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lzaperupacking-my.sharepoint.com/personal/aromero_alzaperupacking_com/Documents/6. I&amp;N APP/Kissflow/Recepcion/"/>
    </mc:Choice>
  </mc:AlternateContent>
  <xr:revisionPtr revIDLastSave="2156" documentId="8_{5398BE41-DFD2-4DA7-9788-E7BD569A28E8}" xr6:coauthVersionLast="47" xr6:coauthVersionMax="47" xr10:uidLastSave="{CDBC0651-F2CE-4966-90E6-B89300E908F9}"/>
  <bookViews>
    <workbookView xWindow="-105" yWindow="0" windowWidth="14610" windowHeight="15585" xr2:uid="{54D4CA86-6444-455B-8BD8-5BBF45645F0D}"/>
  </bookViews>
  <sheets>
    <sheet name="ENFRIAMIENTO" sheetId="1" r:id="rId1"/>
    <sheet name="TIEM-DESCARGA" sheetId="2" r:id="rId2"/>
    <sheet name="TIEMPOS RESUMEN" sheetId="4" r:id="rId3"/>
    <sheet name=" RESUMEN ENFR." sheetId="3" r:id="rId4"/>
  </sheets>
  <externalReferences>
    <externalReference r:id="rId5"/>
  </externalReferences>
  <calcPr calcId="191028"/>
  <pivotCaches>
    <pivotCache cacheId="23" r:id="rId6"/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84" i="1" l="1"/>
  <c r="AX384" i="1" s="1"/>
  <c r="AY384" i="1"/>
  <c r="AZ384" i="1"/>
  <c r="AS384" i="1"/>
  <c r="AT384" i="1"/>
  <c r="AH384" i="1"/>
  <c r="X384" i="1"/>
  <c r="AW383" i="1"/>
  <c r="AX383" i="1" s="1"/>
  <c r="AY383" i="1"/>
  <c r="AZ383" i="1"/>
  <c r="AS383" i="1"/>
  <c r="AT383" i="1"/>
  <c r="AH383" i="1"/>
  <c r="X383" i="1"/>
  <c r="AW382" i="1"/>
  <c r="AX382" i="1" s="1"/>
  <c r="AY382" i="1"/>
  <c r="AZ382" i="1"/>
  <c r="AS382" i="1"/>
  <c r="AT382" i="1"/>
  <c r="AH382" i="1"/>
  <c r="X382" i="1"/>
  <c r="AW381" i="1"/>
  <c r="AX381" i="1" s="1"/>
  <c r="AY381" i="1"/>
  <c r="AZ381" i="1"/>
  <c r="AS381" i="1"/>
  <c r="AT381" i="1"/>
  <c r="AH381" i="1"/>
  <c r="X381" i="1"/>
  <c r="AW380" i="1"/>
  <c r="AX380" i="1" s="1"/>
  <c r="AY380" i="1"/>
  <c r="AZ380" i="1"/>
  <c r="AS380" i="1"/>
  <c r="AT380" i="1"/>
  <c r="AH380" i="1"/>
  <c r="X380" i="1"/>
  <c r="AW379" i="1"/>
  <c r="AX379" i="1" s="1"/>
  <c r="AY379" i="1"/>
  <c r="AZ379" i="1"/>
  <c r="AS379" i="1"/>
  <c r="AT379" i="1"/>
  <c r="AH379" i="1"/>
  <c r="X379" i="1"/>
  <c r="AW378" i="1"/>
  <c r="AX378" i="1" s="1"/>
  <c r="AY378" i="1"/>
  <c r="AZ378" i="1"/>
  <c r="AS378" i="1"/>
  <c r="AT378" i="1"/>
  <c r="AH378" i="1"/>
  <c r="X378" i="1"/>
  <c r="AW377" i="1"/>
  <c r="AX377" i="1" s="1"/>
  <c r="AY377" i="1"/>
  <c r="AZ377" i="1"/>
  <c r="AS377" i="1"/>
  <c r="AT377" i="1"/>
  <c r="AH377" i="1"/>
  <c r="X377" i="1"/>
  <c r="AW376" i="1"/>
  <c r="AX376" i="1" s="1"/>
  <c r="AY376" i="1"/>
  <c r="AZ376" i="1"/>
  <c r="AS376" i="1"/>
  <c r="AT376" i="1"/>
  <c r="AH376" i="1"/>
  <c r="X376" i="1"/>
  <c r="AW375" i="1"/>
  <c r="AX375" i="1" s="1"/>
  <c r="AY375" i="1"/>
  <c r="AZ375" i="1"/>
  <c r="AS375" i="1"/>
  <c r="AT375" i="1"/>
  <c r="AH375" i="1"/>
  <c r="X375" i="1"/>
  <c r="X365" i="1"/>
  <c r="AH365" i="1"/>
  <c r="AS365" i="1"/>
  <c r="AT365" i="1"/>
  <c r="AW365" i="1"/>
  <c r="AX365" i="1" s="1"/>
  <c r="AY365" i="1"/>
  <c r="AZ365" i="1"/>
  <c r="X364" i="1"/>
  <c r="AH364" i="1"/>
  <c r="AS364" i="1"/>
  <c r="AT364" i="1"/>
  <c r="AW364" i="1"/>
  <c r="AX364" i="1" s="1"/>
  <c r="AY364" i="1"/>
  <c r="AZ364" i="1"/>
  <c r="X363" i="1"/>
  <c r="AH363" i="1"/>
  <c r="AS363" i="1"/>
  <c r="AT363" i="1"/>
  <c r="AW363" i="1"/>
  <c r="AX363" i="1" s="1"/>
  <c r="AY363" i="1"/>
  <c r="AZ363" i="1"/>
  <c r="X362" i="1"/>
  <c r="AH362" i="1"/>
  <c r="AS362" i="1"/>
  <c r="AT362" i="1"/>
  <c r="AW362" i="1"/>
  <c r="AX362" i="1" s="1"/>
  <c r="AY362" i="1"/>
  <c r="AZ362" i="1"/>
  <c r="X361" i="1"/>
  <c r="AH361" i="1"/>
  <c r="AS361" i="1"/>
  <c r="AT361" i="1"/>
  <c r="AW361" i="1"/>
  <c r="AX361" i="1" s="1"/>
  <c r="AY361" i="1"/>
  <c r="AZ361" i="1"/>
  <c r="X360" i="1"/>
  <c r="AH360" i="1"/>
  <c r="AS360" i="1"/>
  <c r="AT360" i="1"/>
  <c r="AW360" i="1"/>
  <c r="AX360" i="1" s="1"/>
  <c r="AY360" i="1"/>
  <c r="AZ360" i="1"/>
  <c r="X359" i="1"/>
  <c r="AH359" i="1"/>
  <c r="AS359" i="1"/>
  <c r="AT359" i="1"/>
  <c r="AW359" i="1"/>
  <c r="AX359" i="1" s="1"/>
  <c r="AY359" i="1"/>
  <c r="AZ359" i="1"/>
  <c r="X358" i="1"/>
  <c r="AH358" i="1"/>
  <c r="AS358" i="1"/>
  <c r="AT358" i="1"/>
  <c r="AW358" i="1"/>
  <c r="AX358" i="1" s="1"/>
  <c r="AY358" i="1"/>
  <c r="AZ358" i="1"/>
  <c r="X374" i="1"/>
  <c r="AH374" i="1"/>
  <c r="AS374" i="1"/>
  <c r="AT374" i="1"/>
  <c r="AW374" i="1"/>
  <c r="AX374" i="1" s="1"/>
  <c r="AY374" i="1"/>
  <c r="AZ374" i="1"/>
  <c r="X373" i="1"/>
  <c r="AH373" i="1"/>
  <c r="AS373" i="1"/>
  <c r="AT373" i="1"/>
  <c r="AW373" i="1"/>
  <c r="AX373" i="1" s="1"/>
  <c r="AY373" i="1"/>
  <c r="AZ373" i="1"/>
  <c r="X372" i="1"/>
  <c r="AH372" i="1"/>
  <c r="AS372" i="1"/>
  <c r="AT372" i="1"/>
  <c r="AW372" i="1"/>
  <c r="AX372" i="1" s="1"/>
  <c r="AY372" i="1"/>
  <c r="AZ372" i="1"/>
  <c r="X371" i="1"/>
  <c r="AH371" i="1"/>
  <c r="AS371" i="1"/>
  <c r="AT371" i="1"/>
  <c r="AW371" i="1"/>
  <c r="AX371" i="1" s="1"/>
  <c r="AY371" i="1"/>
  <c r="AZ371" i="1"/>
  <c r="X370" i="1"/>
  <c r="AH370" i="1"/>
  <c r="AS370" i="1"/>
  <c r="AT370" i="1"/>
  <c r="AW370" i="1"/>
  <c r="AX370" i="1" s="1"/>
  <c r="AY370" i="1"/>
  <c r="AZ370" i="1"/>
  <c r="X369" i="1"/>
  <c r="AH369" i="1"/>
  <c r="AS369" i="1"/>
  <c r="AT369" i="1"/>
  <c r="AW369" i="1"/>
  <c r="AX369" i="1" s="1"/>
  <c r="AY369" i="1"/>
  <c r="AZ369" i="1"/>
  <c r="X368" i="1"/>
  <c r="AH368" i="1"/>
  <c r="AS368" i="1"/>
  <c r="AT368" i="1"/>
  <c r="AW368" i="1"/>
  <c r="AX368" i="1" s="1"/>
  <c r="AY368" i="1"/>
  <c r="AZ368" i="1"/>
  <c r="X367" i="1"/>
  <c r="AH367" i="1"/>
  <c r="AS367" i="1"/>
  <c r="AT367" i="1"/>
  <c r="AW367" i="1"/>
  <c r="AX367" i="1" s="1"/>
  <c r="AY367" i="1"/>
  <c r="AZ367" i="1"/>
  <c r="X366" i="1"/>
  <c r="AH366" i="1"/>
  <c r="AS366" i="1"/>
  <c r="AT366" i="1"/>
  <c r="AW366" i="1"/>
  <c r="AX366" i="1" s="1"/>
  <c r="AY366" i="1"/>
  <c r="AZ366" i="1"/>
  <c r="X357" i="1"/>
  <c r="AH357" i="1"/>
  <c r="AS357" i="1"/>
  <c r="AT357" i="1"/>
  <c r="AW357" i="1"/>
  <c r="AX357" i="1" s="1"/>
  <c r="AY357" i="1"/>
  <c r="AZ357" i="1"/>
  <c r="X356" i="1"/>
  <c r="AH356" i="1"/>
  <c r="AS356" i="1"/>
  <c r="AT356" i="1"/>
  <c r="AW356" i="1"/>
  <c r="AX356" i="1" s="1"/>
  <c r="AY356" i="1"/>
  <c r="AZ356" i="1"/>
  <c r="X355" i="1"/>
  <c r="AH355" i="1"/>
  <c r="AS355" i="1"/>
  <c r="AT355" i="1"/>
  <c r="AW355" i="1"/>
  <c r="AX355" i="1" s="1"/>
  <c r="AY355" i="1"/>
  <c r="AZ355" i="1"/>
  <c r="X354" i="1"/>
  <c r="AH354" i="1"/>
  <c r="AS354" i="1"/>
  <c r="AT354" i="1"/>
  <c r="AW354" i="1"/>
  <c r="AX354" i="1" s="1"/>
  <c r="AY354" i="1"/>
  <c r="AZ354" i="1"/>
  <c r="X353" i="1"/>
  <c r="AH353" i="1"/>
  <c r="AS353" i="1"/>
  <c r="AT353" i="1"/>
  <c r="AW353" i="1"/>
  <c r="AX353" i="1" s="1"/>
  <c r="AY353" i="1"/>
  <c r="AZ353" i="1"/>
  <c r="X352" i="1"/>
  <c r="AH352" i="1"/>
  <c r="AS352" i="1"/>
  <c r="AT352" i="1"/>
  <c r="AW352" i="1"/>
  <c r="AX352" i="1" s="1"/>
  <c r="AY352" i="1"/>
  <c r="AZ352" i="1"/>
  <c r="X351" i="1"/>
  <c r="AH351" i="1"/>
  <c r="AS351" i="1"/>
  <c r="AT351" i="1"/>
  <c r="AW351" i="1"/>
  <c r="AX351" i="1" s="1"/>
  <c r="AY351" i="1"/>
  <c r="AZ351" i="1"/>
  <c r="X350" i="1"/>
  <c r="AH350" i="1"/>
  <c r="AS350" i="1"/>
  <c r="AT350" i="1"/>
  <c r="AW350" i="1"/>
  <c r="AX350" i="1" s="1"/>
  <c r="AY350" i="1"/>
  <c r="AZ350" i="1"/>
  <c r="X349" i="1"/>
  <c r="AH349" i="1"/>
  <c r="AS349" i="1"/>
  <c r="AT349" i="1"/>
  <c r="AW349" i="1"/>
  <c r="AX349" i="1" s="1"/>
  <c r="AY349" i="1"/>
  <c r="AZ349" i="1"/>
  <c r="X348" i="1"/>
  <c r="AH348" i="1"/>
  <c r="AS348" i="1"/>
  <c r="AT348" i="1"/>
  <c r="AW348" i="1"/>
  <c r="AX348" i="1" s="1"/>
  <c r="AY348" i="1"/>
  <c r="AZ348" i="1"/>
  <c r="X347" i="1"/>
  <c r="AH347" i="1"/>
  <c r="AS347" i="1"/>
  <c r="AT347" i="1"/>
  <c r="AW347" i="1"/>
  <c r="AX347" i="1" s="1"/>
  <c r="AY347" i="1"/>
  <c r="AZ347" i="1"/>
  <c r="X346" i="1"/>
  <c r="AH346" i="1"/>
  <c r="AS346" i="1"/>
  <c r="AT346" i="1"/>
  <c r="AW346" i="1"/>
  <c r="AX346" i="1" s="1"/>
  <c r="AY346" i="1"/>
  <c r="AZ346" i="1"/>
  <c r="X345" i="1"/>
  <c r="AH345" i="1"/>
  <c r="AS345" i="1"/>
  <c r="AT345" i="1"/>
  <c r="AW345" i="1"/>
  <c r="AX345" i="1" s="1"/>
  <c r="AY345" i="1"/>
  <c r="AZ345" i="1"/>
  <c r="X344" i="1"/>
  <c r="AH344" i="1"/>
  <c r="AS344" i="1"/>
  <c r="AT344" i="1"/>
  <c r="AW344" i="1"/>
  <c r="AX344" i="1" s="1"/>
  <c r="AY344" i="1"/>
  <c r="AZ344" i="1"/>
  <c r="X343" i="1"/>
  <c r="AH343" i="1"/>
  <c r="AS343" i="1"/>
  <c r="AT343" i="1"/>
  <c r="AW343" i="1"/>
  <c r="AX343" i="1" s="1"/>
  <c r="AY343" i="1"/>
  <c r="AZ343" i="1"/>
  <c r="X342" i="1"/>
  <c r="AH342" i="1"/>
  <c r="AS342" i="1"/>
  <c r="AT342" i="1"/>
  <c r="AW342" i="1"/>
  <c r="AX342" i="1" s="1"/>
  <c r="AY342" i="1"/>
  <c r="AZ342" i="1"/>
  <c r="X341" i="1"/>
  <c r="AH341" i="1"/>
  <c r="AS341" i="1"/>
  <c r="AT341" i="1"/>
  <c r="AW341" i="1"/>
  <c r="AX341" i="1" s="1"/>
  <c r="AY341" i="1"/>
  <c r="AZ341" i="1"/>
  <c r="Y116" i="2"/>
  <c r="W116" i="2"/>
  <c r="U116" i="2"/>
  <c r="T116" i="2"/>
  <c r="S116" i="2"/>
  <c r="R116" i="2"/>
  <c r="J116" i="2"/>
  <c r="Y115" i="2"/>
  <c r="W115" i="2"/>
  <c r="U115" i="2"/>
  <c r="T115" i="2"/>
  <c r="S115" i="2"/>
  <c r="R115" i="2"/>
  <c r="J115" i="2"/>
  <c r="Y114" i="2"/>
  <c r="W114" i="2"/>
  <c r="U114" i="2"/>
  <c r="T114" i="2"/>
  <c r="S114" i="2"/>
  <c r="R114" i="2"/>
  <c r="J114" i="2"/>
  <c r="Y113" i="2"/>
  <c r="W113" i="2"/>
  <c r="U113" i="2"/>
  <c r="T113" i="2"/>
  <c r="S113" i="2"/>
  <c r="R113" i="2"/>
  <c r="J113" i="2"/>
  <c r="Y112" i="2"/>
  <c r="W112" i="2"/>
  <c r="U112" i="2"/>
  <c r="T112" i="2"/>
  <c r="S112" i="2"/>
  <c r="R112" i="2"/>
  <c r="J112" i="2"/>
  <c r="Y111" i="2"/>
  <c r="W111" i="2"/>
  <c r="U111" i="2"/>
  <c r="T111" i="2"/>
  <c r="S111" i="2"/>
  <c r="R111" i="2"/>
  <c r="J111" i="2"/>
  <c r="Y110" i="2"/>
  <c r="W110" i="2"/>
  <c r="U110" i="2"/>
  <c r="T110" i="2"/>
  <c r="S110" i="2"/>
  <c r="R110" i="2"/>
  <c r="J110" i="2"/>
  <c r="Y109" i="2"/>
  <c r="W109" i="2"/>
  <c r="U109" i="2"/>
  <c r="T109" i="2"/>
  <c r="S109" i="2"/>
  <c r="R109" i="2"/>
  <c r="J109" i="2"/>
  <c r="Y108" i="2"/>
  <c r="W108" i="2"/>
  <c r="U108" i="2"/>
  <c r="T108" i="2"/>
  <c r="S108" i="2"/>
  <c r="R108" i="2"/>
  <c r="J108" i="2"/>
  <c r="Y107" i="2"/>
  <c r="W107" i="2"/>
  <c r="U107" i="2"/>
  <c r="T107" i="2"/>
  <c r="S107" i="2"/>
  <c r="R107" i="2"/>
  <c r="J107" i="2"/>
  <c r="Y106" i="2"/>
  <c r="W106" i="2"/>
  <c r="U106" i="2"/>
  <c r="T106" i="2"/>
  <c r="S106" i="2"/>
  <c r="R106" i="2"/>
  <c r="J106" i="2"/>
  <c r="Y105" i="2"/>
  <c r="W105" i="2"/>
  <c r="U105" i="2"/>
  <c r="T105" i="2"/>
  <c r="S105" i="2"/>
  <c r="R105" i="2"/>
  <c r="J105" i="2"/>
  <c r="Y104" i="2"/>
  <c r="W104" i="2"/>
  <c r="U104" i="2"/>
  <c r="T104" i="2"/>
  <c r="S104" i="2"/>
  <c r="R104" i="2"/>
  <c r="J104" i="2"/>
  <c r="Y103" i="2"/>
  <c r="W103" i="2"/>
  <c r="U103" i="2"/>
  <c r="T103" i="2"/>
  <c r="S103" i="2"/>
  <c r="R103" i="2"/>
  <c r="J103" i="2"/>
  <c r="Y102" i="2"/>
  <c r="W102" i="2"/>
  <c r="U102" i="2"/>
  <c r="T102" i="2"/>
  <c r="S102" i="2"/>
  <c r="R102" i="2"/>
  <c r="J102" i="2"/>
  <c r="Y101" i="2"/>
  <c r="W101" i="2"/>
  <c r="U101" i="2"/>
  <c r="T101" i="2"/>
  <c r="S101" i="2"/>
  <c r="R101" i="2"/>
  <c r="J101" i="2"/>
  <c r="Y100" i="2"/>
  <c r="W100" i="2"/>
  <c r="U100" i="2"/>
  <c r="T100" i="2"/>
  <c r="S100" i="2"/>
  <c r="R100" i="2"/>
  <c r="J100" i="2"/>
  <c r="Y99" i="2"/>
  <c r="W99" i="2"/>
  <c r="U99" i="2"/>
  <c r="T99" i="2"/>
  <c r="S99" i="2"/>
  <c r="R99" i="2"/>
  <c r="J99" i="2"/>
  <c r="Y98" i="2"/>
  <c r="W98" i="2"/>
  <c r="U98" i="2"/>
  <c r="T98" i="2"/>
  <c r="S98" i="2"/>
  <c r="R98" i="2"/>
  <c r="J98" i="2"/>
  <c r="Y97" i="2"/>
  <c r="W97" i="2"/>
  <c r="U97" i="2"/>
  <c r="T97" i="2"/>
  <c r="S97" i="2"/>
  <c r="R97" i="2"/>
  <c r="J97" i="2"/>
  <c r="Y96" i="2"/>
  <c r="W96" i="2"/>
  <c r="U96" i="2"/>
  <c r="T96" i="2"/>
  <c r="S96" i="2"/>
  <c r="R96" i="2"/>
  <c r="J96" i="2"/>
  <c r="Y95" i="2"/>
  <c r="W95" i="2"/>
  <c r="U95" i="2"/>
  <c r="T95" i="2"/>
  <c r="S95" i="2"/>
  <c r="R95" i="2"/>
  <c r="J95" i="2"/>
  <c r="Y94" i="2"/>
  <c r="W94" i="2"/>
  <c r="U94" i="2"/>
  <c r="T94" i="2"/>
  <c r="S94" i="2"/>
  <c r="R94" i="2"/>
  <c r="J94" i="2"/>
  <c r="Y93" i="2"/>
  <c r="W93" i="2"/>
  <c r="U93" i="2"/>
  <c r="T93" i="2"/>
  <c r="S93" i="2"/>
  <c r="R93" i="2"/>
  <c r="J93" i="2"/>
  <c r="Y92" i="2"/>
  <c r="W92" i="2"/>
  <c r="U92" i="2"/>
  <c r="T92" i="2"/>
  <c r="S92" i="2"/>
  <c r="R92" i="2"/>
  <c r="J92" i="2"/>
  <c r="Y91" i="2"/>
  <c r="W91" i="2"/>
  <c r="U91" i="2"/>
  <c r="T91" i="2"/>
  <c r="S91" i="2"/>
  <c r="R91" i="2"/>
  <c r="J91" i="2"/>
  <c r="Y90" i="2"/>
  <c r="W90" i="2"/>
  <c r="U90" i="2"/>
  <c r="T90" i="2"/>
  <c r="S90" i="2"/>
  <c r="R90" i="2"/>
  <c r="J90" i="2"/>
  <c r="Y89" i="2"/>
  <c r="W89" i="2"/>
  <c r="U89" i="2"/>
  <c r="T89" i="2"/>
  <c r="S89" i="2"/>
  <c r="R89" i="2"/>
  <c r="J89" i="2"/>
  <c r="Y88" i="2"/>
  <c r="W88" i="2"/>
  <c r="U88" i="2"/>
  <c r="T88" i="2"/>
  <c r="S88" i="2"/>
  <c r="R88" i="2"/>
  <c r="J88" i="2"/>
  <c r="Y87" i="2"/>
  <c r="W87" i="2"/>
  <c r="U87" i="2"/>
  <c r="T87" i="2"/>
  <c r="S87" i="2"/>
  <c r="R87" i="2"/>
  <c r="J87" i="2"/>
  <c r="Y86" i="2"/>
  <c r="W86" i="2"/>
  <c r="U86" i="2"/>
  <c r="T86" i="2"/>
  <c r="S86" i="2"/>
  <c r="R86" i="2"/>
  <c r="J86" i="2"/>
  <c r="Y85" i="2"/>
  <c r="W85" i="2"/>
  <c r="U85" i="2"/>
  <c r="T85" i="2"/>
  <c r="S85" i="2"/>
  <c r="R85" i="2"/>
  <c r="J85" i="2"/>
  <c r="Y84" i="2"/>
  <c r="W84" i="2"/>
  <c r="U84" i="2"/>
  <c r="T84" i="2"/>
  <c r="S84" i="2"/>
  <c r="R84" i="2"/>
  <c r="J84" i="2"/>
  <c r="Y83" i="2"/>
  <c r="W83" i="2"/>
  <c r="U83" i="2"/>
  <c r="T83" i="2"/>
  <c r="S83" i="2"/>
  <c r="R83" i="2"/>
  <c r="J83" i="2"/>
  <c r="Y82" i="2"/>
  <c r="W82" i="2"/>
  <c r="U82" i="2"/>
  <c r="T82" i="2"/>
  <c r="S82" i="2"/>
  <c r="R82" i="2"/>
  <c r="J82" i="2"/>
  <c r="Y81" i="2"/>
  <c r="W81" i="2"/>
  <c r="U81" i="2"/>
  <c r="T81" i="2"/>
  <c r="S81" i="2"/>
  <c r="R81" i="2"/>
  <c r="J81" i="2"/>
  <c r="Y80" i="2"/>
  <c r="W80" i="2"/>
  <c r="U80" i="2"/>
  <c r="T80" i="2"/>
  <c r="S80" i="2"/>
  <c r="R80" i="2"/>
  <c r="J80" i="2"/>
  <c r="Y79" i="2"/>
  <c r="W79" i="2"/>
  <c r="U79" i="2"/>
  <c r="T79" i="2"/>
  <c r="S79" i="2"/>
  <c r="R79" i="2"/>
  <c r="J79" i="2"/>
  <c r="Y78" i="2"/>
  <c r="W78" i="2"/>
  <c r="U78" i="2"/>
  <c r="T78" i="2"/>
  <c r="S78" i="2"/>
  <c r="R78" i="2"/>
  <c r="J78" i="2"/>
  <c r="Y77" i="2"/>
  <c r="W77" i="2"/>
  <c r="U77" i="2"/>
  <c r="T77" i="2"/>
  <c r="S77" i="2"/>
  <c r="R77" i="2"/>
  <c r="J77" i="2"/>
  <c r="Y76" i="2"/>
  <c r="W76" i="2"/>
  <c r="U76" i="2"/>
  <c r="T76" i="2"/>
  <c r="S76" i="2"/>
  <c r="R76" i="2"/>
  <c r="J76" i="2"/>
  <c r="Y75" i="2"/>
  <c r="W75" i="2"/>
  <c r="U75" i="2"/>
  <c r="T75" i="2"/>
  <c r="S75" i="2"/>
  <c r="R75" i="2"/>
  <c r="J75" i="2"/>
  <c r="Y74" i="2"/>
  <c r="W74" i="2"/>
  <c r="U74" i="2"/>
  <c r="T74" i="2"/>
  <c r="S74" i="2"/>
  <c r="R74" i="2"/>
  <c r="J74" i="2"/>
  <c r="Y73" i="2"/>
  <c r="W73" i="2"/>
  <c r="U73" i="2"/>
  <c r="T73" i="2"/>
  <c r="S73" i="2"/>
  <c r="R73" i="2"/>
  <c r="J73" i="2"/>
  <c r="Y72" i="2"/>
  <c r="W72" i="2"/>
  <c r="U72" i="2"/>
  <c r="T72" i="2"/>
  <c r="S72" i="2"/>
  <c r="R72" i="2"/>
  <c r="J72" i="2"/>
  <c r="Y71" i="2"/>
  <c r="W71" i="2"/>
  <c r="U71" i="2"/>
  <c r="T71" i="2"/>
  <c r="S71" i="2"/>
  <c r="R71" i="2"/>
  <c r="J71" i="2"/>
  <c r="Y70" i="2"/>
  <c r="W70" i="2"/>
  <c r="U70" i="2"/>
  <c r="T70" i="2"/>
  <c r="S70" i="2"/>
  <c r="R70" i="2"/>
  <c r="J70" i="2"/>
  <c r="Y69" i="2"/>
  <c r="W69" i="2"/>
  <c r="U69" i="2"/>
  <c r="T69" i="2"/>
  <c r="S69" i="2"/>
  <c r="R69" i="2"/>
  <c r="J69" i="2"/>
  <c r="Y68" i="2"/>
  <c r="W68" i="2"/>
  <c r="U68" i="2"/>
  <c r="T68" i="2"/>
  <c r="S68" i="2"/>
  <c r="R68" i="2"/>
  <c r="J68" i="2"/>
  <c r="Y67" i="2"/>
  <c r="W67" i="2"/>
  <c r="U67" i="2"/>
  <c r="T67" i="2"/>
  <c r="S67" i="2"/>
  <c r="R67" i="2"/>
  <c r="J67" i="2"/>
  <c r="Y66" i="2"/>
  <c r="W66" i="2"/>
  <c r="U66" i="2"/>
  <c r="T66" i="2"/>
  <c r="S66" i="2"/>
  <c r="R66" i="2"/>
  <c r="J66" i="2"/>
  <c r="Y65" i="2"/>
  <c r="W65" i="2"/>
  <c r="U65" i="2"/>
  <c r="T65" i="2"/>
  <c r="S65" i="2"/>
  <c r="R65" i="2"/>
  <c r="J65" i="2"/>
  <c r="Y64" i="2"/>
  <c r="W64" i="2"/>
  <c r="U64" i="2"/>
  <c r="T64" i="2"/>
  <c r="S64" i="2"/>
  <c r="R64" i="2"/>
  <c r="J64" i="2"/>
  <c r="Y63" i="2"/>
  <c r="W63" i="2"/>
  <c r="U63" i="2"/>
  <c r="T63" i="2"/>
  <c r="S63" i="2"/>
  <c r="R63" i="2"/>
  <c r="J63" i="2"/>
  <c r="Y62" i="2"/>
  <c r="W62" i="2"/>
  <c r="U62" i="2"/>
  <c r="T62" i="2"/>
  <c r="S62" i="2"/>
  <c r="R62" i="2"/>
  <c r="J62" i="2"/>
  <c r="Y61" i="2"/>
  <c r="W61" i="2"/>
  <c r="U61" i="2"/>
  <c r="T61" i="2"/>
  <c r="S61" i="2"/>
  <c r="R61" i="2"/>
  <c r="J61" i="2"/>
  <c r="Y60" i="2"/>
  <c r="W60" i="2"/>
  <c r="U60" i="2"/>
  <c r="T60" i="2"/>
  <c r="S60" i="2"/>
  <c r="R60" i="2"/>
  <c r="J60" i="2"/>
  <c r="Y59" i="2"/>
  <c r="W59" i="2"/>
  <c r="U59" i="2"/>
  <c r="T59" i="2"/>
  <c r="S59" i="2"/>
  <c r="R59" i="2"/>
  <c r="J59" i="2"/>
  <c r="Y58" i="2"/>
  <c r="W58" i="2"/>
  <c r="U58" i="2"/>
  <c r="T58" i="2"/>
  <c r="S58" i="2"/>
  <c r="R58" i="2"/>
  <c r="J58" i="2"/>
  <c r="Y57" i="2"/>
  <c r="W57" i="2"/>
  <c r="U57" i="2"/>
  <c r="T57" i="2"/>
  <c r="S57" i="2"/>
  <c r="R57" i="2"/>
  <c r="J57" i="2"/>
  <c r="Y56" i="2"/>
  <c r="W56" i="2"/>
  <c r="U56" i="2"/>
  <c r="T56" i="2"/>
  <c r="S56" i="2"/>
  <c r="R56" i="2"/>
  <c r="J56" i="2"/>
  <c r="Y55" i="2"/>
  <c r="W55" i="2"/>
  <c r="U55" i="2"/>
  <c r="T55" i="2"/>
  <c r="S55" i="2"/>
  <c r="R55" i="2"/>
  <c r="J55" i="2"/>
  <c r="Y54" i="2"/>
  <c r="W54" i="2"/>
  <c r="U54" i="2"/>
  <c r="T54" i="2"/>
  <c r="S54" i="2"/>
  <c r="R54" i="2"/>
  <c r="J54" i="2"/>
  <c r="Y53" i="2"/>
  <c r="W53" i="2"/>
  <c r="U53" i="2"/>
  <c r="T53" i="2"/>
  <c r="S53" i="2"/>
  <c r="R53" i="2"/>
  <c r="J53" i="2"/>
  <c r="Y52" i="2"/>
  <c r="W52" i="2"/>
  <c r="U52" i="2"/>
  <c r="T52" i="2"/>
  <c r="S52" i="2"/>
  <c r="R52" i="2"/>
  <c r="J52" i="2"/>
  <c r="Y51" i="2"/>
  <c r="W51" i="2"/>
  <c r="U51" i="2"/>
  <c r="T51" i="2"/>
  <c r="S51" i="2"/>
  <c r="R51" i="2"/>
  <c r="J51" i="2"/>
  <c r="Y50" i="2"/>
  <c r="W50" i="2"/>
  <c r="U50" i="2"/>
  <c r="T50" i="2"/>
  <c r="S50" i="2"/>
  <c r="R50" i="2"/>
  <c r="J50" i="2"/>
  <c r="Y49" i="2"/>
  <c r="W49" i="2"/>
  <c r="U49" i="2"/>
  <c r="T49" i="2"/>
  <c r="S49" i="2"/>
  <c r="J49" i="2"/>
  <c r="Y48" i="2"/>
  <c r="W48" i="2"/>
  <c r="U48" i="2"/>
  <c r="T48" i="2"/>
  <c r="S48" i="2"/>
  <c r="R48" i="2"/>
  <c r="J48" i="2"/>
  <c r="Y47" i="2"/>
  <c r="W47" i="2"/>
  <c r="U47" i="2"/>
  <c r="T47" i="2"/>
  <c r="S47" i="2"/>
  <c r="R47" i="2"/>
  <c r="J47" i="2"/>
  <c r="Y46" i="2"/>
  <c r="W46" i="2"/>
  <c r="U46" i="2"/>
  <c r="T46" i="2"/>
  <c r="S46" i="2"/>
  <c r="R46" i="2"/>
  <c r="J46" i="2"/>
  <c r="Y45" i="2"/>
  <c r="W45" i="2"/>
  <c r="U45" i="2"/>
  <c r="T45" i="2"/>
  <c r="S45" i="2"/>
  <c r="J45" i="2"/>
  <c r="Y44" i="2"/>
  <c r="W44" i="2"/>
  <c r="U44" i="2"/>
  <c r="T44" i="2"/>
  <c r="S44" i="2"/>
  <c r="R44" i="2"/>
  <c r="J44" i="2"/>
  <c r="Y43" i="2"/>
  <c r="W43" i="2"/>
  <c r="U43" i="2"/>
  <c r="T43" i="2"/>
  <c r="S43" i="2"/>
  <c r="R43" i="2"/>
  <c r="J43" i="2"/>
  <c r="Y42" i="2"/>
  <c r="W42" i="2"/>
  <c r="U42" i="2"/>
  <c r="T42" i="2"/>
  <c r="S42" i="2"/>
  <c r="R42" i="2"/>
  <c r="J42" i="2"/>
  <c r="Y41" i="2"/>
  <c r="W41" i="2"/>
  <c r="U41" i="2"/>
  <c r="T41" i="2"/>
  <c r="S41" i="2"/>
  <c r="R41" i="2"/>
  <c r="J41" i="2"/>
  <c r="Y40" i="2"/>
  <c r="W40" i="2"/>
  <c r="U40" i="2"/>
  <c r="T40" i="2"/>
  <c r="S40" i="2"/>
  <c r="R40" i="2"/>
  <c r="J40" i="2"/>
  <c r="Y39" i="2"/>
  <c r="W39" i="2"/>
  <c r="U39" i="2"/>
  <c r="T39" i="2"/>
  <c r="S39" i="2"/>
  <c r="R39" i="2"/>
  <c r="J39" i="2"/>
  <c r="Y38" i="2"/>
  <c r="W38" i="2"/>
  <c r="U38" i="2"/>
  <c r="T38" i="2"/>
  <c r="S38" i="2"/>
  <c r="R38" i="2"/>
  <c r="J38" i="2"/>
  <c r="Y37" i="2"/>
  <c r="W37" i="2"/>
  <c r="U37" i="2"/>
  <c r="T37" i="2"/>
  <c r="S37" i="2"/>
  <c r="R37" i="2"/>
  <c r="J37" i="2"/>
  <c r="Y36" i="2"/>
  <c r="W36" i="2"/>
  <c r="U36" i="2"/>
  <c r="T36" i="2"/>
  <c r="S36" i="2"/>
  <c r="R36" i="2"/>
  <c r="J36" i="2"/>
  <c r="Y35" i="2"/>
  <c r="W35" i="2"/>
  <c r="U35" i="2"/>
  <c r="T35" i="2"/>
  <c r="S35" i="2"/>
  <c r="R35" i="2"/>
  <c r="J35" i="2"/>
  <c r="Y34" i="2"/>
  <c r="W34" i="2"/>
  <c r="U34" i="2"/>
  <c r="T34" i="2"/>
  <c r="S34" i="2"/>
  <c r="R34" i="2"/>
  <c r="J34" i="2"/>
  <c r="Y33" i="2"/>
  <c r="W33" i="2"/>
  <c r="U33" i="2"/>
  <c r="T33" i="2"/>
  <c r="S33" i="2"/>
  <c r="R33" i="2"/>
  <c r="J33" i="2"/>
  <c r="Y32" i="2"/>
  <c r="W32" i="2"/>
  <c r="U32" i="2"/>
  <c r="T32" i="2"/>
  <c r="S32" i="2"/>
  <c r="R32" i="2"/>
  <c r="J32" i="2"/>
  <c r="Y31" i="2"/>
  <c r="W31" i="2"/>
  <c r="U31" i="2"/>
  <c r="T31" i="2"/>
  <c r="S31" i="2"/>
  <c r="R31" i="2"/>
  <c r="J31" i="2"/>
  <c r="Y30" i="2"/>
  <c r="W30" i="2"/>
  <c r="U30" i="2"/>
  <c r="T30" i="2"/>
  <c r="S30" i="2"/>
  <c r="R30" i="2"/>
  <c r="J30" i="2"/>
  <c r="Y29" i="2"/>
  <c r="W29" i="2"/>
  <c r="U29" i="2"/>
  <c r="T29" i="2"/>
  <c r="S29" i="2"/>
  <c r="R29" i="2"/>
  <c r="J29" i="2"/>
  <c r="Y28" i="2"/>
  <c r="W28" i="2"/>
  <c r="U28" i="2"/>
  <c r="T28" i="2"/>
  <c r="S28" i="2"/>
  <c r="R28" i="2"/>
  <c r="J28" i="2"/>
  <c r="Y27" i="2"/>
  <c r="W27" i="2"/>
  <c r="U27" i="2"/>
  <c r="T27" i="2"/>
  <c r="S27" i="2"/>
  <c r="R27" i="2"/>
  <c r="J27" i="2"/>
  <c r="Y26" i="2"/>
  <c r="W26" i="2"/>
  <c r="U26" i="2"/>
  <c r="T26" i="2"/>
  <c r="S26" i="2"/>
  <c r="R26" i="2"/>
  <c r="J26" i="2"/>
  <c r="Y25" i="2"/>
  <c r="W25" i="2"/>
  <c r="U25" i="2"/>
  <c r="T25" i="2"/>
  <c r="S25" i="2"/>
  <c r="R25" i="2"/>
  <c r="J25" i="2"/>
  <c r="Y24" i="2"/>
  <c r="W24" i="2"/>
  <c r="U24" i="2"/>
  <c r="T24" i="2"/>
  <c r="S24" i="2"/>
  <c r="R24" i="2"/>
  <c r="J24" i="2"/>
  <c r="Y23" i="2"/>
  <c r="W23" i="2"/>
  <c r="U23" i="2"/>
  <c r="T23" i="2"/>
  <c r="S23" i="2"/>
  <c r="R23" i="2"/>
  <c r="J23" i="2"/>
  <c r="Y22" i="2"/>
  <c r="W22" i="2"/>
  <c r="U22" i="2"/>
  <c r="T22" i="2"/>
  <c r="S22" i="2"/>
  <c r="R22" i="2"/>
  <c r="J22" i="2"/>
  <c r="Y21" i="2"/>
  <c r="W21" i="2"/>
  <c r="U21" i="2"/>
  <c r="T21" i="2"/>
  <c r="S21" i="2"/>
  <c r="R21" i="2"/>
  <c r="J21" i="2"/>
  <c r="Y20" i="2"/>
  <c r="W20" i="2"/>
  <c r="U20" i="2"/>
  <c r="T20" i="2"/>
  <c r="S20" i="2"/>
  <c r="J20" i="2"/>
  <c r="Y19" i="2"/>
  <c r="W19" i="2"/>
  <c r="U19" i="2"/>
  <c r="T19" i="2"/>
  <c r="S19" i="2"/>
  <c r="R19" i="2"/>
  <c r="J19" i="2"/>
  <c r="Y18" i="2"/>
  <c r="W18" i="2"/>
  <c r="U18" i="2"/>
  <c r="T18" i="2"/>
  <c r="S18" i="2"/>
  <c r="R18" i="2"/>
  <c r="J18" i="2"/>
  <c r="Y17" i="2"/>
  <c r="W17" i="2"/>
  <c r="U17" i="2"/>
  <c r="T17" i="2"/>
  <c r="S17" i="2"/>
  <c r="R17" i="2"/>
  <c r="J17" i="2"/>
  <c r="Y16" i="2"/>
  <c r="W16" i="2"/>
  <c r="U16" i="2"/>
  <c r="T16" i="2"/>
  <c r="S16" i="2"/>
  <c r="R16" i="2"/>
  <c r="J16" i="2"/>
  <c r="Y15" i="2"/>
  <c r="W15" i="2"/>
  <c r="U15" i="2"/>
  <c r="T15" i="2"/>
  <c r="S15" i="2"/>
  <c r="R15" i="2"/>
  <c r="J15" i="2"/>
  <c r="Y14" i="2"/>
  <c r="W14" i="2"/>
  <c r="U14" i="2"/>
  <c r="T14" i="2"/>
  <c r="S14" i="2"/>
  <c r="R14" i="2"/>
  <c r="J14" i="2"/>
  <c r="Y13" i="2"/>
  <c r="W13" i="2"/>
  <c r="U13" i="2"/>
  <c r="T13" i="2"/>
  <c r="S13" i="2"/>
  <c r="R13" i="2"/>
  <c r="J13" i="2"/>
  <c r="Y12" i="2"/>
  <c r="W12" i="2"/>
  <c r="U12" i="2"/>
  <c r="T12" i="2"/>
  <c r="S12" i="2"/>
  <c r="R12" i="2"/>
  <c r="J12" i="2"/>
  <c r="Y11" i="2"/>
  <c r="W11" i="2"/>
  <c r="U11" i="2"/>
  <c r="T11" i="2"/>
  <c r="S11" i="2"/>
  <c r="R11" i="2"/>
  <c r="J11" i="2"/>
  <c r="Y10" i="2"/>
  <c r="W10" i="2"/>
  <c r="U10" i="2"/>
  <c r="T10" i="2"/>
  <c r="S10" i="2"/>
  <c r="R10" i="2"/>
  <c r="J10" i="2"/>
  <c r="Y9" i="2"/>
  <c r="W9" i="2"/>
  <c r="U9" i="2"/>
  <c r="T9" i="2"/>
  <c r="S9" i="2"/>
  <c r="R9" i="2"/>
  <c r="J9" i="2"/>
  <c r="Y8" i="2"/>
  <c r="W8" i="2"/>
  <c r="U8" i="2"/>
  <c r="T8" i="2"/>
  <c r="S8" i="2"/>
  <c r="R8" i="2"/>
  <c r="J8" i="2"/>
  <c r="Y7" i="2"/>
  <c r="W7" i="2"/>
  <c r="U7" i="2"/>
  <c r="T7" i="2"/>
  <c r="S7" i="2"/>
  <c r="R7" i="2"/>
  <c r="J7" i="2"/>
  <c r="Y6" i="2"/>
  <c r="W6" i="2"/>
  <c r="U6" i="2"/>
  <c r="T6" i="2"/>
  <c r="S6" i="2"/>
  <c r="R6" i="2"/>
  <c r="J6" i="2"/>
  <c r="Y5" i="2"/>
  <c r="W5" i="2"/>
  <c r="U5" i="2"/>
  <c r="T5" i="2"/>
  <c r="S5" i="2"/>
  <c r="R5" i="2"/>
  <c r="J5" i="2"/>
  <c r="Y4" i="2"/>
  <c r="W4" i="2"/>
  <c r="U4" i="2"/>
  <c r="T4" i="2"/>
  <c r="S4" i="2"/>
  <c r="R4" i="2"/>
  <c r="J4" i="2"/>
  <c r="Y3" i="2"/>
  <c r="W3" i="2"/>
  <c r="U3" i="2"/>
  <c r="T3" i="2"/>
  <c r="S3" i="2"/>
  <c r="R3" i="2"/>
  <c r="J3" i="2"/>
  <c r="Y2" i="2"/>
  <c r="W2" i="2"/>
  <c r="U2" i="2"/>
  <c r="T2" i="2"/>
  <c r="S2" i="2"/>
  <c r="R2" i="2"/>
  <c r="J2" i="2"/>
  <c r="AW340" i="1"/>
  <c r="AX340" i="1" s="1"/>
  <c r="AY340" i="1"/>
  <c r="AZ340" i="1"/>
  <c r="AS340" i="1"/>
  <c r="AT340" i="1"/>
  <c r="AH340" i="1"/>
  <c r="X340" i="1"/>
  <c r="AW339" i="1"/>
  <c r="AX339" i="1" s="1"/>
  <c r="AY339" i="1"/>
  <c r="AZ339" i="1"/>
  <c r="AS339" i="1"/>
  <c r="AT339" i="1"/>
  <c r="AH339" i="1"/>
  <c r="X339" i="1"/>
  <c r="AW338" i="1"/>
  <c r="AX338" i="1" s="1"/>
  <c r="AY338" i="1"/>
  <c r="AZ338" i="1"/>
  <c r="AS338" i="1"/>
  <c r="AT338" i="1"/>
  <c r="AH338" i="1"/>
  <c r="X338" i="1"/>
  <c r="AW337" i="1"/>
  <c r="AX337" i="1" s="1"/>
  <c r="AY337" i="1"/>
  <c r="AZ337" i="1"/>
  <c r="AS337" i="1"/>
  <c r="AT337" i="1"/>
  <c r="AH337" i="1"/>
  <c r="X337" i="1"/>
  <c r="AW336" i="1"/>
  <c r="AX336" i="1" s="1"/>
  <c r="AY336" i="1"/>
  <c r="AZ336" i="1"/>
  <c r="AS336" i="1"/>
  <c r="AT336" i="1"/>
  <c r="AH336" i="1"/>
  <c r="X336" i="1"/>
  <c r="AW335" i="1"/>
  <c r="AX335" i="1" s="1"/>
  <c r="AY335" i="1"/>
  <c r="AZ335" i="1"/>
  <c r="AS335" i="1"/>
  <c r="AT335" i="1"/>
  <c r="AH335" i="1"/>
  <c r="X335" i="1"/>
  <c r="AW334" i="1"/>
  <c r="AX334" i="1" s="1"/>
  <c r="AY334" i="1"/>
  <c r="AZ334" i="1"/>
  <c r="AS334" i="1"/>
  <c r="AT334" i="1"/>
  <c r="AH334" i="1"/>
  <c r="X334" i="1"/>
  <c r="AW333" i="1"/>
  <c r="AX333" i="1" s="1"/>
  <c r="AY333" i="1"/>
  <c r="AZ333" i="1"/>
  <c r="AS333" i="1"/>
  <c r="AT333" i="1"/>
  <c r="AH333" i="1"/>
  <c r="X333" i="1"/>
  <c r="AW332" i="1"/>
  <c r="AX332" i="1" s="1"/>
  <c r="AY332" i="1"/>
  <c r="AZ332" i="1"/>
  <c r="AS332" i="1"/>
  <c r="AT332" i="1"/>
  <c r="AH332" i="1"/>
  <c r="X332" i="1"/>
  <c r="AW331" i="1"/>
  <c r="AX331" i="1" s="1"/>
  <c r="AY331" i="1"/>
  <c r="AZ331" i="1"/>
  <c r="AS331" i="1"/>
  <c r="AT331" i="1"/>
  <c r="AH331" i="1"/>
  <c r="X331" i="1"/>
  <c r="AW330" i="1"/>
  <c r="AX330" i="1" s="1"/>
  <c r="AY330" i="1"/>
  <c r="AZ330" i="1"/>
  <c r="AS330" i="1"/>
  <c r="AT330" i="1"/>
  <c r="AH330" i="1"/>
  <c r="X330" i="1"/>
  <c r="AW329" i="1"/>
  <c r="AX329" i="1" s="1"/>
  <c r="AY329" i="1"/>
  <c r="AZ329" i="1"/>
  <c r="AS329" i="1"/>
  <c r="AT329" i="1"/>
  <c r="AH329" i="1"/>
  <c r="X329" i="1"/>
  <c r="AW328" i="1" l="1"/>
  <c r="AX328" i="1" s="1"/>
  <c r="AY328" i="1"/>
  <c r="AZ328" i="1"/>
  <c r="AS328" i="1"/>
  <c r="AT328" i="1"/>
  <c r="AH328" i="1"/>
  <c r="X328" i="1"/>
  <c r="AW327" i="1"/>
  <c r="AX327" i="1" s="1"/>
  <c r="AY327" i="1"/>
  <c r="AZ327" i="1"/>
  <c r="AS327" i="1"/>
  <c r="AT327" i="1"/>
  <c r="AH327" i="1"/>
  <c r="X327" i="1"/>
  <c r="AW326" i="1"/>
  <c r="AX326" i="1" s="1"/>
  <c r="AY326" i="1"/>
  <c r="AZ326" i="1"/>
  <c r="AS326" i="1"/>
  <c r="AT326" i="1"/>
  <c r="AH326" i="1"/>
  <c r="X326" i="1"/>
  <c r="AW325" i="1"/>
  <c r="AX325" i="1" s="1"/>
  <c r="AY325" i="1"/>
  <c r="AZ325" i="1"/>
  <c r="AS325" i="1"/>
  <c r="AT325" i="1"/>
  <c r="AH325" i="1"/>
  <c r="X325" i="1"/>
  <c r="AW324" i="1"/>
  <c r="AX324" i="1" s="1"/>
  <c r="AY324" i="1"/>
  <c r="AZ324" i="1"/>
  <c r="AS324" i="1"/>
  <c r="AT324" i="1"/>
  <c r="AH324" i="1"/>
  <c r="X324" i="1"/>
  <c r="AW323" i="1"/>
  <c r="AX323" i="1" s="1"/>
  <c r="AY323" i="1"/>
  <c r="AZ323" i="1"/>
  <c r="AS323" i="1"/>
  <c r="AT323" i="1"/>
  <c r="AH323" i="1"/>
  <c r="X323" i="1"/>
  <c r="AW322" i="1"/>
  <c r="AX322" i="1" s="1"/>
  <c r="AY322" i="1"/>
  <c r="AZ322" i="1"/>
  <c r="AS322" i="1"/>
  <c r="AT322" i="1"/>
  <c r="AH322" i="1"/>
  <c r="X322" i="1"/>
  <c r="AW321" i="1"/>
  <c r="AX321" i="1" s="1"/>
  <c r="AY321" i="1"/>
  <c r="AZ321" i="1"/>
  <c r="AS321" i="1"/>
  <c r="AT321" i="1"/>
  <c r="AH321" i="1"/>
  <c r="X321" i="1"/>
  <c r="AW320" i="1"/>
  <c r="AX320" i="1" s="1"/>
  <c r="AY320" i="1"/>
  <c r="AZ320" i="1"/>
  <c r="AS320" i="1"/>
  <c r="AT320" i="1"/>
  <c r="AH320" i="1"/>
  <c r="X320" i="1"/>
  <c r="X319" i="1"/>
  <c r="AH319" i="1"/>
  <c r="AS319" i="1"/>
  <c r="AT319" i="1"/>
  <c r="AW319" i="1"/>
  <c r="AX319" i="1" s="1"/>
  <c r="AY319" i="1"/>
  <c r="AZ319" i="1"/>
  <c r="X318" i="1"/>
  <c r="AH318" i="1"/>
  <c r="AS318" i="1"/>
  <c r="AT318" i="1"/>
  <c r="AW318" i="1"/>
  <c r="AX318" i="1" s="1"/>
  <c r="AY318" i="1"/>
  <c r="AZ318" i="1"/>
  <c r="X317" i="1"/>
  <c r="AH317" i="1"/>
  <c r="AS317" i="1"/>
  <c r="AT317" i="1"/>
  <c r="AW317" i="1"/>
  <c r="AX317" i="1" s="1"/>
  <c r="AY317" i="1"/>
  <c r="AZ317" i="1"/>
  <c r="X316" i="1"/>
  <c r="AH316" i="1"/>
  <c r="AS316" i="1"/>
  <c r="AT316" i="1"/>
  <c r="AW316" i="1"/>
  <c r="AX316" i="1" s="1"/>
  <c r="AY316" i="1"/>
  <c r="AZ316" i="1"/>
  <c r="X315" i="1"/>
  <c r="AH315" i="1"/>
  <c r="AS315" i="1"/>
  <c r="AT315" i="1"/>
  <c r="AW315" i="1"/>
  <c r="AX315" i="1" s="1"/>
  <c r="AY315" i="1"/>
  <c r="AZ315" i="1"/>
  <c r="X314" i="1"/>
  <c r="AH314" i="1"/>
  <c r="AS314" i="1"/>
  <c r="AT314" i="1"/>
  <c r="AW314" i="1"/>
  <c r="AX314" i="1" s="1"/>
  <c r="AY314" i="1"/>
  <c r="AZ314" i="1"/>
  <c r="X313" i="1"/>
  <c r="AH313" i="1"/>
  <c r="AS313" i="1"/>
  <c r="AT313" i="1"/>
  <c r="AW313" i="1"/>
  <c r="AX313" i="1" s="1"/>
  <c r="AY313" i="1"/>
  <c r="AZ313" i="1"/>
  <c r="X312" i="1"/>
  <c r="AH312" i="1"/>
  <c r="AS312" i="1"/>
  <c r="AT312" i="1"/>
  <c r="AW312" i="1"/>
  <c r="AX312" i="1" s="1"/>
  <c r="AY312" i="1"/>
  <c r="AZ312" i="1"/>
  <c r="X311" i="1"/>
  <c r="AH311" i="1"/>
  <c r="AS311" i="1"/>
  <c r="AT311" i="1"/>
  <c r="AW311" i="1"/>
  <c r="AX311" i="1" s="1"/>
  <c r="AY311" i="1"/>
  <c r="AZ311" i="1"/>
  <c r="X310" i="1"/>
  <c r="AH310" i="1"/>
  <c r="AS310" i="1"/>
  <c r="AT310" i="1"/>
  <c r="AW310" i="1"/>
  <c r="AX310" i="1" s="1"/>
  <c r="AY310" i="1"/>
  <c r="AZ310" i="1"/>
  <c r="X309" i="1"/>
  <c r="AH309" i="1"/>
  <c r="AS309" i="1"/>
  <c r="AT309" i="1"/>
  <c r="AW309" i="1"/>
  <c r="AX309" i="1" s="1"/>
  <c r="AY309" i="1"/>
  <c r="AZ309" i="1"/>
  <c r="AZ308" i="1"/>
  <c r="AY308" i="1"/>
  <c r="AW308" i="1"/>
  <c r="AX308" i="1" s="1"/>
  <c r="AT308" i="1"/>
  <c r="AS308" i="1"/>
  <c r="AH308" i="1"/>
  <c r="X308" i="1"/>
  <c r="AW307" i="1"/>
  <c r="AX307" i="1" s="1"/>
  <c r="AY307" i="1"/>
  <c r="AZ307" i="1"/>
  <c r="AS307" i="1"/>
  <c r="AT307" i="1"/>
  <c r="AH307" i="1"/>
  <c r="X307" i="1"/>
  <c r="AW306" i="1"/>
  <c r="AX306" i="1" s="1"/>
  <c r="AY306" i="1"/>
  <c r="AZ306" i="1"/>
  <c r="AS306" i="1"/>
  <c r="AT306" i="1"/>
  <c r="AH306" i="1"/>
  <c r="X306" i="1"/>
  <c r="AW305" i="1"/>
  <c r="AX305" i="1" s="1"/>
  <c r="AY305" i="1"/>
  <c r="AZ305" i="1"/>
  <c r="AS305" i="1"/>
  <c r="AT305" i="1"/>
  <c r="AH305" i="1"/>
  <c r="X305" i="1"/>
  <c r="AW304" i="1"/>
  <c r="AX304" i="1" s="1"/>
  <c r="AY304" i="1"/>
  <c r="AZ304" i="1"/>
  <c r="AS304" i="1"/>
  <c r="AT304" i="1"/>
  <c r="AH304" i="1"/>
  <c r="X304" i="1"/>
  <c r="AW303" i="1"/>
  <c r="AX303" i="1" s="1"/>
  <c r="AY303" i="1"/>
  <c r="AZ303" i="1"/>
  <c r="AS303" i="1"/>
  <c r="AT303" i="1"/>
  <c r="AH303" i="1"/>
  <c r="X303" i="1"/>
  <c r="AW302" i="1"/>
  <c r="AX302" i="1" s="1"/>
  <c r="AY302" i="1"/>
  <c r="AZ302" i="1"/>
  <c r="AS302" i="1"/>
  <c r="AT302" i="1"/>
  <c r="AH302" i="1"/>
  <c r="X302" i="1"/>
  <c r="AW301" i="1"/>
  <c r="AX301" i="1" s="1"/>
  <c r="AY301" i="1"/>
  <c r="AZ301" i="1"/>
  <c r="AS301" i="1"/>
  <c r="AT301" i="1"/>
  <c r="AH301" i="1"/>
  <c r="X301" i="1"/>
  <c r="AT235" i="1" l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X278" i="1" l="1"/>
  <c r="AH278" i="1"/>
  <c r="AS278" i="1"/>
  <c r="AT278" i="1"/>
  <c r="AW278" i="1"/>
  <c r="AX278" i="1" s="1"/>
  <c r="AY278" i="1"/>
  <c r="AZ278" i="1"/>
  <c r="X277" i="1"/>
  <c r="AH277" i="1"/>
  <c r="AS277" i="1"/>
  <c r="AT277" i="1"/>
  <c r="AW277" i="1"/>
  <c r="AX277" i="1" s="1"/>
  <c r="AY277" i="1"/>
  <c r="AZ277" i="1"/>
  <c r="X276" i="1"/>
  <c r="AH276" i="1"/>
  <c r="AS276" i="1"/>
  <c r="AT276" i="1"/>
  <c r="AW276" i="1"/>
  <c r="AX276" i="1" s="1"/>
  <c r="AY276" i="1"/>
  <c r="AZ276" i="1"/>
  <c r="X275" i="1"/>
  <c r="AH275" i="1"/>
  <c r="AS275" i="1"/>
  <c r="AT275" i="1"/>
  <c r="AW275" i="1"/>
  <c r="AX275" i="1" s="1"/>
  <c r="AY275" i="1"/>
  <c r="AZ275" i="1"/>
  <c r="X274" i="1"/>
  <c r="AH274" i="1"/>
  <c r="AS274" i="1"/>
  <c r="AT274" i="1"/>
  <c r="AW274" i="1"/>
  <c r="AX274" i="1" s="1"/>
  <c r="AY274" i="1"/>
  <c r="AZ274" i="1"/>
  <c r="X273" i="1"/>
  <c r="AH273" i="1"/>
  <c r="AS273" i="1"/>
  <c r="AT273" i="1"/>
  <c r="AW273" i="1"/>
  <c r="AX273" i="1" s="1"/>
  <c r="AY273" i="1"/>
  <c r="AZ273" i="1"/>
  <c r="X272" i="1"/>
  <c r="AH272" i="1"/>
  <c r="AS272" i="1"/>
  <c r="AT272" i="1"/>
  <c r="AW272" i="1"/>
  <c r="AX272" i="1" s="1"/>
  <c r="AY272" i="1"/>
  <c r="AZ272" i="1"/>
  <c r="X271" i="1"/>
  <c r="AH271" i="1"/>
  <c r="AS271" i="1"/>
  <c r="AT271" i="1"/>
  <c r="AW271" i="1"/>
  <c r="AX271" i="1" s="1"/>
  <c r="AY271" i="1"/>
  <c r="AZ271" i="1"/>
  <c r="X270" i="1"/>
  <c r="AH270" i="1"/>
  <c r="AS270" i="1"/>
  <c r="AT270" i="1"/>
  <c r="AW270" i="1"/>
  <c r="AX270" i="1" s="1"/>
  <c r="AY270" i="1"/>
  <c r="AZ270" i="1"/>
  <c r="X269" i="1"/>
  <c r="AH269" i="1"/>
  <c r="AS269" i="1"/>
  <c r="AT269" i="1"/>
  <c r="AW269" i="1"/>
  <c r="AX269" i="1" s="1"/>
  <c r="AY269" i="1"/>
  <c r="AZ269" i="1"/>
  <c r="AZ268" i="1"/>
  <c r="AY268" i="1"/>
  <c r="AW268" i="1"/>
  <c r="AX268" i="1" s="1"/>
  <c r="AT268" i="1"/>
  <c r="AS268" i="1"/>
  <c r="AH268" i="1"/>
  <c r="X268" i="1"/>
  <c r="AZ267" i="1"/>
  <c r="AY267" i="1"/>
  <c r="AW267" i="1"/>
  <c r="AX267" i="1" s="1"/>
  <c r="AT267" i="1"/>
  <c r="AS267" i="1"/>
  <c r="AH267" i="1"/>
  <c r="X267" i="1"/>
  <c r="AZ266" i="1"/>
  <c r="AY266" i="1"/>
  <c r="AW266" i="1"/>
  <c r="AX266" i="1" s="1"/>
  <c r="AT266" i="1"/>
  <c r="AS266" i="1"/>
  <c r="AH266" i="1"/>
  <c r="X266" i="1"/>
  <c r="AZ265" i="1"/>
  <c r="AY265" i="1"/>
  <c r="AW265" i="1"/>
  <c r="AX265" i="1" s="1"/>
  <c r="AT265" i="1"/>
  <c r="AS265" i="1"/>
  <c r="AH265" i="1"/>
  <c r="X265" i="1"/>
  <c r="AW300" i="1"/>
  <c r="AX300" i="1" s="1"/>
  <c r="AY300" i="1"/>
  <c r="AZ300" i="1"/>
  <c r="AS300" i="1"/>
  <c r="AT300" i="1"/>
  <c r="AH300" i="1"/>
  <c r="X300" i="1"/>
  <c r="AW299" i="1"/>
  <c r="AX299" i="1" s="1"/>
  <c r="AY299" i="1"/>
  <c r="AZ299" i="1"/>
  <c r="AS299" i="1"/>
  <c r="AT299" i="1"/>
  <c r="AH299" i="1"/>
  <c r="X299" i="1"/>
  <c r="AW298" i="1"/>
  <c r="AX298" i="1" s="1"/>
  <c r="AY298" i="1"/>
  <c r="AZ298" i="1"/>
  <c r="AS298" i="1"/>
  <c r="AT298" i="1"/>
  <c r="AH298" i="1"/>
  <c r="X298" i="1"/>
  <c r="AW297" i="1"/>
  <c r="AX297" i="1" s="1"/>
  <c r="AY297" i="1"/>
  <c r="AZ297" i="1"/>
  <c r="AS297" i="1"/>
  <c r="AT297" i="1"/>
  <c r="AH297" i="1"/>
  <c r="X297" i="1"/>
  <c r="AW296" i="1"/>
  <c r="AX296" i="1" s="1"/>
  <c r="AY296" i="1"/>
  <c r="AZ296" i="1"/>
  <c r="AS296" i="1"/>
  <c r="AT296" i="1"/>
  <c r="AH296" i="1"/>
  <c r="X296" i="1"/>
  <c r="AW295" i="1"/>
  <c r="AX295" i="1" s="1"/>
  <c r="AY295" i="1"/>
  <c r="AZ295" i="1"/>
  <c r="AS295" i="1"/>
  <c r="AT295" i="1"/>
  <c r="AH295" i="1"/>
  <c r="X295" i="1"/>
  <c r="AW294" i="1"/>
  <c r="AX294" i="1" s="1"/>
  <c r="AY294" i="1"/>
  <c r="AZ294" i="1"/>
  <c r="AS294" i="1"/>
  <c r="AT294" i="1"/>
  <c r="AH294" i="1"/>
  <c r="X294" i="1"/>
  <c r="AW293" i="1"/>
  <c r="AX293" i="1" s="1"/>
  <c r="AY293" i="1"/>
  <c r="AZ293" i="1"/>
  <c r="AS293" i="1"/>
  <c r="AT293" i="1"/>
  <c r="AH293" i="1"/>
  <c r="X293" i="1"/>
  <c r="AW292" i="1"/>
  <c r="AX292" i="1" s="1"/>
  <c r="AY292" i="1"/>
  <c r="AZ292" i="1"/>
  <c r="AS292" i="1"/>
  <c r="AT292" i="1"/>
  <c r="AH292" i="1"/>
  <c r="X292" i="1"/>
  <c r="AW291" i="1"/>
  <c r="AX291" i="1" s="1"/>
  <c r="AY291" i="1"/>
  <c r="AZ291" i="1"/>
  <c r="AS291" i="1"/>
  <c r="AT291" i="1"/>
  <c r="AH291" i="1"/>
  <c r="X291" i="1"/>
  <c r="AW290" i="1"/>
  <c r="AX290" i="1" s="1"/>
  <c r="AY290" i="1"/>
  <c r="AZ290" i="1"/>
  <c r="AS290" i="1"/>
  <c r="AT290" i="1"/>
  <c r="AH290" i="1"/>
  <c r="X290" i="1"/>
  <c r="AW264" i="1"/>
  <c r="AX264" i="1" s="1"/>
  <c r="AY264" i="1"/>
  <c r="AZ264" i="1"/>
  <c r="AS264" i="1"/>
  <c r="AT264" i="1"/>
  <c r="AH264" i="1"/>
  <c r="X264" i="1"/>
  <c r="AW263" i="1"/>
  <c r="AX263" i="1" s="1"/>
  <c r="AY263" i="1"/>
  <c r="AZ263" i="1"/>
  <c r="AS263" i="1"/>
  <c r="AT263" i="1"/>
  <c r="AH263" i="1"/>
  <c r="X263" i="1"/>
  <c r="AW262" i="1"/>
  <c r="AX262" i="1" s="1"/>
  <c r="AY262" i="1"/>
  <c r="AZ262" i="1"/>
  <c r="AS262" i="1"/>
  <c r="AT262" i="1"/>
  <c r="AH262" i="1"/>
  <c r="X262" i="1"/>
  <c r="AW261" i="1"/>
  <c r="AX261" i="1" s="1"/>
  <c r="AY261" i="1"/>
  <c r="AZ261" i="1"/>
  <c r="AS261" i="1"/>
  <c r="AT261" i="1"/>
  <c r="AH261" i="1"/>
  <c r="X261" i="1"/>
  <c r="AW260" i="1"/>
  <c r="AX260" i="1" s="1"/>
  <c r="AY260" i="1"/>
  <c r="AZ260" i="1"/>
  <c r="AS260" i="1"/>
  <c r="AT260" i="1"/>
  <c r="AH260" i="1"/>
  <c r="X260" i="1"/>
  <c r="AW259" i="1"/>
  <c r="AX259" i="1" s="1"/>
  <c r="AY259" i="1"/>
  <c r="AZ259" i="1"/>
  <c r="AS259" i="1"/>
  <c r="AT259" i="1"/>
  <c r="AH259" i="1"/>
  <c r="X259" i="1"/>
  <c r="AW289" i="1" l="1"/>
  <c r="AX289" i="1" s="1"/>
  <c r="AY289" i="1"/>
  <c r="AZ289" i="1"/>
  <c r="AS289" i="1"/>
  <c r="AT289" i="1"/>
  <c r="AH289" i="1"/>
  <c r="X289" i="1"/>
  <c r="AW288" i="1"/>
  <c r="AX288" i="1" s="1"/>
  <c r="AY288" i="1"/>
  <c r="AZ288" i="1"/>
  <c r="AS288" i="1"/>
  <c r="AT288" i="1"/>
  <c r="AH288" i="1"/>
  <c r="X288" i="1"/>
  <c r="AW287" i="1"/>
  <c r="AX287" i="1" s="1"/>
  <c r="AY287" i="1"/>
  <c r="AZ287" i="1"/>
  <c r="AS287" i="1"/>
  <c r="AT287" i="1"/>
  <c r="AH287" i="1"/>
  <c r="X287" i="1"/>
  <c r="AW286" i="1"/>
  <c r="AX286" i="1" s="1"/>
  <c r="AY286" i="1"/>
  <c r="AZ286" i="1"/>
  <c r="AS286" i="1"/>
  <c r="AT286" i="1"/>
  <c r="AH286" i="1"/>
  <c r="X286" i="1"/>
  <c r="AW285" i="1"/>
  <c r="AX285" i="1" s="1"/>
  <c r="AY285" i="1"/>
  <c r="AZ285" i="1"/>
  <c r="AS285" i="1"/>
  <c r="AT285" i="1"/>
  <c r="AH285" i="1"/>
  <c r="X285" i="1"/>
  <c r="AW284" i="1"/>
  <c r="AX284" i="1" s="1"/>
  <c r="AY284" i="1"/>
  <c r="AZ284" i="1"/>
  <c r="AS284" i="1"/>
  <c r="AT284" i="1"/>
  <c r="AH284" i="1"/>
  <c r="X284" i="1"/>
  <c r="AW283" i="1"/>
  <c r="AX283" i="1" s="1"/>
  <c r="AY283" i="1"/>
  <c r="AZ283" i="1"/>
  <c r="AS283" i="1"/>
  <c r="AT283" i="1"/>
  <c r="AH283" i="1"/>
  <c r="X283" i="1"/>
  <c r="AW282" i="1"/>
  <c r="AX282" i="1" s="1"/>
  <c r="AY282" i="1"/>
  <c r="AZ282" i="1"/>
  <c r="AS282" i="1"/>
  <c r="AT282" i="1"/>
  <c r="AH282" i="1"/>
  <c r="X282" i="1"/>
  <c r="AW281" i="1"/>
  <c r="AX281" i="1" s="1"/>
  <c r="AY281" i="1"/>
  <c r="AZ281" i="1"/>
  <c r="AS281" i="1"/>
  <c r="AT281" i="1"/>
  <c r="AH281" i="1"/>
  <c r="X281" i="1"/>
  <c r="AW280" i="1"/>
  <c r="AX280" i="1" s="1"/>
  <c r="AY280" i="1"/>
  <c r="AZ280" i="1"/>
  <c r="AS280" i="1"/>
  <c r="AT280" i="1"/>
  <c r="AH280" i="1"/>
  <c r="X280" i="1"/>
  <c r="AW279" i="1"/>
  <c r="AX279" i="1" s="1"/>
  <c r="AY279" i="1"/>
  <c r="AZ279" i="1"/>
  <c r="AS279" i="1"/>
  <c r="AT279" i="1"/>
  <c r="AH279" i="1"/>
  <c r="X279" i="1"/>
  <c r="X258" i="1" l="1"/>
  <c r="AH258" i="1"/>
  <c r="AS258" i="1"/>
  <c r="AT258" i="1"/>
  <c r="AW258" i="1"/>
  <c r="AX258" i="1" s="1"/>
  <c r="AY258" i="1"/>
  <c r="AZ258" i="1"/>
  <c r="X257" i="1"/>
  <c r="AH257" i="1"/>
  <c r="AS257" i="1"/>
  <c r="AT257" i="1"/>
  <c r="AW257" i="1"/>
  <c r="AX257" i="1" s="1"/>
  <c r="AY257" i="1"/>
  <c r="AZ257" i="1"/>
  <c r="X256" i="1"/>
  <c r="AH256" i="1"/>
  <c r="AS256" i="1"/>
  <c r="AT256" i="1"/>
  <c r="AW256" i="1"/>
  <c r="AX256" i="1" s="1"/>
  <c r="AY256" i="1"/>
  <c r="AZ256" i="1"/>
  <c r="X255" i="1"/>
  <c r="AH255" i="1"/>
  <c r="AS255" i="1"/>
  <c r="AT255" i="1"/>
  <c r="AW255" i="1"/>
  <c r="AX255" i="1" s="1"/>
  <c r="AY255" i="1"/>
  <c r="AZ255" i="1"/>
  <c r="X254" i="1"/>
  <c r="AH254" i="1"/>
  <c r="AS254" i="1"/>
  <c r="AT254" i="1"/>
  <c r="AW254" i="1"/>
  <c r="AX254" i="1" s="1"/>
  <c r="AY254" i="1"/>
  <c r="AZ254" i="1"/>
  <c r="X253" i="1"/>
  <c r="AH253" i="1"/>
  <c r="AS253" i="1"/>
  <c r="AT253" i="1"/>
  <c r="AW253" i="1"/>
  <c r="AX253" i="1" s="1"/>
  <c r="AY253" i="1"/>
  <c r="AZ253" i="1"/>
  <c r="X252" i="1"/>
  <c r="AH252" i="1"/>
  <c r="AS252" i="1"/>
  <c r="AT252" i="1"/>
  <c r="AW252" i="1"/>
  <c r="AX252" i="1" s="1"/>
  <c r="AY252" i="1"/>
  <c r="AZ252" i="1"/>
  <c r="X251" i="1"/>
  <c r="AH251" i="1"/>
  <c r="AS251" i="1"/>
  <c r="AT251" i="1"/>
  <c r="AW251" i="1"/>
  <c r="AX251" i="1" s="1"/>
  <c r="AY251" i="1"/>
  <c r="AZ251" i="1"/>
  <c r="X250" i="1"/>
  <c r="AH250" i="1"/>
  <c r="AS250" i="1"/>
  <c r="AT250" i="1"/>
  <c r="AW250" i="1"/>
  <c r="AX250" i="1" s="1"/>
  <c r="AY250" i="1"/>
  <c r="AZ250" i="1"/>
  <c r="X249" i="1"/>
  <c r="AH249" i="1"/>
  <c r="AS249" i="1"/>
  <c r="AT249" i="1"/>
  <c r="AW249" i="1"/>
  <c r="AX249" i="1" s="1"/>
  <c r="AY249" i="1"/>
  <c r="AZ249" i="1"/>
  <c r="AT225" i="1"/>
  <c r="AT226" i="1"/>
  <c r="AT227" i="1"/>
  <c r="AT228" i="1"/>
  <c r="AT229" i="1"/>
  <c r="AT230" i="1"/>
  <c r="AT231" i="1"/>
  <c r="AT232" i="1"/>
  <c r="AT233" i="1"/>
  <c r="AT234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10" i="1"/>
  <c r="AT111" i="1"/>
  <c r="AT112" i="1"/>
  <c r="AT113" i="1"/>
  <c r="AT114" i="1"/>
  <c r="AT115" i="1"/>
  <c r="AT100" i="1"/>
  <c r="AT101" i="1"/>
  <c r="AT102" i="1"/>
  <c r="AT103" i="1"/>
  <c r="AT104" i="1"/>
  <c r="AT105" i="1"/>
  <c r="AT106" i="1"/>
  <c r="AT107" i="1"/>
  <c r="AT108" i="1"/>
  <c r="AT109" i="1"/>
  <c r="AT128" i="1"/>
  <c r="AT129" i="1"/>
  <c r="AT130" i="1"/>
  <c r="AT131" i="1"/>
  <c r="AT132" i="1"/>
  <c r="AT133" i="1"/>
  <c r="AT134" i="1"/>
  <c r="AT135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46" i="1"/>
  <c r="AT147" i="1"/>
  <c r="AT148" i="1"/>
  <c r="AT149" i="1"/>
  <c r="AT150" i="1"/>
  <c r="AT151" i="1"/>
  <c r="AT152" i="1"/>
  <c r="AT153" i="1"/>
  <c r="AT154" i="1"/>
  <c r="AT155" i="1"/>
  <c r="AT156" i="1"/>
  <c r="AT136" i="1"/>
  <c r="AT137" i="1"/>
  <c r="AT138" i="1"/>
  <c r="AT139" i="1"/>
  <c r="AT140" i="1"/>
  <c r="AT141" i="1"/>
  <c r="AT142" i="1"/>
  <c r="AT143" i="1"/>
  <c r="AT144" i="1"/>
  <c r="AT145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W248" i="1"/>
  <c r="AX248" i="1" s="1"/>
  <c r="AY248" i="1"/>
  <c r="AZ248" i="1"/>
  <c r="AS248" i="1"/>
  <c r="AH248" i="1"/>
  <c r="X248" i="1"/>
  <c r="AW247" i="1"/>
  <c r="AX247" i="1" s="1"/>
  <c r="AY247" i="1"/>
  <c r="AZ247" i="1"/>
  <c r="AS247" i="1"/>
  <c r="AH247" i="1"/>
  <c r="X247" i="1"/>
  <c r="AW246" i="1"/>
  <c r="AX246" i="1" s="1"/>
  <c r="AY246" i="1"/>
  <c r="AZ246" i="1"/>
  <c r="AS246" i="1"/>
  <c r="AH246" i="1"/>
  <c r="X246" i="1"/>
  <c r="AW245" i="1"/>
  <c r="AX245" i="1" s="1"/>
  <c r="AY245" i="1"/>
  <c r="AZ245" i="1"/>
  <c r="AS245" i="1"/>
  <c r="AH245" i="1"/>
  <c r="X245" i="1"/>
  <c r="X244" i="1"/>
  <c r="AH244" i="1"/>
  <c r="AS244" i="1"/>
  <c r="AW244" i="1"/>
  <c r="AX244" i="1" s="1"/>
  <c r="AY244" i="1"/>
  <c r="AZ244" i="1"/>
  <c r="X243" i="1"/>
  <c r="AH243" i="1"/>
  <c r="AS243" i="1"/>
  <c r="AW243" i="1"/>
  <c r="AX243" i="1" s="1"/>
  <c r="AY243" i="1"/>
  <c r="AZ243" i="1"/>
  <c r="X242" i="1"/>
  <c r="AH242" i="1"/>
  <c r="AS242" i="1"/>
  <c r="AW242" i="1"/>
  <c r="AX242" i="1" s="1"/>
  <c r="AY242" i="1"/>
  <c r="AZ242" i="1"/>
  <c r="X241" i="1"/>
  <c r="AH241" i="1"/>
  <c r="AS241" i="1"/>
  <c r="AW241" i="1"/>
  <c r="AX241" i="1" s="1"/>
  <c r="AY241" i="1"/>
  <c r="AZ241" i="1"/>
  <c r="X240" i="1"/>
  <c r="AH240" i="1"/>
  <c r="AS240" i="1"/>
  <c r="AW240" i="1"/>
  <c r="AX240" i="1" s="1"/>
  <c r="AY240" i="1"/>
  <c r="AZ240" i="1"/>
  <c r="X239" i="1"/>
  <c r="AH239" i="1"/>
  <c r="AS239" i="1"/>
  <c r="AW239" i="1"/>
  <c r="AX239" i="1" s="1"/>
  <c r="AY239" i="1"/>
  <c r="AZ239" i="1"/>
  <c r="X238" i="1"/>
  <c r="AH238" i="1"/>
  <c r="AS238" i="1"/>
  <c r="AW238" i="1"/>
  <c r="AX238" i="1" s="1"/>
  <c r="AY238" i="1"/>
  <c r="AZ238" i="1"/>
  <c r="X237" i="1"/>
  <c r="AH237" i="1"/>
  <c r="AS237" i="1"/>
  <c r="AW237" i="1"/>
  <c r="AX237" i="1" s="1"/>
  <c r="AY237" i="1"/>
  <c r="AZ237" i="1"/>
  <c r="X236" i="1"/>
  <c r="AH236" i="1"/>
  <c r="AS236" i="1"/>
  <c r="AW236" i="1"/>
  <c r="AX236" i="1" s="1"/>
  <c r="AY236" i="1"/>
  <c r="AZ236" i="1"/>
  <c r="X235" i="1"/>
  <c r="AH235" i="1"/>
  <c r="AS235" i="1"/>
  <c r="AW235" i="1"/>
  <c r="AX235" i="1" s="1"/>
  <c r="AY235" i="1"/>
  <c r="AZ235" i="1"/>
  <c r="X224" i="1"/>
  <c r="AH224" i="1"/>
  <c r="AS224" i="1"/>
  <c r="AW224" i="1"/>
  <c r="AX224" i="1" s="1"/>
  <c r="AY224" i="1"/>
  <c r="AZ224" i="1"/>
  <c r="X223" i="1"/>
  <c r="AH223" i="1"/>
  <c r="AS223" i="1"/>
  <c r="AW223" i="1"/>
  <c r="AX223" i="1" s="1"/>
  <c r="AY223" i="1"/>
  <c r="AZ223" i="1"/>
  <c r="X222" i="1"/>
  <c r="AH222" i="1"/>
  <c r="AS222" i="1"/>
  <c r="AW222" i="1"/>
  <c r="AX222" i="1" s="1"/>
  <c r="AY222" i="1"/>
  <c r="AZ222" i="1"/>
  <c r="X221" i="1"/>
  <c r="AH221" i="1"/>
  <c r="AS221" i="1"/>
  <c r="AW221" i="1"/>
  <c r="AX221" i="1" s="1"/>
  <c r="AY221" i="1"/>
  <c r="AZ221" i="1"/>
  <c r="X220" i="1"/>
  <c r="AH220" i="1"/>
  <c r="AS220" i="1"/>
  <c r="AW220" i="1"/>
  <c r="AX220" i="1" s="1"/>
  <c r="AY220" i="1"/>
  <c r="AZ220" i="1"/>
  <c r="X219" i="1"/>
  <c r="AH219" i="1"/>
  <c r="AS219" i="1"/>
  <c r="AW219" i="1"/>
  <c r="AX219" i="1" s="1"/>
  <c r="AY219" i="1"/>
  <c r="AZ219" i="1"/>
  <c r="X218" i="1"/>
  <c r="AH218" i="1"/>
  <c r="AS218" i="1"/>
  <c r="AW218" i="1"/>
  <c r="AX218" i="1" s="1"/>
  <c r="AY218" i="1"/>
  <c r="AZ218" i="1"/>
  <c r="X217" i="1"/>
  <c r="AH217" i="1"/>
  <c r="AS217" i="1"/>
  <c r="AW217" i="1"/>
  <c r="AX217" i="1" s="1"/>
  <c r="AY217" i="1"/>
  <c r="AZ217" i="1"/>
  <c r="X216" i="1"/>
  <c r="AH216" i="1"/>
  <c r="AS216" i="1"/>
  <c r="AW216" i="1"/>
  <c r="AX216" i="1" s="1"/>
  <c r="AY216" i="1"/>
  <c r="AZ216" i="1"/>
  <c r="X215" i="1"/>
  <c r="AH215" i="1"/>
  <c r="AS215" i="1"/>
  <c r="AW215" i="1"/>
  <c r="AX215" i="1" s="1"/>
  <c r="AY215" i="1"/>
  <c r="AZ215" i="1"/>
  <c r="X234" i="1"/>
  <c r="AH234" i="1"/>
  <c r="AS234" i="1"/>
  <c r="AW234" i="1"/>
  <c r="AX234" i="1" s="1"/>
  <c r="AY234" i="1"/>
  <c r="AZ234" i="1"/>
  <c r="X233" i="1"/>
  <c r="AH233" i="1"/>
  <c r="AS233" i="1"/>
  <c r="AW233" i="1"/>
  <c r="AX233" i="1" s="1"/>
  <c r="AY233" i="1"/>
  <c r="AZ233" i="1"/>
  <c r="X232" i="1"/>
  <c r="AH232" i="1"/>
  <c r="AS232" i="1"/>
  <c r="AW232" i="1"/>
  <c r="AX232" i="1" s="1"/>
  <c r="AY232" i="1"/>
  <c r="AZ232" i="1"/>
  <c r="X231" i="1"/>
  <c r="AH231" i="1"/>
  <c r="AS231" i="1"/>
  <c r="AW231" i="1"/>
  <c r="AX231" i="1" s="1"/>
  <c r="AY231" i="1"/>
  <c r="AZ231" i="1"/>
  <c r="X230" i="1"/>
  <c r="AH230" i="1"/>
  <c r="AS230" i="1"/>
  <c r="AW230" i="1"/>
  <c r="AX230" i="1" s="1"/>
  <c r="AY230" i="1"/>
  <c r="AZ230" i="1"/>
  <c r="X229" i="1"/>
  <c r="AH229" i="1"/>
  <c r="AS229" i="1"/>
  <c r="AW229" i="1"/>
  <c r="AX229" i="1" s="1"/>
  <c r="AY229" i="1"/>
  <c r="AZ229" i="1"/>
  <c r="X228" i="1"/>
  <c r="AH228" i="1"/>
  <c r="AS228" i="1"/>
  <c r="AW228" i="1"/>
  <c r="AX228" i="1" s="1"/>
  <c r="AY228" i="1"/>
  <c r="AZ228" i="1"/>
  <c r="X227" i="1"/>
  <c r="AH227" i="1"/>
  <c r="AS227" i="1"/>
  <c r="AW227" i="1"/>
  <c r="AX227" i="1" s="1"/>
  <c r="AY227" i="1"/>
  <c r="AZ227" i="1"/>
  <c r="X226" i="1"/>
  <c r="AH226" i="1"/>
  <c r="AS226" i="1"/>
  <c r="AW226" i="1"/>
  <c r="AX226" i="1" s="1"/>
  <c r="AY226" i="1"/>
  <c r="AZ226" i="1"/>
  <c r="X225" i="1"/>
  <c r="AH225" i="1"/>
  <c r="AS225" i="1"/>
  <c r="AW225" i="1"/>
  <c r="AX225" i="1" s="1"/>
  <c r="AY225" i="1"/>
  <c r="AZ225" i="1"/>
  <c r="AW214" i="1"/>
  <c r="AX214" i="1" s="1"/>
  <c r="AY214" i="1"/>
  <c r="AZ214" i="1"/>
  <c r="AS214" i="1"/>
  <c r="AH214" i="1"/>
  <c r="X214" i="1"/>
  <c r="AW213" i="1"/>
  <c r="AX213" i="1" s="1"/>
  <c r="AY213" i="1"/>
  <c r="AZ213" i="1"/>
  <c r="AS213" i="1"/>
  <c r="AH213" i="1"/>
  <c r="X213" i="1"/>
  <c r="AW212" i="1"/>
  <c r="AX212" i="1" s="1"/>
  <c r="AY212" i="1"/>
  <c r="AZ212" i="1"/>
  <c r="AS212" i="1"/>
  <c r="AH212" i="1"/>
  <c r="X212" i="1"/>
  <c r="AW211" i="1"/>
  <c r="AX211" i="1" s="1"/>
  <c r="AY211" i="1"/>
  <c r="AZ211" i="1"/>
  <c r="AS211" i="1"/>
  <c r="AH211" i="1"/>
  <c r="X211" i="1"/>
  <c r="AW210" i="1"/>
  <c r="AX210" i="1" s="1"/>
  <c r="AY210" i="1"/>
  <c r="AZ210" i="1"/>
  <c r="AS210" i="1"/>
  <c r="AH210" i="1"/>
  <c r="X210" i="1"/>
  <c r="AW209" i="1"/>
  <c r="AX209" i="1" s="1"/>
  <c r="AY209" i="1"/>
  <c r="AZ209" i="1"/>
  <c r="AS209" i="1"/>
  <c r="AH209" i="1"/>
  <c r="X209" i="1"/>
  <c r="AW208" i="1"/>
  <c r="AX208" i="1" s="1"/>
  <c r="AY208" i="1"/>
  <c r="AZ208" i="1"/>
  <c r="AS208" i="1"/>
  <c r="AH208" i="1"/>
  <c r="X208" i="1"/>
  <c r="AW207" i="1"/>
  <c r="AX207" i="1" s="1"/>
  <c r="AY207" i="1"/>
  <c r="AZ207" i="1"/>
  <c r="AS207" i="1"/>
  <c r="AH207" i="1"/>
  <c r="X207" i="1"/>
  <c r="AW206" i="1"/>
  <c r="AX206" i="1" s="1"/>
  <c r="AY206" i="1"/>
  <c r="AZ206" i="1"/>
  <c r="AS206" i="1"/>
  <c r="AH206" i="1"/>
  <c r="X206" i="1"/>
  <c r="AW205" i="1"/>
  <c r="AX205" i="1" s="1"/>
  <c r="AY205" i="1"/>
  <c r="AZ205" i="1"/>
  <c r="AS205" i="1"/>
  <c r="AH205" i="1"/>
  <c r="X205" i="1"/>
  <c r="AW186" i="1"/>
  <c r="AX186" i="1" s="1"/>
  <c r="AY186" i="1"/>
  <c r="AZ186" i="1"/>
  <c r="AS186" i="1"/>
  <c r="AH186" i="1"/>
  <c r="X186" i="1"/>
  <c r="AW185" i="1"/>
  <c r="AX185" i="1" s="1"/>
  <c r="AY185" i="1"/>
  <c r="AZ185" i="1"/>
  <c r="AS185" i="1"/>
  <c r="AH185" i="1"/>
  <c r="X185" i="1"/>
  <c r="X184" i="1"/>
  <c r="AH184" i="1"/>
  <c r="AS184" i="1"/>
  <c r="AW184" i="1"/>
  <c r="AX184" i="1" s="1"/>
  <c r="AY184" i="1"/>
  <c r="AZ184" i="1"/>
  <c r="X183" i="1"/>
  <c r="AH183" i="1"/>
  <c r="AS183" i="1"/>
  <c r="AW183" i="1"/>
  <c r="AX183" i="1" s="1"/>
  <c r="AY183" i="1"/>
  <c r="AZ183" i="1"/>
  <c r="X182" i="1"/>
  <c r="AH182" i="1"/>
  <c r="AS182" i="1"/>
  <c r="AW182" i="1"/>
  <c r="AX182" i="1" s="1"/>
  <c r="AY182" i="1"/>
  <c r="AZ182" i="1"/>
  <c r="X181" i="1"/>
  <c r="AH181" i="1"/>
  <c r="AS181" i="1"/>
  <c r="AW181" i="1"/>
  <c r="AX181" i="1" s="1"/>
  <c r="AY181" i="1"/>
  <c r="AZ181" i="1"/>
  <c r="X180" i="1"/>
  <c r="AH180" i="1"/>
  <c r="AS180" i="1"/>
  <c r="AW180" i="1"/>
  <c r="AX180" i="1" s="1"/>
  <c r="AY180" i="1"/>
  <c r="AZ180" i="1"/>
  <c r="X179" i="1"/>
  <c r="AH179" i="1"/>
  <c r="AS179" i="1"/>
  <c r="AW179" i="1"/>
  <c r="AX179" i="1" s="1"/>
  <c r="AY179" i="1"/>
  <c r="AZ179" i="1"/>
  <c r="X178" i="1"/>
  <c r="AH178" i="1"/>
  <c r="AS178" i="1"/>
  <c r="AW178" i="1"/>
  <c r="AX178" i="1" s="1"/>
  <c r="AY178" i="1"/>
  <c r="AZ178" i="1"/>
  <c r="X177" i="1"/>
  <c r="AH177" i="1"/>
  <c r="AS177" i="1"/>
  <c r="AW177" i="1"/>
  <c r="AX177" i="1" s="1"/>
  <c r="AY177" i="1"/>
  <c r="AZ177" i="1"/>
  <c r="X198" i="1"/>
  <c r="AH198" i="1"/>
  <c r="AS198" i="1"/>
  <c r="AW198" i="1"/>
  <c r="AX198" i="1" s="1"/>
  <c r="AY198" i="1"/>
  <c r="AZ198" i="1"/>
  <c r="X197" i="1"/>
  <c r="AH197" i="1"/>
  <c r="AS197" i="1"/>
  <c r="AW197" i="1"/>
  <c r="AX197" i="1" s="1"/>
  <c r="AY197" i="1"/>
  <c r="AZ197" i="1"/>
  <c r="X196" i="1"/>
  <c r="AH196" i="1"/>
  <c r="AS196" i="1"/>
  <c r="AW196" i="1"/>
  <c r="AX196" i="1" s="1"/>
  <c r="AY196" i="1"/>
  <c r="AZ196" i="1"/>
  <c r="X195" i="1"/>
  <c r="AH195" i="1"/>
  <c r="AS195" i="1"/>
  <c r="AW195" i="1"/>
  <c r="AX195" i="1" s="1"/>
  <c r="AY195" i="1"/>
  <c r="AZ195" i="1"/>
  <c r="X194" i="1"/>
  <c r="AH194" i="1"/>
  <c r="AS194" i="1"/>
  <c r="AW194" i="1"/>
  <c r="AX194" i="1" s="1"/>
  <c r="AY194" i="1"/>
  <c r="AZ194" i="1"/>
  <c r="X193" i="1"/>
  <c r="AH193" i="1"/>
  <c r="AS193" i="1"/>
  <c r="AW193" i="1"/>
  <c r="AX193" i="1" s="1"/>
  <c r="AY193" i="1"/>
  <c r="AZ193" i="1"/>
  <c r="X192" i="1"/>
  <c r="AH192" i="1"/>
  <c r="AS192" i="1"/>
  <c r="AW192" i="1"/>
  <c r="AX192" i="1" s="1"/>
  <c r="AY192" i="1"/>
  <c r="AZ192" i="1"/>
  <c r="X191" i="1"/>
  <c r="AH191" i="1"/>
  <c r="AS191" i="1"/>
  <c r="AW191" i="1"/>
  <c r="AX191" i="1" s="1"/>
  <c r="AY191" i="1"/>
  <c r="AZ191" i="1"/>
  <c r="X190" i="1"/>
  <c r="AH190" i="1"/>
  <c r="AS190" i="1"/>
  <c r="AW190" i="1"/>
  <c r="AX190" i="1" s="1"/>
  <c r="AY190" i="1"/>
  <c r="AZ190" i="1"/>
  <c r="X189" i="1"/>
  <c r="AH189" i="1"/>
  <c r="AS189" i="1"/>
  <c r="AW189" i="1"/>
  <c r="AX189" i="1" s="1"/>
  <c r="AY189" i="1"/>
  <c r="AZ189" i="1"/>
  <c r="X188" i="1"/>
  <c r="AH188" i="1"/>
  <c r="AS188" i="1"/>
  <c r="AW188" i="1"/>
  <c r="AX188" i="1" s="1"/>
  <c r="AY188" i="1"/>
  <c r="AZ188" i="1"/>
  <c r="X187" i="1"/>
  <c r="AH187" i="1"/>
  <c r="AS187" i="1"/>
  <c r="AW187" i="1"/>
  <c r="AX187" i="1" s="1"/>
  <c r="AY187" i="1"/>
  <c r="AZ187" i="1"/>
  <c r="X204" i="1"/>
  <c r="AH204" i="1"/>
  <c r="AS204" i="1"/>
  <c r="AW204" i="1"/>
  <c r="AX204" i="1" s="1"/>
  <c r="AY204" i="1"/>
  <c r="AZ204" i="1"/>
  <c r="X203" i="1"/>
  <c r="AH203" i="1"/>
  <c r="AS203" i="1"/>
  <c r="AW203" i="1"/>
  <c r="AX203" i="1" s="1"/>
  <c r="AY203" i="1"/>
  <c r="AZ203" i="1"/>
  <c r="X202" i="1"/>
  <c r="AH202" i="1"/>
  <c r="AS202" i="1"/>
  <c r="AW202" i="1"/>
  <c r="AX202" i="1" s="1"/>
  <c r="AY202" i="1"/>
  <c r="AZ202" i="1"/>
  <c r="X201" i="1"/>
  <c r="AH201" i="1"/>
  <c r="AS201" i="1"/>
  <c r="AW201" i="1"/>
  <c r="AX201" i="1" s="1"/>
  <c r="AY201" i="1"/>
  <c r="AZ201" i="1"/>
  <c r="X200" i="1"/>
  <c r="AH200" i="1"/>
  <c r="AS200" i="1"/>
  <c r="AW200" i="1"/>
  <c r="AX200" i="1" s="1"/>
  <c r="AY200" i="1"/>
  <c r="AZ200" i="1"/>
  <c r="X199" i="1"/>
  <c r="AH199" i="1"/>
  <c r="AS199" i="1"/>
  <c r="AW199" i="1"/>
  <c r="AX199" i="1" s="1"/>
  <c r="AY199" i="1"/>
  <c r="AZ199" i="1"/>
  <c r="X176" i="1"/>
  <c r="AH176" i="1"/>
  <c r="AS176" i="1"/>
  <c r="AW176" i="1"/>
  <c r="AX176" i="1" s="1"/>
  <c r="AY176" i="1"/>
  <c r="AZ176" i="1"/>
  <c r="X175" i="1"/>
  <c r="AH175" i="1"/>
  <c r="AS175" i="1"/>
  <c r="AW175" i="1"/>
  <c r="AX175" i="1" s="1"/>
  <c r="AY175" i="1"/>
  <c r="AZ175" i="1"/>
  <c r="X174" i="1"/>
  <c r="AH174" i="1"/>
  <c r="AS174" i="1"/>
  <c r="AW174" i="1"/>
  <c r="AX174" i="1" s="1"/>
  <c r="AY174" i="1"/>
  <c r="AZ174" i="1"/>
  <c r="X173" i="1"/>
  <c r="AH173" i="1"/>
  <c r="AS173" i="1"/>
  <c r="AW173" i="1"/>
  <c r="AX173" i="1" s="1"/>
  <c r="AY173" i="1"/>
  <c r="AZ173" i="1"/>
  <c r="X172" i="1"/>
  <c r="AH172" i="1"/>
  <c r="AS172" i="1"/>
  <c r="AW172" i="1"/>
  <c r="AX172" i="1" s="1"/>
  <c r="AY172" i="1"/>
  <c r="AZ172" i="1"/>
  <c r="X171" i="1"/>
  <c r="AH171" i="1"/>
  <c r="AS171" i="1"/>
  <c r="AW171" i="1"/>
  <c r="AX171" i="1" s="1"/>
  <c r="AY171" i="1"/>
  <c r="AZ171" i="1"/>
  <c r="X170" i="1"/>
  <c r="AH170" i="1"/>
  <c r="AS170" i="1"/>
  <c r="AW170" i="1"/>
  <c r="AX170" i="1" s="1"/>
  <c r="AY170" i="1"/>
  <c r="AZ170" i="1"/>
  <c r="X169" i="1"/>
  <c r="AH169" i="1"/>
  <c r="AS169" i="1"/>
  <c r="AW169" i="1"/>
  <c r="AX169" i="1" s="1"/>
  <c r="AY169" i="1"/>
  <c r="AZ169" i="1"/>
  <c r="X145" i="1"/>
  <c r="AH145" i="1"/>
  <c r="AS145" i="1"/>
  <c r="AW145" i="1"/>
  <c r="AX145" i="1" s="1"/>
  <c r="AY145" i="1"/>
  <c r="AZ145" i="1"/>
  <c r="X144" i="1"/>
  <c r="AH144" i="1"/>
  <c r="AS144" i="1"/>
  <c r="AW144" i="1"/>
  <c r="AX144" i="1" s="1"/>
  <c r="AY144" i="1"/>
  <c r="AZ144" i="1"/>
  <c r="X143" i="1"/>
  <c r="AH143" i="1"/>
  <c r="AS143" i="1"/>
  <c r="AW143" i="1"/>
  <c r="AX143" i="1" s="1"/>
  <c r="AY143" i="1"/>
  <c r="AZ143" i="1"/>
  <c r="X142" i="1"/>
  <c r="AH142" i="1"/>
  <c r="AS142" i="1"/>
  <c r="AW142" i="1"/>
  <c r="AX142" i="1" s="1"/>
  <c r="AY142" i="1"/>
  <c r="AZ142" i="1"/>
  <c r="X141" i="1"/>
  <c r="AH141" i="1"/>
  <c r="AS141" i="1"/>
  <c r="AW141" i="1"/>
  <c r="AX141" i="1" s="1"/>
  <c r="AY141" i="1"/>
  <c r="AZ141" i="1"/>
  <c r="X140" i="1"/>
  <c r="AH140" i="1"/>
  <c r="AS140" i="1"/>
  <c r="AW140" i="1"/>
  <c r="AX140" i="1" s="1"/>
  <c r="AY140" i="1"/>
  <c r="AZ140" i="1"/>
  <c r="X139" i="1"/>
  <c r="AH139" i="1"/>
  <c r="AS139" i="1"/>
  <c r="AW139" i="1"/>
  <c r="AX139" i="1" s="1"/>
  <c r="AY139" i="1"/>
  <c r="AZ139" i="1"/>
  <c r="X138" i="1"/>
  <c r="AH138" i="1"/>
  <c r="AS138" i="1"/>
  <c r="AW138" i="1"/>
  <c r="AX138" i="1" s="1"/>
  <c r="AY138" i="1"/>
  <c r="AZ138" i="1"/>
  <c r="X137" i="1"/>
  <c r="AH137" i="1"/>
  <c r="AS137" i="1"/>
  <c r="AW137" i="1"/>
  <c r="AX137" i="1" s="1"/>
  <c r="AY137" i="1"/>
  <c r="AZ137" i="1"/>
  <c r="X136" i="1"/>
  <c r="AH136" i="1"/>
  <c r="AS136" i="1"/>
  <c r="AW136" i="1"/>
  <c r="AX136" i="1" s="1"/>
  <c r="AY136" i="1"/>
  <c r="AZ136" i="1"/>
  <c r="X156" i="1"/>
  <c r="AH156" i="1"/>
  <c r="AS156" i="1"/>
  <c r="AW156" i="1"/>
  <c r="AX156" i="1" s="1"/>
  <c r="AY156" i="1"/>
  <c r="AZ156" i="1"/>
  <c r="X155" i="1"/>
  <c r="AH155" i="1"/>
  <c r="AS155" i="1"/>
  <c r="AW155" i="1"/>
  <c r="AX155" i="1" s="1"/>
  <c r="AY155" i="1"/>
  <c r="AZ155" i="1"/>
  <c r="X154" i="1"/>
  <c r="AH154" i="1"/>
  <c r="AS154" i="1"/>
  <c r="AW154" i="1"/>
  <c r="AX154" i="1" s="1"/>
  <c r="AY154" i="1"/>
  <c r="AZ154" i="1"/>
  <c r="X153" i="1"/>
  <c r="AH153" i="1"/>
  <c r="AS153" i="1"/>
  <c r="AW153" i="1"/>
  <c r="AX153" i="1" s="1"/>
  <c r="AY153" i="1"/>
  <c r="AZ153" i="1"/>
  <c r="X152" i="1"/>
  <c r="AH152" i="1"/>
  <c r="AS152" i="1"/>
  <c r="AW152" i="1"/>
  <c r="AX152" i="1" s="1"/>
  <c r="AY152" i="1"/>
  <c r="AZ152" i="1"/>
  <c r="X151" i="1"/>
  <c r="AH151" i="1"/>
  <c r="AS151" i="1"/>
  <c r="AW151" i="1"/>
  <c r="AX151" i="1" s="1"/>
  <c r="AY151" i="1"/>
  <c r="AZ151" i="1"/>
  <c r="X150" i="1"/>
  <c r="AH150" i="1"/>
  <c r="AS150" i="1"/>
  <c r="AW150" i="1"/>
  <c r="AX150" i="1" s="1"/>
  <c r="AY150" i="1"/>
  <c r="AZ150" i="1"/>
  <c r="X149" i="1"/>
  <c r="AH149" i="1"/>
  <c r="AS149" i="1"/>
  <c r="AW149" i="1"/>
  <c r="AX149" i="1" s="1"/>
  <c r="AY149" i="1"/>
  <c r="AZ149" i="1"/>
  <c r="X148" i="1"/>
  <c r="AH148" i="1"/>
  <c r="AS148" i="1"/>
  <c r="AW148" i="1"/>
  <c r="AX148" i="1" s="1"/>
  <c r="AY148" i="1"/>
  <c r="AZ148" i="1"/>
  <c r="X147" i="1"/>
  <c r="AH147" i="1"/>
  <c r="AS147" i="1"/>
  <c r="AW147" i="1"/>
  <c r="AX147" i="1" s="1"/>
  <c r="AY147" i="1"/>
  <c r="AZ147" i="1"/>
  <c r="X146" i="1"/>
  <c r="AH146" i="1"/>
  <c r="AS146" i="1"/>
  <c r="AW146" i="1"/>
  <c r="AX146" i="1" s="1"/>
  <c r="AY146" i="1"/>
  <c r="AZ146" i="1"/>
  <c r="X168" i="1"/>
  <c r="AH168" i="1"/>
  <c r="AS168" i="1"/>
  <c r="AW168" i="1"/>
  <c r="AX168" i="1" s="1"/>
  <c r="AY168" i="1"/>
  <c r="AZ168" i="1"/>
  <c r="X167" i="1"/>
  <c r="AH167" i="1"/>
  <c r="AS167" i="1"/>
  <c r="AW167" i="1"/>
  <c r="AX167" i="1" s="1"/>
  <c r="AY167" i="1"/>
  <c r="AZ167" i="1"/>
  <c r="X166" i="1"/>
  <c r="AH166" i="1"/>
  <c r="AS166" i="1"/>
  <c r="AW166" i="1"/>
  <c r="AX166" i="1" s="1"/>
  <c r="AY166" i="1"/>
  <c r="AZ166" i="1"/>
  <c r="X165" i="1"/>
  <c r="AH165" i="1"/>
  <c r="AS165" i="1"/>
  <c r="AW165" i="1"/>
  <c r="AX165" i="1" s="1"/>
  <c r="AY165" i="1"/>
  <c r="AZ165" i="1"/>
  <c r="X164" i="1"/>
  <c r="AH164" i="1"/>
  <c r="AS164" i="1"/>
  <c r="AW164" i="1"/>
  <c r="AX164" i="1" s="1"/>
  <c r="AY164" i="1"/>
  <c r="AZ164" i="1"/>
  <c r="X163" i="1"/>
  <c r="AH163" i="1"/>
  <c r="AS163" i="1"/>
  <c r="AW163" i="1"/>
  <c r="AX163" i="1" s="1"/>
  <c r="AY163" i="1"/>
  <c r="AZ163" i="1"/>
  <c r="X162" i="1"/>
  <c r="AH162" i="1"/>
  <c r="AS162" i="1"/>
  <c r="AW162" i="1"/>
  <c r="AX162" i="1" s="1"/>
  <c r="AY162" i="1"/>
  <c r="AZ162" i="1"/>
  <c r="X161" i="1"/>
  <c r="AH161" i="1"/>
  <c r="AS161" i="1"/>
  <c r="AW161" i="1"/>
  <c r="AX161" i="1" s="1"/>
  <c r="AY161" i="1"/>
  <c r="AZ161" i="1"/>
  <c r="X160" i="1"/>
  <c r="AH160" i="1"/>
  <c r="AS160" i="1"/>
  <c r="AW160" i="1"/>
  <c r="AX160" i="1" s="1"/>
  <c r="AY160" i="1"/>
  <c r="AZ160" i="1"/>
  <c r="X159" i="1"/>
  <c r="AH159" i="1"/>
  <c r="AS159" i="1"/>
  <c r="AW159" i="1"/>
  <c r="AX159" i="1" s="1"/>
  <c r="AY159" i="1"/>
  <c r="AZ159" i="1"/>
  <c r="X158" i="1"/>
  <c r="AH158" i="1"/>
  <c r="AS158" i="1"/>
  <c r="AW158" i="1"/>
  <c r="AX158" i="1" s="1"/>
  <c r="AY158" i="1"/>
  <c r="AZ158" i="1"/>
  <c r="X157" i="1"/>
  <c r="AH157" i="1"/>
  <c r="AS157" i="1"/>
  <c r="AW157" i="1"/>
  <c r="AX157" i="1" s="1"/>
  <c r="AY157" i="1"/>
  <c r="AZ157" i="1"/>
  <c r="AW135" i="1"/>
  <c r="AX135" i="1" s="1"/>
  <c r="AY135" i="1"/>
  <c r="AZ135" i="1"/>
  <c r="AS135" i="1"/>
  <c r="AH135" i="1"/>
  <c r="X135" i="1"/>
  <c r="AW134" i="1"/>
  <c r="AX134" i="1" s="1"/>
  <c r="AY134" i="1"/>
  <c r="AZ134" i="1"/>
  <c r="AS134" i="1"/>
  <c r="AH134" i="1"/>
  <c r="X134" i="1"/>
  <c r="AW133" i="1"/>
  <c r="AX133" i="1" s="1"/>
  <c r="AY133" i="1"/>
  <c r="AZ133" i="1"/>
  <c r="AS133" i="1"/>
  <c r="AH133" i="1"/>
  <c r="X133" i="1"/>
  <c r="AW132" i="1"/>
  <c r="AX132" i="1" s="1"/>
  <c r="AY132" i="1"/>
  <c r="AZ132" i="1"/>
  <c r="AS132" i="1"/>
  <c r="AH132" i="1"/>
  <c r="X132" i="1"/>
  <c r="AW131" i="1"/>
  <c r="AX131" i="1" s="1"/>
  <c r="AY131" i="1"/>
  <c r="AZ131" i="1"/>
  <c r="AS131" i="1"/>
  <c r="AH131" i="1"/>
  <c r="X131" i="1"/>
  <c r="AW130" i="1"/>
  <c r="AX130" i="1" s="1"/>
  <c r="AY130" i="1"/>
  <c r="AZ130" i="1"/>
  <c r="AS130" i="1"/>
  <c r="AH130" i="1"/>
  <c r="X130" i="1"/>
  <c r="AW129" i="1"/>
  <c r="AX129" i="1" s="1"/>
  <c r="AY129" i="1"/>
  <c r="AZ129" i="1"/>
  <c r="AS129" i="1"/>
  <c r="AH129" i="1"/>
  <c r="X129" i="1"/>
  <c r="X128" i="1"/>
  <c r="AH128" i="1"/>
  <c r="AS128" i="1"/>
  <c r="AW128" i="1"/>
  <c r="AX128" i="1" s="1"/>
  <c r="AY128" i="1"/>
  <c r="AZ128" i="1"/>
  <c r="X109" i="1" l="1"/>
  <c r="AH109" i="1"/>
  <c r="AS109" i="1"/>
  <c r="AW109" i="1"/>
  <c r="AX109" i="1" s="1"/>
  <c r="AY109" i="1"/>
  <c r="AZ109" i="1"/>
  <c r="X108" i="1"/>
  <c r="AH108" i="1"/>
  <c r="AS108" i="1"/>
  <c r="AW108" i="1"/>
  <c r="AX108" i="1" s="1"/>
  <c r="AY108" i="1"/>
  <c r="AZ108" i="1"/>
  <c r="X107" i="1"/>
  <c r="AH107" i="1"/>
  <c r="AS107" i="1"/>
  <c r="AW107" i="1"/>
  <c r="AX107" i="1" s="1"/>
  <c r="AY107" i="1"/>
  <c r="AZ107" i="1"/>
  <c r="X106" i="1"/>
  <c r="AH106" i="1"/>
  <c r="AS106" i="1"/>
  <c r="AW106" i="1"/>
  <c r="AX106" i="1" s="1"/>
  <c r="AY106" i="1"/>
  <c r="AZ106" i="1"/>
  <c r="X105" i="1"/>
  <c r="AH105" i="1"/>
  <c r="AS105" i="1"/>
  <c r="AW105" i="1"/>
  <c r="AX105" i="1" s="1"/>
  <c r="AY105" i="1"/>
  <c r="AZ105" i="1"/>
  <c r="X104" i="1"/>
  <c r="AH104" i="1"/>
  <c r="AS104" i="1"/>
  <c r="AW104" i="1"/>
  <c r="AX104" i="1" s="1"/>
  <c r="AY104" i="1"/>
  <c r="AZ104" i="1"/>
  <c r="X103" i="1"/>
  <c r="AH103" i="1"/>
  <c r="AS103" i="1"/>
  <c r="AW103" i="1"/>
  <c r="AX103" i="1" s="1"/>
  <c r="AY103" i="1"/>
  <c r="AZ103" i="1"/>
  <c r="X102" i="1"/>
  <c r="AH102" i="1"/>
  <c r="AS102" i="1"/>
  <c r="AW102" i="1"/>
  <c r="AX102" i="1" s="1"/>
  <c r="AY102" i="1"/>
  <c r="AZ102" i="1"/>
  <c r="X101" i="1"/>
  <c r="AH101" i="1"/>
  <c r="AS101" i="1"/>
  <c r="AW101" i="1"/>
  <c r="AX101" i="1" s="1"/>
  <c r="AY101" i="1"/>
  <c r="AZ101" i="1"/>
  <c r="X100" i="1"/>
  <c r="AH100" i="1"/>
  <c r="AS100" i="1"/>
  <c r="AW100" i="1"/>
  <c r="AX100" i="1" s="1"/>
  <c r="AY100" i="1"/>
  <c r="AZ100" i="1"/>
  <c r="X115" i="1"/>
  <c r="AH115" i="1"/>
  <c r="AS115" i="1"/>
  <c r="AW115" i="1"/>
  <c r="AX115" i="1" s="1"/>
  <c r="AY115" i="1"/>
  <c r="AZ115" i="1"/>
  <c r="X114" i="1"/>
  <c r="AH114" i="1"/>
  <c r="AS114" i="1"/>
  <c r="AW114" i="1"/>
  <c r="AX114" i="1" s="1"/>
  <c r="AY114" i="1"/>
  <c r="AZ114" i="1"/>
  <c r="X113" i="1"/>
  <c r="AH113" i="1"/>
  <c r="AS113" i="1"/>
  <c r="AW113" i="1"/>
  <c r="AX113" i="1" s="1"/>
  <c r="AY113" i="1"/>
  <c r="AZ113" i="1"/>
  <c r="X112" i="1"/>
  <c r="AH112" i="1"/>
  <c r="AS112" i="1"/>
  <c r="AW112" i="1"/>
  <c r="AX112" i="1" s="1"/>
  <c r="AY112" i="1"/>
  <c r="AZ112" i="1"/>
  <c r="X111" i="1"/>
  <c r="AH111" i="1"/>
  <c r="AS111" i="1"/>
  <c r="AW111" i="1"/>
  <c r="AX111" i="1" s="1"/>
  <c r="AY111" i="1"/>
  <c r="AZ111" i="1"/>
  <c r="X110" i="1"/>
  <c r="AH110" i="1"/>
  <c r="AS110" i="1"/>
  <c r="AW110" i="1"/>
  <c r="AX110" i="1" s="1"/>
  <c r="AY110" i="1"/>
  <c r="AZ110" i="1"/>
  <c r="X127" i="1"/>
  <c r="AH127" i="1"/>
  <c r="AS127" i="1"/>
  <c r="AW127" i="1"/>
  <c r="AX127" i="1" s="1"/>
  <c r="AY127" i="1"/>
  <c r="AZ127" i="1"/>
  <c r="X126" i="1"/>
  <c r="AH126" i="1"/>
  <c r="AS126" i="1"/>
  <c r="AW126" i="1"/>
  <c r="AX126" i="1" s="1"/>
  <c r="AY126" i="1"/>
  <c r="AZ126" i="1"/>
  <c r="X125" i="1"/>
  <c r="AH125" i="1"/>
  <c r="AS125" i="1"/>
  <c r="AW125" i="1"/>
  <c r="AX125" i="1" s="1"/>
  <c r="AY125" i="1"/>
  <c r="AZ125" i="1"/>
  <c r="X124" i="1"/>
  <c r="AH124" i="1"/>
  <c r="AS124" i="1"/>
  <c r="AW124" i="1"/>
  <c r="AX124" i="1" s="1"/>
  <c r="AY124" i="1"/>
  <c r="AZ124" i="1"/>
  <c r="X123" i="1"/>
  <c r="AH123" i="1"/>
  <c r="AS123" i="1"/>
  <c r="AW123" i="1"/>
  <c r="AX123" i="1" s="1"/>
  <c r="AY123" i="1"/>
  <c r="AZ123" i="1"/>
  <c r="X122" i="1"/>
  <c r="AH122" i="1"/>
  <c r="AS122" i="1"/>
  <c r="AW122" i="1"/>
  <c r="AX122" i="1" s="1"/>
  <c r="AY122" i="1"/>
  <c r="AZ122" i="1"/>
  <c r="X121" i="1"/>
  <c r="AH121" i="1"/>
  <c r="AS121" i="1"/>
  <c r="AW121" i="1"/>
  <c r="AX121" i="1" s="1"/>
  <c r="AY121" i="1"/>
  <c r="AZ121" i="1"/>
  <c r="X120" i="1"/>
  <c r="AH120" i="1"/>
  <c r="AS120" i="1"/>
  <c r="AW120" i="1"/>
  <c r="AX120" i="1" s="1"/>
  <c r="AY120" i="1"/>
  <c r="AZ120" i="1"/>
  <c r="X119" i="1"/>
  <c r="AH119" i="1"/>
  <c r="AS119" i="1"/>
  <c r="AW119" i="1"/>
  <c r="AX119" i="1" s="1"/>
  <c r="AY119" i="1"/>
  <c r="AZ119" i="1"/>
  <c r="X118" i="1"/>
  <c r="AH118" i="1"/>
  <c r="AS118" i="1"/>
  <c r="AW118" i="1"/>
  <c r="AX118" i="1" s="1"/>
  <c r="AY118" i="1"/>
  <c r="AZ118" i="1"/>
  <c r="X117" i="1"/>
  <c r="AH117" i="1"/>
  <c r="AS117" i="1"/>
  <c r="AW117" i="1"/>
  <c r="AX117" i="1" s="1"/>
  <c r="AY117" i="1"/>
  <c r="AZ117" i="1"/>
  <c r="X116" i="1"/>
  <c r="AH116" i="1"/>
  <c r="AS116" i="1"/>
  <c r="AW116" i="1"/>
  <c r="AX116" i="1" s="1"/>
  <c r="AY116" i="1"/>
  <c r="AZ116" i="1"/>
  <c r="X99" i="1"/>
  <c r="AH99" i="1"/>
  <c r="AS99" i="1"/>
  <c r="AW99" i="1"/>
  <c r="AX99" i="1" s="1"/>
  <c r="AY99" i="1"/>
  <c r="AZ99" i="1"/>
  <c r="X98" i="1"/>
  <c r="AH98" i="1"/>
  <c r="AS98" i="1"/>
  <c r="AW98" i="1"/>
  <c r="AX98" i="1" s="1"/>
  <c r="AY98" i="1"/>
  <c r="AZ98" i="1"/>
  <c r="X97" i="1"/>
  <c r="AH97" i="1"/>
  <c r="AS97" i="1"/>
  <c r="AW97" i="1"/>
  <c r="AX97" i="1" s="1"/>
  <c r="AY97" i="1"/>
  <c r="AZ97" i="1"/>
  <c r="X96" i="1"/>
  <c r="AH96" i="1"/>
  <c r="AS96" i="1"/>
  <c r="AW96" i="1"/>
  <c r="AX96" i="1" s="1"/>
  <c r="AY96" i="1"/>
  <c r="AZ96" i="1"/>
  <c r="X95" i="1"/>
  <c r="AH95" i="1"/>
  <c r="AS95" i="1"/>
  <c r="AW95" i="1"/>
  <c r="AX95" i="1" s="1"/>
  <c r="AY95" i="1"/>
  <c r="AZ95" i="1"/>
  <c r="X94" i="1"/>
  <c r="AH94" i="1"/>
  <c r="AS94" i="1"/>
  <c r="AW94" i="1"/>
  <c r="AX94" i="1" s="1"/>
  <c r="AY94" i="1"/>
  <c r="AZ94" i="1"/>
  <c r="X93" i="1"/>
  <c r="AH93" i="1"/>
  <c r="AS93" i="1"/>
  <c r="AW93" i="1"/>
  <c r="AX93" i="1" s="1"/>
  <c r="AY93" i="1"/>
  <c r="AZ93" i="1"/>
  <c r="X92" i="1"/>
  <c r="AH92" i="1"/>
  <c r="AS92" i="1"/>
  <c r="AW92" i="1"/>
  <c r="AX92" i="1" s="1"/>
  <c r="AY92" i="1"/>
  <c r="AZ92" i="1"/>
  <c r="X20" i="1"/>
  <c r="AH20" i="1"/>
  <c r="AS20" i="1"/>
  <c r="AW20" i="1"/>
  <c r="AX20" i="1" s="1"/>
  <c r="AY20" i="1"/>
  <c r="AZ20" i="1"/>
  <c r="X19" i="1"/>
  <c r="AH19" i="1"/>
  <c r="AS19" i="1"/>
  <c r="AW19" i="1"/>
  <c r="AX19" i="1" s="1"/>
  <c r="AY19" i="1"/>
  <c r="AZ19" i="1"/>
  <c r="X18" i="1"/>
  <c r="AH18" i="1"/>
  <c r="AS18" i="1"/>
  <c r="AW18" i="1"/>
  <c r="AX18" i="1" s="1"/>
  <c r="AY18" i="1"/>
  <c r="AZ18" i="1"/>
  <c r="X17" i="1"/>
  <c r="AH17" i="1"/>
  <c r="AS17" i="1"/>
  <c r="AW17" i="1"/>
  <c r="AX17" i="1" s="1"/>
  <c r="AY17" i="1"/>
  <c r="AZ17" i="1"/>
  <c r="X16" i="1"/>
  <c r="AH16" i="1"/>
  <c r="AS16" i="1"/>
  <c r="AW16" i="1"/>
  <c r="AX16" i="1" s="1"/>
  <c r="AY16" i="1"/>
  <c r="AZ16" i="1"/>
  <c r="X15" i="1"/>
  <c r="AH15" i="1"/>
  <c r="AS15" i="1"/>
  <c r="AW15" i="1"/>
  <c r="AX15" i="1" s="1"/>
  <c r="AY15" i="1"/>
  <c r="AZ15" i="1"/>
  <c r="X14" i="1"/>
  <c r="AH14" i="1"/>
  <c r="AS14" i="1"/>
  <c r="AW14" i="1"/>
  <c r="AX14" i="1" s="1"/>
  <c r="AY14" i="1"/>
  <c r="AZ14" i="1"/>
  <c r="X13" i="1"/>
  <c r="AH13" i="1"/>
  <c r="AS13" i="1"/>
  <c r="AW13" i="1"/>
  <c r="AX13" i="1" s="1"/>
  <c r="AY13" i="1"/>
  <c r="AZ13" i="1"/>
  <c r="X12" i="1"/>
  <c r="AH12" i="1"/>
  <c r="AS12" i="1"/>
  <c r="AW12" i="1"/>
  <c r="AX12" i="1" s="1"/>
  <c r="AY12" i="1"/>
  <c r="AZ12" i="1"/>
  <c r="X11" i="1"/>
  <c r="AH11" i="1"/>
  <c r="AS11" i="1"/>
  <c r="AW11" i="1"/>
  <c r="AX11" i="1" s="1"/>
  <c r="AY11" i="1"/>
  <c r="AZ11" i="1"/>
  <c r="AW91" i="1"/>
  <c r="AX91" i="1" s="1"/>
  <c r="AY91" i="1"/>
  <c r="AZ91" i="1"/>
  <c r="AS91" i="1"/>
  <c r="AH91" i="1"/>
  <c r="X91" i="1"/>
  <c r="AW90" i="1"/>
  <c r="AX90" i="1" s="1"/>
  <c r="AY90" i="1"/>
  <c r="AZ90" i="1"/>
  <c r="AS90" i="1"/>
  <c r="AH90" i="1"/>
  <c r="X90" i="1"/>
  <c r="AW89" i="1"/>
  <c r="AX89" i="1" s="1"/>
  <c r="AY89" i="1"/>
  <c r="AZ89" i="1"/>
  <c r="AS89" i="1"/>
  <c r="AH89" i="1"/>
  <c r="X89" i="1"/>
  <c r="AW88" i="1"/>
  <c r="AX88" i="1" s="1"/>
  <c r="AY88" i="1"/>
  <c r="AZ88" i="1"/>
  <c r="AS88" i="1"/>
  <c r="AH88" i="1"/>
  <c r="X88" i="1"/>
  <c r="X87" i="1"/>
  <c r="AH87" i="1"/>
  <c r="AS87" i="1"/>
  <c r="AW87" i="1"/>
  <c r="AX87" i="1" s="1"/>
  <c r="AY87" i="1"/>
  <c r="AZ87" i="1"/>
  <c r="X86" i="1"/>
  <c r="AH86" i="1"/>
  <c r="AS86" i="1"/>
  <c r="AW86" i="1"/>
  <c r="AX86" i="1" s="1"/>
  <c r="AY86" i="1"/>
  <c r="AZ86" i="1"/>
  <c r="X85" i="1"/>
  <c r="AH85" i="1"/>
  <c r="AS85" i="1"/>
  <c r="AW85" i="1"/>
  <c r="AX85" i="1" s="1"/>
  <c r="AY85" i="1"/>
  <c r="AZ85" i="1"/>
  <c r="X84" i="1"/>
  <c r="AH84" i="1"/>
  <c r="AS84" i="1"/>
  <c r="AW84" i="1"/>
  <c r="AX84" i="1" s="1"/>
  <c r="AY84" i="1"/>
  <c r="AZ84" i="1"/>
  <c r="X83" i="1"/>
  <c r="AH83" i="1"/>
  <c r="AS83" i="1"/>
  <c r="AW83" i="1"/>
  <c r="AX83" i="1" s="1"/>
  <c r="AY83" i="1"/>
  <c r="AZ83" i="1"/>
  <c r="X82" i="1"/>
  <c r="AH82" i="1"/>
  <c r="AS82" i="1"/>
  <c r="AW82" i="1"/>
  <c r="AX82" i="1" s="1"/>
  <c r="AY82" i="1"/>
  <c r="AZ82" i="1"/>
  <c r="X81" i="1"/>
  <c r="AH81" i="1"/>
  <c r="AS81" i="1"/>
  <c r="AW81" i="1"/>
  <c r="AX81" i="1" s="1"/>
  <c r="AY81" i="1"/>
  <c r="AZ81" i="1"/>
  <c r="X80" i="1"/>
  <c r="AH80" i="1"/>
  <c r="AS80" i="1"/>
  <c r="AW80" i="1"/>
  <c r="AX80" i="1" s="1"/>
  <c r="AY80" i="1"/>
  <c r="AZ80" i="1"/>
  <c r="X79" i="1"/>
  <c r="AH79" i="1"/>
  <c r="AS79" i="1"/>
  <c r="AW79" i="1"/>
  <c r="AX79" i="1" s="1"/>
  <c r="AY79" i="1"/>
  <c r="AZ79" i="1"/>
  <c r="X78" i="1"/>
  <c r="AH78" i="1"/>
  <c r="AS78" i="1"/>
  <c r="AW78" i="1"/>
  <c r="AX78" i="1" s="1"/>
  <c r="AY78" i="1"/>
  <c r="AZ78" i="1"/>
  <c r="X77" i="1"/>
  <c r="AH77" i="1"/>
  <c r="AS77" i="1"/>
  <c r="AW77" i="1"/>
  <c r="AX77" i="1" s="1"/>
  <c r="AY77" i="1"/>
  <c r="AZ77" i="1"/>
  <c r="X76" i="1"/>
  <c r="AH76" i="1"/>
  <c r="AS76" i="1"/>
  <c r="AW76" i="1"/>
  <c r="AX76" i="1" s="1"/>
  <c r="AY76" i="1"/>
  <c r="AZ76" i="1"/>
  <c r="X75" i="1"/>
  <c r="AH75" i="1"/>
  <c r="AS75" i="1"/>
  <c r="AW75" i="1"/>
  <c r="AX75" i="1" s="1"/>
  <c r="AY75" i="1"/>
  <c r="AZ75" i="1"/>
  <c r="X74" i="1"/>
  <c r="AH74" i="1"/>
  <c r="AS74" i="1"/>
  <c r="AW74" i="1"/>
  <c r="AX74" i="1" s="1"/>
  <c r="AY74" i="1"/>
  <c r="AZ74" i="1"/>
  <c r="X73" i="1"/>
  <c r="AH73" i="1"/>
  <c r="AS73" i="1"/>
  <c r="AW73" i="1"/>
  <c r="AX73" i="1" s="1"/>
  <c r="AY73" i="1"/>
  <c r="AZ73" i="1"/>
  <c r="X72" i="1"/>
  <c r="AH72" i="1"/>
  <c r="AS72" i="1"/>
  <c r="AW72" i="1"/>
  <c r="AX72" i="1" s="1"/>
  <c r="AY72" i="1"/>
  <c r="AZ72" i="1"/>
  <c r="X71" i="1"/>
  <c r="AH71" i="1"/>
  <c r="AS71" i="1"/>
  <c r="AW71" i="1"/>
  <c r="AX71" i="1" s="1"/>
  <c r="AY71" i="1"/>
  <c r="AZ71" i="1"/>
  <c r="X70" i="1"/>
  <c r="AH70" i="1"/>
  <c r="AS70" i="1"/>
  <c r="AW70" i="1"/>
  <c r="AX70" i="1" s="1"/>
  <c r="AY70" i="1"/>
  <c r="AZ70" i="1"/>
  <c r="X69" i="1"/>
  <c r="AH69" i="1"/>
  <c r="AS69" i="1"/>
  <c r="AW69" i="1"/>
  <c r="AX69" i="1" s="1"/>
  <c r="AY69" i="1"/>
  <c r="AZ69" i="1"/>
  <c r="AZ60" i="1"/>
  <c r="AY60" i="1"/>
  <c r="AW60" i="1"/>
  <c r="AX60" i="1" s="1"/>
  <c r="AS60" i="1"/>
  <c r="AH60" i="1"/>
  <c r="X60" i="1"/>
  <c r="AW58" i="1"/>
  <c r="AX58" i="1" s="1"/>
  <c r="AY58" i="1"/>
  <c r="AZ58" i="1"/>
  <c r="AS58" i="1"/>
  <c r="AH58" i="1"/>
  <c r="X58" i="1"/>
  <c r="AW57" i="1"/>
  <c r="AX57" i="1" s="1"/>
  <c r="AY57" i="1"/>
  <c r="AZ57" i="1"/>
  <c r="AS57" i="1"/>
  <c r="AH57" i="1"/>
  <c r="X57" i="1"/>
  <c r="AW56" i="1"/>
  <c r="AX56" i="1" s="1"/>
  <c r="AY56" i="1"/>
  <c r="AZ56" i="1"/>
  <c r="AS56" i="1"/>
  <c r="AH56" i="1"/>
  <c r="X56" i="1"/>
  <c r="AW55" i="1"/>
  <c r="AX55" i="1" s="1"/>
  <c r="AY55" i="1"/>
  <c r="AZ55" i="1"/>
  <c r="AS55" i="1"/>
  <c r="AH55" i="1"/>
  <c r="X55" i="1"/>
  <c r="AW54" i="1"/>
  <c r="AX54" i="1" s="1"/>
  <c r="AY54" i="1"/>
  <c r="AZ54" i="1"/>
  <c r="AS54" i="1"/>
  <c r="AH54" i="1"/>
  <c r="X54" i="1"/>
  <c r="AW53" i="1"/>
  <c r="AX53" i="1" s="1"/>
  <c r="AY53" i="1"/>
  <c r="AZ53" i="1"/>
  <c r="AS53" i="1"/>
  <c r="AH53" i="1"/>
  <c r="X53" i="1"/>
  <c r="AW52" i="1"/>
  <c r="AX52" i="1" s="1"/>
  <c r="AY52" i="1"/>
  <c r="AZ52" i="1"/>
  <c r="AS52" i="1"/>
  <c r="AH52" i="1"/>
  <c r="X52" i="1"/>
  <c r="AW51" i="1"/>
  <c r="AX51" i="1" s="1"/>
  <c r="AY51" i="1"/>
  <c r="AZ51" i="1"/>
  <c r="AS51" i="1"/>
  <c r="AH51" i="1"/>
  <c r="X51" i="1"/>
  <c r="AW50" i="1"/>
  <c r="AX50" i="1" s="1"/>
  <c r="AY50" i="1"/>
  <c r="AZ50" i="1"/>
  <c r="AS50" i="1"/>
  <c r="AH50" i="1"/>
  <c r="X50" i="1"/>
  <c r="AW49" i="1"/>
  <c r="AX49" i="1" s="1"/>
  <c r="AY49" i="1"/>
  <c r="AZ49" i="1"/>
  <c r="AS49" i="1"/>
  <c r="AH49" i="1"/>
  <c r="X49" i="1"/>
  <c r="AW68" i="1"/>
  <c r="AX68" i="1" s="1"/>
  <c r="AY68" i="1"/>
  <c r="AZ68" i="1"/>
  <c r="AS68" i="1"/>
  <c r="AH68" i="1"/>
  <c r="X68" i="1"/>
  <c r="AW67" i="1"/>
  <c r="AX67" i="1" s="1"/>
  <c r="AY67" i="1"/>
  <c r="AZ67" i="1"/>
  <c r="AS67" i="1"/>
  <c r="AH67" i="1"/>
  <c r="X67" i="1"/>
  <c r="AW66" i="1"/>
  <c r="AX66" i="1" s="1"/>
  <c r="AY66" i="1"/>
  <c r="AZ66" i="1"/>
  <c r="AS66" i="1"/>
  <c r="AH66" i="1"/>
  <c r="X66" i="1"/>
  <c r="AW65" i="1"/>
  <c r="AX65" i="1" s="1"/>
  <c r="AY65" i="1"/>
  <c r="AZ65" i="1"/>
  <c r="AS65" i="1"/>
  <c r="AH65" i="1"/>
  <c r="X65" i="1"/>
  <c r="AW64" i="1"/>
  <c r="AX64" i="1" s="1"/>
  <c r="AY64" i="1"/>
  <c r="AZ64" i="1"/>
  <c r="AS64" i="1"/>
  <c r="AH64" i="1"/>
  <c r="X64" i="1"/>
  <c r="AW63" i="1"/>
  <c r="AX63" i="1" s="1"/>
  <c r="AY63" i="1"/>
  <c r="AZ63" i="1"/>
  <c r="AS63" i="1"/>
  <c r="AH63" i="1"/>
  <c r="X63" i="1"/>
  <c r="AW62" i="1"/>
  <c r="AX62" i="1" s="1"/>
  <c r="AY62" i="1"/>
  <c r="AZ62" i="1"/>
  <c r="AS62" i="1"/>
  <c r="AH62" i="1"/>
  <c r="X62" i="1"/>
  <c r="AW61" i="1"/>
  <c r="AX61" i="1" s="1"/>
  <c r="AY61" i="1"/>
  <c r="AZ61" i="1"/>
  <c r="AS61" i="1"/>
  <c r="AH61" i="1"/>
  <c r="X61" i="1"/>
  <c r="AW59" i="1"/>
  <c r="AX59" i="1" s="1"/>
  <c r="AY59" i="1"/>
  <c r="AZ59" i="1"/>
  <c r="AS59" i="1"/>
  <c r="AH59" i="1"/>
  <c r="X59" i="1"/>
  <c r="X48" i="1" l="1"/>
  <c r="AH48" i="1"/>
  <c r="AS48" i="1"/>
  <c r="AW48" i="1"/>
  <c r="AX48" i="1" s="1"/>
  <c r="AY48" i="1"/>
  <c r="AZ48" i="1"/>
  <c r="X47" i="1"/>
  <c r="AH47" i="1"/>
  <c r="AS47" i="1"/>
  <c r="AW47" i="1"/>
  <c r="AX47" i="1" s="1"/>
  <c r="AY47" i="1"/>
  <c r="AZ47" i="1"/>
  <c r="X46" i="1"/>
  <c r="AH46" i="1"/>
  <c r="AS46" i="1"/>
  <c r="AW46" i="1"/>
  <c r="AX46" i="1" s="1"/>
  <c r="AY46" i="1"/>
  <c r="AZ46" i="1"/>
  <c r="X45" i="1"/>
  <c r="AH45" i="1"/>
  <c r="AS45" i="1"/>
  <c r="AW45" i="1"/>
  <c r="AX45" i="1" s="1"/>
  <c r="AY45" i="1"/>
  <c r="AZ45" i="1"/>
  <c r="X44" i="1"/>
  <c r="AH44" i="1"/>
  <c r="AS44" i="1"/>
  <c r="AW44" i="1"/>
  <c r="AX44" i="1" s="1"/>
  <c r="AY44" i="1"/>
  <c r="AZ44" i="1"/>
  <c r="X43" i="1"/>
  <c r="AH43" i="1"/>
  <c r="AS43" i="1"/>
  <c r="AW43" i="1"/>
  <c r="AX43" i="1" s="1"/>
  <c r="AY43" i="1"/>
  <c r="AZ43" i="1"/>
  <c r="X42" i="1"/>
  <c r="AH42" i="1"/>
  <c r="AS42" i="1"/>
  <c r="AW42" i="1"/>
  <c r="AX42" i="1" s="1"/>
  <c r="AY42" i="1"/>
  <c r="AZ42" i="1"/>
  <c r="X41" i="1"/>
  <c r="AH41" i="1"/>
  <c r="AS41" i="1"/>
  <c r="AW41" i="1"/>
  <c r="AX41" i="1" s="1"/>
  <c r="AY41" i="1"/>
  <c r="AZ41" i="1"/>
  <c r="AW40" i="1"/>
  <c r="AX40" i="1" s="1"/>
  <c r="AY40" i="1"/>
  <c r="AZ40" i="1"/>
  <c r="AS40" i="1"/>
  <c r="AH40" i="1"/>
  <c r="X40" i="1"/>
  <c r="AW39" i="1"/>
  <c r="AX39" i="1" s="1"/>
  <c r="AY39" i="1"/>
  <c r="AZ39" i="1"/>
  <c r="AS39" i="1"/>
  <c r="AH39" i="1"/>
  <c r="X39" i="1"/>
  <c r="AW38" i="1"/>
  <c r="AX38" i="1" s="1"/>
  <c r="AY38" i="1"/>
  <c r="AZ38" i="1"/>
  <c r="AS38" i="1"/>
  <c r="AH38" i="1"/>
  <c r="X38" i="1"/>
  <c r="AW37" i="1"/>
  <c r="AX37" i="1" s="1"/>
  <c r="AY37" i="1"/>
  <c r="AZ37" i="1"/>
  <c r="AS37" i="1"/>
  <c r="AH37" i="1"/>
  <c r="X37" i="1"/>
  <c r="AW36" i="1"/>
  <c r="AX36" i="1" s="1"/>
  <c r="AY36" i="1"/>
  <c r="AZ36" i="1"/>
  <c r="AS36" i="1"/>
  <c r="AH36" i="1"/>
  <c r="X36" i="1"/>
  <c r="AW35" i="1"/>
  <c r="AX35" i="1" s="1"/>
  <c r="AY35" i="1"/>
  <c r="AZ35" i="1"/>
  <c r="AS35" i="1"/>
  <c r="AH35" i="1"/>
  <c r="X35" i="1"/>
  <c r="AW34" i="1"/>
  <c r="AX34" i="1" s="1"/>
  <c r="AY34" i="1"/>
  <c r="AZ34" i="1"/>
  <c r="AS34" i="1"/>
  <c r="AH34" i="1"/>
  <c r="X34" i="1"/>
  <c r="AW33" i="1"/>
  <c r="AX33" i="1" s="1"/>
  <c r="AY33" i="1"/>
  <c r="AZ33" i="1"/>
  <c r="AS33" i="1"/>
  <c r="AH33" i="1"/>
  <c r="X33" i="1"/>
  <c r="AW32" i="1"/>
  <c r="AX32" i="1" s="1"/>
  <c r="AY32" i="1"/>
  <c r="AZ32" i="1"/>
  <c r="AS32" i="1"/>
  <c r="AH32" i="1"/>
  <c r="X32" i="1"/>
  <c r="X31" i="1"/>
  <c r="AH31" i="1"/>
  <c r="AS31" i="1"/>
  <c r="AW31" i="1"/>
  <c r="AX31" i="1" s="1"/>
  <c r="AY31" i="1"/>
  <c r="AZ31" i="1"/>
  <c r="AW30" i="1"/>
  <c r="AX30" i="1" s="1"/>
  <c r="AY30" i="1"/>
  <c r="AZ30" i="1"/>
  <c r="AS30" i="1"/>
  <c r="AH30" i="1"/>
  <c r="X30" i="1"/>
  <c r="AW29" i="1"/>
  <c r="AX29" i="1" s="1"/>
  <c r="AY29" i="1"/>
  <c r="AZ29" i="1"/>
  <c r="AS29" i="1"/>
  <c r="AH29" i="1"/>
  <c r="X29" i="1"/>
  <c r="AW28" i="1"/>
  <c r="AX28" i="1" s="1"/>
  <c r="AY28" i="1"/>
  <c r="AZ28" i="1"/>
  <c r="AS28" i="1"/>
  <c r="AH28" i="1"/>
  <c r="X28" i="1"/>
  <c r="AW27" i="1"/>
  <c r="AX27" i="1" s="1"/>
  <c r="AY27" i="1"/>
  <c r="AZ27" i="1"/>
  <c r="AS27" i="1"/>
  <c r="AH27" i="1"/>
  <c r="X27" i="1"/>
  <c r="AW26" i="1"/>
  <c r="AX26" i="1" s="1"/>
  <c r="AY26" i="1"/>
  <c r="AZ26" i="1"/>
  <c r="AS26" i="1"/>
  <c r="AH26" i="1"/>
  <c r="X26" i="1"/>
  <c r="AW25" i="1"/>
  <c r="AX25" i="1" s="1"/>
  <c r="AY25" i="1"/>
  <c r="AZ25" i="1"/>
  <c r="AS25" i="1"/>
  <c r="AH25" i="1"/>
  <c r="X25" i="1"/>
  <c r="AW24" i="1"/>
  <c r="AX24" i="1" s="1"/>
  <c r="AY24" i="1"/>
  <c r="AZ24" i="1"/>
  <c r="AS24" i="1"/>
  <c r="AH24" i="1"/>
  <c r="X24" i="1"/>
  <c r="AW23" i="1"/>
  <c r="AX23" i="1" s="1"/>
  <c r="AY23" i="1"/>
  <c r="AZ23" i="1"/>
  <c r="AS23" i="1"/>
  <c r="AH23" i="1"/>
  <c r="X23" i="1"/>
  <c r="AW22" i="1"/>
  <c r="AX22" i="1" s="1"/>
  <c r="AY22" i="1"/>
  <c r="AZ22" i="1"/>
  <c r="AS22" i="1"/>
  <c r="AH22" i="1"/>
  <c r="X22" i="1"/>
  <c r="X21" i="1"/>
  <c r="AH21" i="1"/>
  <c r="AS21" i="1"/>
  <c r="AW21" i="1"/>
  <c r="AX21" i="1" s="1"/>
  <c r="AY21" i="1"/>
  <c r="AZ21" i="1"/>
  <c r="AW10" i="1"/>
  <c r="AX10" i="1" s="1"/>
  <c r="AY10" i="1"/>
  <c r="AZ10" i="1"/>
  <c r="AS10" i="1"/>
  <c r="AH10" i="1"/>
  <c r="X10" i="1"/>
  <c r="AW9" i="1"/>
  <c r="AX9" i="1" s="1"/>
  <c r="AY9" i="1"/>
  <c r="AZ9" i="1"/>
  <c r="AS9" i="1"/>
  <c r="AH9" i="1"/>
  <c r="X9" i="1"/>
  <c r="AW8" i="1"/>
  <c r="AX8" i="1" s="1"/>
  <c r="AY8" i="1"/>
  <c r="AZ8" i="1"/>
  <c r="AS8" i="1"/>
  <c r="AH8" i="1"/>
  <c r="X8" i="1"/>
  <c r="AW7" i="1"/>
  <c r="AX7" i="1" s="1"/>
  <c r="AY7" i="1"/>
  <c r="AZ7" i="1"/>
  <c r="AS7" i="1"/>
  <c r="AH7" i="1"/>
  <c r="X7" i="1"/>
  <c r="AW6" i="1"/>
  <c r="AX6" i="1" s="1"/>
  <c r="AY6" i="1"/>
  <c r="AZ6" i="1"/>
  <c r="AS6" i="1"/>
  <c r="AH6" i="1"/>
  <c r="X6" i="1"/>
  <c r="AW5" i="1"/>
  <c r="AX5" i="1" s="1"/>
  <c r="AY5" i="1"/>
  <c r="AZ5" i="1"/>
  <c r="AS5" i="1"/>
  <c r="AH5" i="1"/>
  <c r="X5" i="1"/>
  <c r="AW4" i="1"/>
  <c r="AX4" i="1" s="1"/>
  <c r="AY4" i="1"/>
  <c r="AZ4" i="1"/>
  <c r="AS4" i="1"/>
  <c r="AH4" i="1"/>
  <c r="X4" i="1"/>
  <c r="AW3" i="1"/>
  <c r="AX3" i="1" s="1"/>
  <c r="AY3" i="1"/>
  <c r="AZ3" i="1"/>
  <c r="AS3" i="1"/>
  <c r="AH3" i="1"/>
  <c r="X3" i="1"/>
  <c r="AW2" i="1"/>
  <c r="AX2" i="1" s="1"/>
  <c r="AY2" i="1"/>
  <c r="AZ2" i="1"/>
  <c r="AS2" i="1"/>
  <c r="AH2" i="1"/>
  <c r="X2" i="1"/>
</calcChain>
</file>

<file path=xl/sharedStrings.xml><?xml version="1.0" encoding="utf-8"?>
<sst xmlns="http://schemas.openxmlformats.org/spreadsheetml/2006/main" count="3859" uniqueCount="437">
  <si>
    <t>FECHA</t>
  </si>
  <si>
    <t>TURNO</t>
  </si>
  <si>
    <t>EMPRESA</t>
  </si>
  <si>
    <t>FUNDO</t>
  </si>
  <si>
    <t>VARIEDAD</t>
  </si>
  <si>
    <t>TIPO DE PRODUCTO</t>
  </si>
  <si>
    <t>TIPO DE JARRA</t>
  </si>
  <si>
    <t>FORMATO</t>
  </si>
  <si>
    <t>PROCESO DE ENFRIAMIENTO</t>
  </si>
  <si>
    <t>TUNEL</t>
  </si>
  <si>
    <t>N° VIAJE</t>
  </si>
  <si>
    <t>SETEO</t>
  </si>
  <si>
    <t># TARJETA PALLET</t>
  </si>
  <si>
    <t>HORA INICIAL</t>
  </si>
  <si>
    <t>T° INICIAL AMBIENTE</t>
  </si>
  <si>
    <t>T° INICIAL S1</t>
  </si>
  <si>
    <t>T° INICIAL S2</t>
  </si>
  <si>
    <t>T° INICIAL S3</t>
  </si>
  <si>
    <t>T° INICIAL S4</t>
  </si>
  <si>
    <t>T° INICIAL S5</t>
  </si>
  <si>
    <t>T° INICIAL S6</t>
  </si>
  <si>
    <t>T° INICIAL S7</t>
  </si>
  <si>
    <t>T° INICIAL S8</t>
  </si>
  <si>
    <t>PROM- T° INICIAL</t>
  </si>
  <si>
    <t>HORA INTERMEDIA</t>
  </si>
  <si>
    <t>T° INTERMEDIAS1</t>
  </si>
  <si>
    <t>T° INTERMEDIAS2</t>
  </si>
  <si>
    <t>T° INTERMEDIAS3</t>
  </si>
  <si>
    <t>T° INTERMEDIA S4</t>
  </si>
  <si>
    <t>T° INTERMEDIAS5</t>
  </si>
  <si>
    <t>T° INTERMEDIAS6</t>
  </si>
  <si>
    <t>T° INTERMEDIAS7</t>
  </si>
  <si>
    <t>T° INTERMEDIAS8</t>
  </si>
  <si>
    <t>PROM- T° INTERMEDIA</t>
  </si>
  <si>
    <t>HORA FINAL</t>
  </si>
  <si>
    <t>T° FINAL AMBIENTE</t>
  </si>
  <si>
    <t>T° FINAL S1</t>
  </si>
  <si>
    <t>T° FINAL S2</t>
  </si>
  <si>
    <t>T° FINAL S3</t>
  </si>
  <si>
    <t>T° FINAL S4</t>
  </si>
  <si>
    <t>T° FINAL S5</t>
  </si>
  <si>
    <t>T° FINAL S6</t>
  </si>
  <si>
    <t>T° FINAL S7</t>
  </si>
  <si>
    <t>T° FINAL S8</t>
  </si>
  <si>
    <t>PROM- T° FINAL</t>
  </si>
  <si>
    <t>TIEMPO DE ENFRIAMIENTO</t>
  </si>
  <si>
    <t>PESO NETO</t>
  </si>
  <si>
    <t>OBSERVACION</t>
  </si>
  <si>
    <t>TIEMPO(H)</t>
  </si>
  <si>
    <t>TIEMPO (MIN)</t>
  </si>
  <si>
    <t>SEMANA</t>
  </si>
  <si>
    <t>MES</t>
  </si>
  <si>
    <t>QR</t>
  </si>
  <si>
    <t>DIA</t>
  </si>
  <si>
    <t>AGRICOLA BLUE GOLD S.A.C</t>
  </si>
  <si>
    <t>SAN ANDRES</t>
  </si>
  <si>
    <t>SEKOYA POP</t>
  </si>
  <si>
    <t>CONVENCIONAL</t>
  </si>
  <si>
    <t>REDONDA</t>
  </si>
  <si>
    <t>JARRA / GRANEL</t>
  </si>
  <si>
    <t>NOCHE</t>
  </si>
  <si>
    <t>EXCELLENCE FRUIT SAC</t>
  </si>
  <si>
    <t>SAN JOSE</t>
  </si>
  <si>
    <t xml:space="preserve">VISTA HERMOSA </t>
  </si>
  <si>
    <t xml:space="preserve">SEKOYA POP </t>
  </si>
  <si>
    <t>REDONDA / CUADRADA</t>
  </si>
  <si>
    <t>3,4,5</t>
  </si>
  <si>
    <t>CERRO VERDE</t>
  </si>
  <si>
    <t>CUADRADA</t>
  </si>
  <si>
    <t>EXCELLENCE FRUIT S.A.C</t>
  </si>
  <si>
    <t xml:space="preserve">SAN PEDRO </t>
  </si>
  <si>
    <t>ABGSA20250708125317</t>
  </si>
  <si>
    <t>ABGSA20250708125314</t>
  </si>
  <si>
    <t>ABGSA20250708125313</t>
  </si>
  <si>
    <t>ABGSA20250708125348</t>
  </si>
  <si>
    <t>ABGSA20250708125345</t>
  </si>
  <si>
    <t>ABGSA20250708125347</t>
  </si>
  <si>
    <t>ABGSA20250708125308</t>
  </si>
  <si>
    <t>ABGSA20250708125255</t>
  </si>
  <si>
    <t>ABGSA20250708125310</t>
  </si>
  <si>
    <t>ABGSA20250708125303</t>
  </si>
  <si>
    <t>EXCSJ20250710014613</t>
  </si>
  <si>
    <t>EXCSP20250710022642</t>
  </si>
  <si>
    <t>EXCSP20250710022627</t>
  </si>
  <si>
    <t>EXCSP20250710022547</t>
  </si>
  <si>
    <t>EXCSP20250710022531</t>
  </si>
  <si>
    <t>EXCSP20250710022445</t>
  </si>
  <si>
    <t>EXCSJ20250710015024</t>
  </si>
  <si>
    <t>EXCSJ20250710014940</t>
  </si>
  <si>
    <t>EXCSJ20250710014918</t>
  </si>
  <si>
    <t>EXCSJ20250710014822</t>
  </si>
  <si>
    <t>EXCSJ20250710014733</t>
  </si>
  <si>
    <t>EXCSJ20250710014717</t>
  </si>
  <si>
    <t>ABGVH20250707113024</t>
  </si>
  <si>
    <t>ABGVH20250707113022</t>
  </si>
  <si>
    <t>ABGVH20250707113020</t>
  </si>
  <si>
    <t>ABGSA20250708125327</t>
  </si>
  <si>
    <t>ABGSA20250708125319</t>
  </si>
  <si>
    <t>ABGSA20250708125326</t>
  </si>
  <si>
    <t>EXCSJ20250710204104</t>
  </si>
  <si>
    <t>EXCSJ20250710204059</t>
  </si>
  <si>
    <t>ABGSA20250710065810</t>
  </si>
  <si>
    <t>ABGSA20250710065829</t>
  </si>
  <si>
    <t>ABGSA20250710065847</t>
  </si>
  <si>
    <t>ABGSA20250710065858</t>
  </si>
  <si>
    <t>ABGSA20250708125334</t>
  </si>
  <si>
    <t>ABGSA20250710065822</t>
  </si>
  <si>
    <t>ABGSA20250710065840</t>
  </si>
  <si>
    <t>ABGSA20250710065853</t>
  </si>
  <si>
    <t>ABGSA20250710065816</t>
  </si>
  <si>
    <t>ABGSA20250710065851</t>
  </si>
  <si>
    <t>ABGSA20250710065845</t>
  </si>
  <si>
    <t>ABGSA20250710065837</t>
  </si>
  <si>
    <t>ABGSA20250710065900</t>
  </si>
  <si>
    <t>ABGSA20250710065831</t>
  </si>
  <si>
    <t>ABGSA20250710065825</t>
  </si>
  <si>
    <t>ABGSA20250710065854</t>
  </si>
  <si>
    <t>ABGSA20250710065849</t>
  </si>
  <si>
    <t>ABGSA20250710065814</t>
  </si>
  <si>
    <t>EXCSJ20250710204036</t>
  </si>
  <si>
    <t>EXCSJ20250710204045</t>
  </si>
  <si>
    <t>EXCSJ20250710204053</t>
  </si>
  <si>
    <t>EXCSJ20250711022025</t>
  </si>
  <si>
    <t>EXCSJ20250711022031</t>
  </si>
  <si>
    <t>EXCSJ20250711022037</t>
  </si>
  <si>
    <t>EXCSJ20250711022043</t>
  </si>
  <si>
    <t>EXCSJ20250711022048</t>
  </si>
  <si>
    <t>EXCSP20250711022057</t>
  </si>
  <si>
    <t>EXCSP20250711022104</t>
  </si>
  <si>
    <t>EXCSP20250711022120</t>
  </si>
  <si>
    <t>EXCSP20250711022114</t>
  </si>
  <si>
    <t>EXCSP20250711022109</t>
  </si>
  <si>
    <t>ABGVH20250707113216</t>
  </si>
  <si>
    <t>ABGVH20250707113212</t>
  </si>
  <si>
    <t>ABGVH20250707113204</t>
  </si>
  <si>
    <t>ABGVH20250707113026</t>
  </si>
  <si>
    <t>ABGVH20250707113214</t>
  </si>
  <si>
    <t>ABGVH20250707113157</t>
  </si>
  <si>
    <t>ABGVH20250707113224</t>
  </si>
  <si>
    <t>ABGVH20250707113226</t>
  </si>
  <si>
    <t>ABGCV20250707105155</t>
  </si>
  <si>
    <t>ABGCV20250707105153</t>
  </si>
  <si>
    <t>ABGCV20250707105157</t>
  </si>
  <si>
    <t>ABGSA20250710065931</t>
  </si>
  <si>
    <t>ABGSA20250710065907</t>
  </si>
  <si>
    <t>ABGSA20250710065937</t>
  </si>
  <si>
    <t>ABGSA20250710065912</t>
  </si>
  <si>
    <t>ABGSA20250710065918</t>
  </si>
  <si>
    <t>ABGSA20250710065945</t>
  </si>
  <si>
    <t>ABGSA20250710065953</t>
  </si>
  <si>
    <t>ABGSA20250710065926</t>
  </si>
  <si>
    <t>EXCSJ20250711205023</t>
  </si>
  <si>
    <t>EXCSJ20250711205149</t>
  </si>
  <si>
    <t>EXCSJ20250712014357</t>
  </si>
  <si>
    <t>EXCSJ20250712014408</t>
  </si>
  <si>
    <t>EXCSJ20250712014403</t>
  </si>
  <si>
    <t>EXCSJ20250712014414</t>
  </si>
  <si>
    <t>EXCSJ20250712014420</t>
  </si>
  <si>
    <t>EXCSJ20250712014425</t>
  </si>
  <si>
    <t>EXCSP20250712014439</t>
  </si>
  <si>
    <t>EXCSJ20250711205157</t>
  </si>
  <si>
    <t>EXCSJ20250711205205</t>
  </si>
  <si>
    <t>EXCSJ20250711205211</t>
  </si>
  <si>
    <t>ABGVH20250707113031</t>
  </si>
  <si>
    <t>ABGVH20250707113029</t>
  </si>
  <si>
    <t>ABGVH20250707113034</t>
  </si>
  <si>
    <t>ABGVH20250707113037</t>
  </si>
  <si>
    <t>ABGVH20250707113155</t>
  </si>
  <si>
    <t>ABGVH20250712014553</t>
  </si>
  <si>
    <t>EXCSP20250712014454</t>
  </si>
  <si>
    <t>EXCSP20250712014449</t>
  </si>
  <si>
    <t>EXCSP20250712014444</t>
  </si>
  <si>
    <t>ABGSA20250710065921</t>
  </si>
  <si>
    <t>ABGSA20250710065947</t>
  </si>
  <si>
    <t>ABGSA20250710065905</t>
  </si>
  <si>
    <t>ABGSA20250710065929</t>
  </si>
  <si>
    <t>ABGSA20250710065935</t>
  </si>
  <si>
    <t>ABGSA20250710065916</t>
  </si>
  <si>
    <t>ABGSA20250710065942</t>
  </si>
  <si>
    <t>ABGSA20250710065924</t>
  </si>
  <si>
    <t>ABGSA20250710065949</t>
  </si>
  <si>
    <t>ABGSA20250710065910</t>
  </si>
  <si>
    <t>ABGCV20250707105206</t>
  </si>
  <si>
    <t>ABGCV20250707105158</t>
  </si>
  <si>
    <t>ABGCV20250712030442</t>
  </si>
  <si>
    <t>ABGVH20250714072948</t>
  </si>
  <si>
    <t>ABGVH20250714072954</t>
  </si>
  <si>
    <t>ABGVH20250714073005</t>
  </si>
  <si>
    <t>ABGVH20250714073015</t>
  </si>
  <si>
    <t>ABGVH20250714072946</t>
  </si>
  <si>
    <t>ABGVH20250714073003</t>
  </si>
  <si>
    <t>ABGVH20250714073007</t>
  </si>
  <si>
    <t>ABGVH20250714072953</t>
  </si>
  <si>
    <t>ABGVH20250714073018</t>
  </si>
  <si>
    <t>ABGVH20250714072959</t>
  </si>
  <si>
    <t>ABGVH20250714073011</t>
  </si>
  <si>
    <t>ABGVH20250714072951</t>
  </si>
  <si>
    <t>ABGVH20250714072944</t>
  </si>
  <si>
    <t>ABGVH20250714073019</t>
  </si>
  <si>
    <t>ABGVH20250714073000</t>
  </si>
  <si>
    <t>ABGVH20250714072940</t>
  </si>
  <si>
    <t>ABGVH20250714072942</t>
  </si>
  <si>
    <t>ABGVH20250714073002</t>
  </si>
  <si>
    <t>EXCSJ20250715020714</t>
  </si>
  <si>
    <t>EXCSJ20250715020732</t>
  </si>
  <si>
    <t>EXCSJ20250715020743</t>
  </si>
  <si>
    <t>EXCSJ20250715020753</t>
  </si>
  <si>
    <t>EXCSJ20250715020728</t>
  </si>
  <si>
    <t>EXCSJ20250715020738</t>
  </si>
  <si>
    <t>EXCSJ20250715020747</t>
  </si>
  <si>
    <t>ABGVH20250714072957</t>
  </si>
  <si>
    <t>ABGVH20250714072901</t>
  </si>
  <si>
    <t>ABGVH20250714073016</t>
  </si>
  <si>
    <t>ABGVH20250714072956</t>
  </si>
  <si>
    <t>ABGVH20250714072923</t>
  </si>
  <si>
    <t>ABGCV20250707105232</t>
  </si>
  <si>
    <t>ABGCV20250707105236</t>
  </si>
  <si>
    <t>ABGCV20250715024958</t>
  </si>
  <si>
    <t>ABGCV20250707105234</t>
  </si>
  <si>
    <t>ABGCV20250707105227</t>
  </si>
  <si>
    <t>EXCSP20250715024926</t>
  </si>
  <si>
    <t>EXCSP20250715024940</t>
  </si>
  <si>
    <t>EXCSP20250715024931</t>
  </si>
  <si>
    <t>EXCSP20250715024920</t>
  </si>
  <si>
    <t>EXCSP20250715024936</t>
  </si>
  <si>
    <t>ABGVH20250714072925</t>
  </si>
  <si>
    <t>ABGVH20250714072906</t>
  </si>
  <si>
    <t>ABGVH20250714072929</t>
  </si>
  <si>
    <t>ABGVH20250714072903</t>
  </si>
  <si>
    <t>ABGVH20250714072909</t>
  </si>
  <si>
    <t>ABGVH20250714072927</t>
  </si>
  <si>
    <t>ABGVH20250714072908</t>
  </si>
  <si>
    <t>ABGVH20250714072937</t>
  </si>
  <si>
    <t>ABGVH20250714072916</t>
  </si>
  <si>
    <t>ABGVH20250714072913</t>
  </si>
  <si>
    <t>ABGVH20250714072934</t>
  </si>
  <si>
    <t>ABGVH20250714072932</t>
  </si>
  <si>
    <t>ABGVH20250714072931</t>
  </si>
  <si>
    <t>ABGVH20250714072911</t>
  </si>
  <si>
    <t>ABGVH20250714072828</t>
  </si>
  <si>
    <t>ABGVH20250714072939</t>
  </si>
  <si>
    <t>ABGVH20250714072825</t>
  </si>
  <si>
    <t>EXCSJ20250716015358</t>
  </si>
  <si>
    <t>EXCSJ20250716015403</t>
  </si>
  <si>
    <t>EXCSJ20250716015407</t>
  </si>
  <si>
    <t>EXCSJ20250716015411</t>
  </si>
  <si>
    <t>EXCSJ20250716015415</t>
  </si>
  <si>
    <t>EXCSJ20250716015420</t>
  </si>
  <si>
    <t>EXCSJ20250716015424</t>
  </si>
  <si>
    <t>EXCSJ20250716015428</t>
  </si>
  <si>
    <t>EXCSJ20250716015433</t>
  </si>
  <si>
    <t>ABGVH20250714072859</t>
  </si>
  <si>
    <t>ABGVH20250716005445</t>
  </si>
  <si>
    <t>ABGVH20250714072910</t>
  </si>
  <si>
    <t>ABGVH20250714072824</t>
  </si>
  <si>
    <t>ABGVH20250714072936</t>
  </si>
  <si>
    <t>ABGVH20250714072847</t>
  </si>
  <si>
    <t>ABGVH20250714072829</t>
  </si>
  <si>
    <t>ABGVH20250714072845</t>
  </si>
  <si>
    <t>PLACA</t>
  </si>
  <si>
    <t>GUIA</t>
  </si>
  <si>
    <t>KG NETO</t>
  </si>
  <si>
    <t>INICIO</t>
  </si>
  <si>
    <t>FINAL</t>
  </si>
  <si>
    <t>TIEMPO DE DESCARGA</t>
  </si>
  <si>
    <t>CANTIDAD DE OBREROS</t>
  </si>
  <si>
    <t>EQUIPO DE DESCARGA</t>
  </si>
  <si>
    <t>TAMAÑO DE UNIDAD</t>
  </si>
  <si>
    <t>TOTAL DE PERSONAS RMP</t>
  </si>
  <si>
    <t>N° PALLETS</t>
  </si>
  <si>
    <t>RAMPA</t>
  </si>
  <si>
    <t>PUERTA DE DESCARGA</t>
  </si>
  <si>
    <t>OBSERVACIONES</t>
  </si>
  <si>
    <t>TIEMPO (H)</t>
  </si>
  <si>
    <t>TIEMPO (MINUTOS)</t>
  </si>
  <si>
    <t>SALIDA DE UNIDAD</t>
  </si>
  <si>
    <t>CARGA DE MATERIALES</t>
  </si>
  <si>
    <t>PALLETS CARGADOS</t>
  </si>
  <si>
    <t>TIEMPO TOTAL EN PACKING</t>
  </si>
  <si>
    <t>TAB937</t>
  </si>
  <si>
    <t>EG07-00004215</t>
  </si>
  <si>
    <t>BLUE GOLD</t>
  </si>
  <si>
    <t>MONTACARGA</t>
  </si>
  <si>
    <t>MEDIANA</t>
  </si>
  <si>
    <t xml:space="preserve"> </t>
  </si>
  <si>
    <t>EG07-00004220</t>
  </si>
  <si>
    <t>-</t>
  </si>
  <si>
    <t>EG07-00004226</t>
  </si>
  <si>
    <t>TRANSPALLET</t>
  </si>
  <si>
    <t>EG07-00004230</t>
  </si>
  <si>
    <t>EG07-00004232</t>
  </si>
  <si>
    <t>EG07-00004237</t>
  </si>
  <si>
    <t>EG07-00004240</t>
  </si>
  <si>
    <t>VISTA HERMOSA</t>
  </si>
  <si>
    <t>EG07-00004244</t>
  </si>
  <si>
    <t>EG07-00004246</t>
  </si>
  <si>
    <t>STOCKAS</t>
  </si>
  <si>
    <t>PEQUEÑA</t>
  </si>
  <si>
    <t>EG07-00004260</t>
  </si>
  <si>
    <t>EG07-00004274</t>
  </si>
  <si>
    <t>F5R933</t>
  </si>
  <si>
    <t>EG07-00004283</t>
  </si>
  <si>
    <t>GRANDE</t>
  </si>
  <si>
    <t>EG07-00004290</t>
  </si>
  <si>
    <t>EG07-00004302</t>
  </si>
  <si>
    <t>EG07-00004304</t>
  </si>
  <si>
    <t>EG07-00004314</t>
  </si>
  <si>
    <t>EG07-00004315</t>
  </si>
  <si>
    <t>EG07-00004318</t>
  </si>
  <si>
    <t>EG07-00004319</t>
  </si>
  <si>
    <t>RETORNO CON MATERIALES</t>
  </si>
  <si>
    <t>EG07-00004323</t>
  </si>
  <si>
    <t>EG07-00004324</t>
  </si>
  <si>
    <t>EG07-00004326</t>
  </si>
  <si>
    <t>EG07-00004330</t>
  </si>
  <si>
    <t>EG07-00004339</t>
  </si>
  <si>
    <t>EG07-00004341</t>
  </si>
  <si>
    <t>EG07-00004342</t>
  </si>
  <si>
    <t>EG07-00004349</t>
  </si>
  <si>
    <t>EG07-00004356</t>
  </si>
  <si>
    <t>EG07-00004355</t>
  </si>
  <si>
    <t>EG07-00004362</t>
  </si>
  <si>
    <t>EG07-00004365</t>
  </si>
  <si>
    <t>EG07-00004370</t>
  </si>
  <si>
    <t>T0G831</t>
  </si>
  <si>
    <t>T001-00000979</t>
  </si>
  <si>
    <t>EXCELLENCE</t>
  </si>
  <si>
    <t>EG07-00004373</t>
  </si>
  <si>
    <t>EG07-00004376</t>
  </si>
  <si>
    <t>EG07-00004375</t>
  </si>
  <si>
    <t>T001-00000984</t>
  </si>
  <si>
    <t>EG07-00004381</t>
  </si>
  <si>
    <t>TCR835</t>
  </si>
  <si>
    <t>T001-00000986</t>
  </si>
  <si>
    <t>EG07-00004386</t>
  </si>
  <si>
    <t>EG07-00004385</t>
  </si>
  <si>
    <t>MANUAL</t>
  </si>
  <si>
    <t>TES822</t>
  </si>
  <si>
    <t>T001-00000989</t>
  </si>
  <si>
    <t>VENTA DE SAN PEDRO A SAN JOSE</t>
  </si>
  <si>
    <t>EG07-00004392</t>
  </si>
  <si>
    <t>T001-00000990</t>
  </si>
  <si>
    <t>TAT911</t>
  </si>
  <si>
    <t>EG07-00004395</t>
  </si>
  <si>
    <t>T001-00000995</t>
  </si>
  <si>
    <t>F5R898</t>
  </si>
  <si>
    <t>EG07-00004399</t>
  </si>
  <si>
    <t>EG07-00004396</t>
  </si>
  <si>
    <t>EG07-00004405</t>
  </si>
  <si>
    <t>T001-00000998</t>
  </si>
  <si>
    <t>EG07-00004409</t>
  </si>
  <si>
    <t>EG07-00004412</t>
  </si>
  <si>
    <t>EG07-00004410</t>
  </si>
  <si>
    <t>EG07-00004416</t>
  </si>
  <si>
    <t>EG07-00004420</t>
  </si>
  <si>
    <t>T001-00001001</t>
  </si>
  <si>
    <t>EG07-00004425</t>
  </si>
  <si>
    <t>T001-00001003</t>
  </si>
  <si>
    <t>EG07-00004427</t>
  </si>
  <si>
    <t>EG07-00004429</t>
  </si>
  <si>
    <t>EG07-00004430</t>
  </si>
  <si>
    <t>EG07-00004431</t>
  </si>
  <si>
    <t>EG07-00004439</t>
  </si>
  <si>
    <t>T001-00001007</t>
  </si>
  <si>
    <t>EG07-00004440</t>
  </si>
  <si>
    <t>EG07-00004442</t>
  </si>
  <si>
    <t>EG07-00004444</t>
  </si>
  <si>
    <t>EG07-00004452</t>
  </si>
  <si>
    <t>T001-00001008</t>
  </si>
  <si>
    <t>EG07-00004458</t>
  </si>
  <si>
    <t>EG07-00004456</t>
  </si>
  <si>
    <t>EG07-00004462</t>
  </si>
  <si>
    <t>EG07-00004463</t>
  </si>
  <si>
    <t>EG07-00004464</t>
  </si>
  <si>
    <t>EG07-00004466</t>
  </si>
  <si>
    <t>TDM939</t>
  </si>
  <si>
    <t>T001-00001013</t>
  </si>
  <si>
    <t>TBU873</t>
  </si>
  <si>
    <t>T001-00001012</t>
  </si>
  <si>
    <t>SAN PEDRO</t>
  </si>
  <si>
    <t>EG07-00004468</t>
  </si>
  <si>
    <t>EG07-00004469</t>
  </si>
  <si>
    <t>T8Q868</t>
  </si>
  <si>
    <t>EG07-00004470</t>
  </si>
  <si>
    <t>EG07-00004475</t>
  </si>
  <si>
    <t>EG07-00004477</t>
  </si>
  <si>
    <t>T002-00000036</t>
  </si>
  <si>
    <t>EG07-00004479</t>
  </si>
  <si>
    <t>EG07-00004481</t>
  </si>
  <si>
    <t>EG07-00004482</t>
  </si>
  <si>
    <t>T001-00001019</t>
  </si>
  <si>
    <t>EG07-00004491</t>
  </si>
  <si>
    <t>EG07-00004497</t>
  </si>
  <si>
    <t>T001-00001022</t>
  </si>
  <si>
    <t xml:space="preserve">SAN JOSE </t>
  </si>
  <si>
    <t>EG07-00004499</t>
  </si>
  <si>
    <t>EG07-00004500</t>
  </si>
  <si>
    <t>T001-00001023</t>
  </si>
  <si>
    <t>T001-00001027</t>
  </si>
  <si>
    <t>EG07-00004503</t>
  </si>
  <si>
    <t>T001-00001033</t>
  </si>
  <si>
    <t>EG07-00004513</t>
  </si>
  <si>
    <t>T001-00001030</t>
  </si>
  <si>
    <t>EG07-00004515</t>
  </si>
  <si>
    <t>EG07-00004516</t>
  </si>
  <si>
    <t>EG07-00004522</t>
  </si>
  <si>
    <t>TBP800</t>
  </si>
  <si>
    <t>T001-00001038</t>
  </si>
  <si>
    <t>T001-00001041</t>
  </si>
  <si>
    <t>T001-00001039</t>
  </si>
  <si>
    <t>EG07-00004526</t>
  </si>
  <si>
    <t>EG07-00004524</t>
  </si>
  <si>
    <t>EG07-00004525</t>
  </si>
  <si>
    <t>EG07-00004536</t>
  </si>
  <si>
    <t>EG07-00004539</t>
  </si>
  <si>
    <t>T001-00001047</t>
  </si>
  <si>
    <t>EG07-00004541</t>
  </si>
  <si>
    <t>EG07-00004540</t>
  </si>
  <si>
    <t>T001-00001046</t>
  </si>
  <si>
    <t>TIEMPOS DE DESCARGA DE MP</t>
  </si>
  <si>
    <t xml:space="preserve"> N° PALLETS</t>
  </si>
  <si>
    <t xml:space="preserve"> TIEMPO (MINUTOS)</t>
  </si>
  <si>
    <t xml:space="preserve"> KG NETO</t>
  </si>
  <si>
    <t>Total general</t>
  </si>
  <si>
    <t xml:space="preserve"> TIEMPO(H)</t>
  </si>
  <si>
    <t xml:space="preserve"> PROM- T° FINAL</t>
  </si>
  <si>
    <t xml:space="preserve"> PESO NETO</t>
  </si>
  <si>
    <t>ABGVH20250714072831</t>
  </si>
  <si>
    <t>ABGVH20250714072848</t>
  </si>
  <si>
    <t>ABGVH20250714072918</t>
  </si>
  <si>
    <t>ABGCV20250707105237</t>
  </si>
  <si>
    <t>ABGCV20250707105240</t>
  </si>
  <si>
    <t>ABGCV20250707105241</t>
  </si>
  <si>
    <t>EXCSP20250716034110</t>
  </si>
  <si>
    <t>EXCSP20250716034117</t>
  </si>
  <si>
    <t>EXCSP20250716034122</t>
  </si>
  <si>
    <t>EXCSP20250716034126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</si>
</sst>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&quot;:&quot;mm"/>
    <numFmt numFmtId="165" formatCode="0.0"/>
    <numFmt numFmtId="166" formatCode="#,##0.0"/>
    <numFmt numFmtId="167" formatCode="[$-F400]h:mm:ss\ AM/PM"/>
  </numFmts>
  <fonts count="18" x14ac:knownFonts="1">
    <font>
      <sz val="11"/>
      <color rgb="FF000000"/>
      <name val="Aptos Narrow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473821"/>
      <name val="Arial"/>
      <family val="2"/>
    </font>
    <font>
      <sz val="10"/>
      <color rgb="FFFFFFFF"/>
      <name val="Arial"/>
      <family val="2"/>
    </font>
    <font>
      <sz val="10"/>
      <color rgb="FF2A3243"/>
      <name val="Arial"/>
      <family val="2"/>
    </font>
    <font>
      <sz val="10"/>
      <color rgb="FF0A53A8"/>
      <name val="Arial"/>
      <family val="2"/>
    </font>
    <font>
      <sz val="10"/>
      <color rgb="FF383A3C"/>
      <name val="Arial"/>
      <family val="2"/>
    </font>
    <font>
      <sz val="10"/>
      <color rgb="FF3E4186"/>
      <name val="Arial"/>
      <family val="2"/>
    </font>
    <font>
      <b/>
      <sz val="10"/>
      <color rgb="FF000000"/>
      <name val="Arial"/>
      <family val="2"/>
    </font>
    <font>
      <b/>
      <sz val="10"/>
      <color rgb="FF11734B"/>
      <name val="Arial"/>
      <family val="2"/>
    </font>
    <font>
      <b/>
      <sz val="9"/>
      <color rgb="FFFFFFFF"/>
      <name val="Arial"/>
      <family val="2"/>
    </font>
    <font>
      <sz val="8"/>
      <name val="Aptos Narrow"/>
      <family val="2"/>
    </font>
    <font>
      <b/>
      <sz val="11"/>
      <color rgb="FF000000"/>
      <name val="Aptos Narrow"/>
      <family val="2"/>
    </font>
    <font>
      <b/>
      <sz val="12"/>
      <color rgb="FF0070C0"/>
      <name val="Aptos Narrow"/>
      <family val="2"/>
    </font>
    <font>
      <b/>
      <sz val="9"/>
      <color theme="0"/>
      <name val="Arial"/>
      <family val="2"/>
    </font>
    <font>
      <sz val="11"/>
      <color theme="0"/>
      <name val="Aptos Narrow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34A853"/>
        <bgColor rgb="FF34A853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rgb="FF4285F4"/>
      </patternFill>
    </fill>
    <fill>
      <patternFill patternType="solid">
        <fgColor theme="3" tint="9.9978637043366805E-2"/>
        <bgColor rgb="FF93C47D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0" fillId="0" borderId="0" xfId="0" applyNumberForma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3" fillId="0" borderId="0" xfId="0" applyFont="1"/>
    <xf numFmtId="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7" xfId="0" applyNumberFormat="1" applyBorder="1" applyAlignment="1">
      <alignment vertical="center"/>
    </xf>
    <xf numFmtId="164" fontId="2" fillId="0" borderId="7" xfId="0" applyNumberFormat="1" applyFont="1" applyBorder="1" applyAlignment="1">
      <alignment vertical="center" wrapText="1"/>
    </xf>
    <xf numFmtId="164" fontId="0" fillId="0" borderId="7" xfId="0" applyNumberFormat="1" applyBorder="1"/>
    <xf numFmtId="20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164" fontId="0" fillId="0" borderId="9" xfId="0" applyNumberFormat="1" applyBorder="1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1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65" fontId="4" fillId="3" borderId="11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165" fontId="4" fillId="3" borderId="11" xfId="0" applyNumberFormat="1" applyFont="1" applyFill="1" applyBorder="1" applyAlignment="1">
      <alignment horizontal="center" wrapText="1"/>
    </xf>
    <xf numFmtId="164" fontId="4" fillId="2" borderId="11" xfId="0" applyNumberFormat="1" applyFont="1" applyFill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4" fontId="2" fillId="0" borderId="8" xfId="0" applyNumberFormat="1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0" xfId="0" applyFont="1" applyFill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166" fontId="11" fillId="12" borderId="2" xfId="0" applyNumberFormat="1" applyFont="1" applyFill="1" applyBorder="1" applyAlignment="1">
      <alignment horizontal="center" vertical="center" wrapText="1"/>
    </xf>
    <xf numFmtId="167" fontId="11" fillId="12" borderId="2" xfId="0" applyNumberFormat="1" applyFont="1" applyFill="1" applyBorder="1" applyAlignment="1">
      <alignment horizontal="center" vertical="center" wrapText="1"/>
    </xf>
    <xf numFmtId="167" fontId="2" fillId="0" borderId="11" xfId="0" applyNumberFormat="1" applyFont="1" applyBorder="1" applyAlignment="1">
      <alignment horizontal="center" wrapText="1"/>
    </xf>
    <xf numFmtId="167" fontId="0" fillId="0" borderId="0" xfId="0" applyNumberFormat="1" applyAlignment="1">
      <alignment horizontal="center"/>
    </xf>
    <xf numFmtId="167" fontId="2" fillId="0" borderId="11" xfId="0" applyNumberFormat="1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Border="1" applyAlignment="1">
      <alignment vertical="center" wrapText="1"/>
    </xf>
    <xf numFmtId="164" fontId="2" fillId="9" borderId="8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4" fontId="0" fillId="0" borderId="1" xfId="0" applyNumberFormat="1" applyBorder="1"/>
    <xf numFmtId="0" fontId="2" fillId="0" borderId="1" xfId="0" applyFont="1" applyBorder="1" applyAlignment="1">
      <alignment horizontal="right" vertical="center" wrapText="1"/>
    </xf>
    <xf numFmtId="0" fontId="14" fillId="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7" fillId="11" borderId="0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114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2" tint="-9.9978637043366805E-2"/>
        </patternFill>
      </fill>
    </dxf>
    <dxf>
      <numFmt numFmtId="166" formatCode="#,##0.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h&quot;:&quot;mm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h&quot;:&quot;mm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6D9EE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6D9EE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6D9EEB"/>
          <bgColor rgb="FF6D9EE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83A3C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83A3C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h&quot;:&quot;mm"/>
      <fill>
        <patternFill patternType="solid">
          <fgColor indexed="64"/>
          <bgColor rgb="FFCFE2F3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5" formatCode="h:mm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53A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6D9EEB"/>
          <bgColor rgb="FF6D9EEB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0" formatCode="General"/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4" formatCode="#,##0.00"/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6" formatCode="#,##0.0"/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64" formatCode="h&quot;:&quot;mm"/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65" formatCode="0.0"/>
      <fill>
        <patternFill patternType="solid">
          <fgColor rgb="FF34A853"/>
          <bgColor rgb="FF34A853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h&quot;:&quot;mm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65" formatCode="0.0"/>
      <fill>
        <patternFill patternType="solid">
          <fgColor rgb="FF34A853"/>
          <bgColor rgb="FF34A853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h&quot;:&quot;mm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65" formatCode="0.0"/>
      <fill>
        <patternFill patternType="solid">
          <fgColor rgb="FF34A853"/>
          <bgColor rgb="FF34A85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7" formatCode="[$-F400]h:mm:ss\ AM/PM"/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734B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7382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7382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8" formatCode="m/d/yyyy"/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zaperupacking-my.sharepoint.com/personal/aromero_alzaperupacking_com/Documents/2.%20APP/Kissflow/RECEPCION/ENFRIAMIENTO%20MP%202025.xlsx" TargetMode="External"/><Relationship Id="rId1" Type="http://schemas.openxmlformats.org/officeDocument/2006/relationships/externalLinkPath" Target="/personal/aromero_alzaperupacking_com/Documents/2.%20APP/Kissflow/RECEPCION/ENFRIAMIENTO%20MP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FRIAMIENTO"/>
      <sheetName val="TIEM-DESCARGA"/>
      <sheetName val="TIEMPOS RESUMEN"/>
      <sheetName val=" RESUMEN ENFR.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Reyes" refreshedDate="45853.033434606485" createdVersion="8" refreshedVersion="8" minRefreshableVersion="3" recordCount="115" xr:uid="{74C1588D-96E7-4BFE-8558-6443FAAF8545}">
  <cacheSource type="worksheet">
    <worksheetSource name="Descarga"/>
  </cacheSource>
  <cacheFields count="25">
    <cacheField name="FECHA" numFmtId="14">
      <sharedItems containsSemiMixedTypes="0" containsNonDate="0" containsDate="1" containsString="0" minDate="2025-06-02T00:00:00" maxDate="2025-07-15T00:00:00" count="30">
        <d v="2025-06-02T00:00:00"/>
        <d v="2025-06-03T00:00:00"/>
        <d v="2025-06-04T00:00:00"/>
        <d v="2025-06-05T00:00:00"/>
        <d v="2025-06-06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19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</sharedItems>
    </cacheField>
    <cacheField name="N° VIAJE" numFmtId="0">
      <sharedItems containsSemiMixedTypes="0" containsString="0" containsNumber="1" containsInteger="1" minValue="1" maxValue="7"/>
    </cacheField>
    <cacheField name="PLACA" numFmtId="0">
      <sharedItems/>
    </cacheField>
    <cacheField name="GUIA" numFmtId="0">
      <sharedItems/>
    </cacheField>
    <cacheField name="KG NETO" numFmtId="0">
      <sharedItems containsSemiMixedTypes="0" containsString="0" containsNumber="1" minValue="171.31" maxValue="3874.8599999999992"/>
    </cacheField>
    <cacheField name="EMPRESA" numFmtId="0">
      <sharedItems/>
    </cacheField>
    <cacheField name="FUNDO" numFmtId="0">
      <sharedItems/>
    </cacheField>
    <cacheField name="INICIO" numFmtId="0">
      <sharedItems containsSemiMixedTypes="0" containsNonDate="0" containsDate="1" containsString="0" minDate="1899-12-30T14:25:00" maxDate="1899-12-30T21:55:00"/>
    </cacheField>
    <cacheField name="FINAL" numFmtId="0">
      <sharedItems containsSemiMixedTypes="0" containsNonDate="0" containsDate="1" containsString="0" minDate="1899-12-30T14:33:00" maxDate="1899-12-30T22:00:00"/>
    </cacheField>
    <cacheField name="TIEMPO DE DESCARGA" numFmtId="164">
      <sharedItems containsSemiMixedTypes="0" containsNonDate="0" containsDate="1" containsString="0" minDate="1899-12-30T00:01:00" maxDate="1899-12-30T00:25:00"/>
    </cacheField>
    <cacheField name="CANTIDAD DE OBREROS" numFmtId="0">
      <sharedItems containsSemiMixedTypes="0" containsString="0" containsNumber="1" containsInteger="1" minValue="1" maxValue="3"/>
    </cacheField>
    <cacheField name="EQUIPO DE DESCARGA" numFmtId="0">
      <sharedItems containsBlank="1" count="5">
        <s v="MONTACARGA"/>
        <s v="TRANSPALLET"/>
        <s v="STOCKAS"/>
        <s v="MANUAL"/>
        <m u="1"/>
      </sharedItems>
    </cacheField>
    <cacheField name="TAMAÑO DE UNIDAD" numFmtId="0">
      <sharedItems/>
    </cacheField>
    <cacheField name="TOTAL DE PERSONAS RMP" numFmtId="0">
      <sharedItems containsSemiMixedTypes="0" containsString="0" containsNumber="1" containsInteger="1" minValue="1" maxValue="3"/>
    </cacheField>
    <cacheField name="N° PALLETS" numFmtId="0">
      <sharedItems containsSemiMixedTypes="0" containsString="0" containsNumber="1" containsInteger="1" minValue="1" maxValue="10"/>
    </cacheField>
    <cacheField name="RAMPA" numFmtId="0">
      <sharedItems/>
    </cacheField>
    <cacheField name="PUERTA DE DESCARGA" numFmtId="0">
      <sharedItems containsSemiMixedTypes="0" containsString="0" containsNumber="1" containsInteger="1" minValue="1" maxValue="3" count="3">
        <n v="1"/>
        <n v="3"/>
        <n v="2"/>
      </sharedItems>
    </cacheField>
    <cacheField name="OBSERVACIONES" numFmtId="0">
      <sharedItems/>
    </cacheField>
    <cacheField name="SEMANA" numFmtId="0">
      <sharedItems containsSemiMixedTypes="0" containsString="0" containsNumber="1" containsInteger="1" minValue="23" maxValue="29"/>
    </cacheField>
    <cacheField name="TIEMPO (H)" numFmtId="2">
      <sharedItems containsSemiMixedTypes="0" containsString="0" containsNumber="1" minValue="1.6666666666669272E-2" maxValue="0.4166666666666643"/>
    </cacheField>
    <cacheField name="TIEMPO (MINUTOS)" numFmtId="0">
      <sharedItems containsSemiMixedTypes="0" containsString="0" containsNumber="1" minValue="1.0000000000001563" maxValue="24.999999999999858"/>
    </cacheField>
    <cacheField name="SALIDA DE UNIDAD" numFmtId="0">
      <sharedItems containsNonDate="0" containsDate="1" containsString="0" containsBlank="1" minDate="1899-12-30T14:45:00" maxDate="1899-12-30T22:35:00"/>
    </cacheField>
    <cacheField name="CARGA DE MATERIALES" numFmtId="164">
      <sharedItems containsDate="1" containsMixedTypes="1" minDate="1899-12-30T00:06:00" maxDate="1899-12-30T01:03:00"/>
    </cacheField>
    <cacheField name="PALLETS CARGADOS" numFmtId="0">
      <sharedItems containsString="0" containsBlank="1" containsNumber="1" containsInteger="1" minValue="2" maxValue="10"/>
    </cacheField>
    <cacheField name="TIEMPO TOTAL EN PACKING" numFmtId="164">
      <sharedItems containsDate="1" containsMixedTypes="1" minDate="1899-12-30T00:12:00" maxDate="1899-12-30T01:1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Reyes" refreshedDate="45854.050038657406" createdVersion="8" refreshedVersion="8" minRefreshableVersion="3" recordCount="383" xr:uid="{56228871-2199-4831-A32F-705B202BD7C9}">
  <cacheSource type="worksheet">
    <worksheetSource name="Enfriamiento"/>
  </cacheSource>
  <cacheFields count="53">
    <cacheField name="FECHA" numFmtId="14">
      <sharedItems containsSemiMixedTypes="0" containsNonDate="0" containsDate="1" containsString="0" minDate="2025-06-02T00:00:00" maxDate="2025-07-16T00:00:00" count="22">
        <d v="2025-06-27T00:00:00"/>
        <d v="2025-06-30T00:00:00"/>
        <d v="2025-07-01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6-02T00:00:00" u="1"/>
        <d v="2025-06-03T00:00:00" u="1"/>
        <d v="2025-06-04T00:00:00" u="1"/>
        <d v="2025-06-05T00:00:00" u="1"/>
        <d v="2025-06-06T00:00:00" u="1"/>
        <d v="2025-06-10T00:00:00" u="1"/>
        <d v="2025-06-11T00:00:00" u="1"/>
        <d v="2025-06-12T00:00:00" u="1"/>
        <d v="2025-06-13T00:00:00" u="1"/>
        <d v="2025-06-16T00:00:00" u="1"/>
      </sharedItems>
    </cacheField>
    <cacheField name="TURNO" numFmtId="0">
      <sharedItems/>
    </cacheField>
    <cacheField name="EMPRESA" numFmtId="0">
      <sharedItems/>
    </cacheField>
    <cacheField name="FUNDO" numFmtId="0">
      <sharedItems/>
    </cacheField>
    <cacheField name="VARIEDAD" numFmtId="0">
      <sharedItems/>
    </cacheField>
    <cacheField name="TIPO DE PRODUCTO" numFmtId="0">
      <sharedItems/>
    </cacheField>
    <cacheField name="TIPO DE JARRA" numFmtId="0">
      <sharedItems/>
    </cacheField>
    <cacheField name="FORMATO" numFmtId="0">
      <sharedItems/>
    </cacheField>
    <cacheField name="PROCESO DE ENFRIAMIENTO" numFmtId="0">
      <sharedItems containsSemiMixedTypes="0" containsString="0" containsNumber="1" containsInteger="1" minValue="1" maxValue="2"/>
    </cacheField>
    <cacheField name="TUNEL" numFmtId="0">
      <sharedItems containsSemiMixedTypes="0" containsString="0" containsNumber="1" containsInteger="1" minValue="1" maxValue="3" count="3">
        <n v="3"/>
        <n v="1"/>
        <n v="2"/>
      </sharedItems>
    </cacheField>
    <cacheField name="N° VIAJE" numFmtId="0">
      <sharedItems containsMixedTypes="1" containsNumber="1" minValue="1" maxValue="34" count="20">
        <n v="1"/>
        <n v="2.2999999999999998"/>
        <n v="2"/>
        <s v="3,4,5"/>
        <n v="3"/>
        <n v="2.4"/>
        <n v="3.4"/>
        <n v="5.6"/>
        <n v="3.5"/>
        <n v="4"/>
        <n v="1.3"/>
        <n v="7"/>
        <n v="23"/>
        <n v="4.5"/>
        <n v="6.7"/>
        <n v="5.4"/>
        <n v="5"/>
        <n v="4.5999999999999996"/>
        <n v="34" u="1"/>
        <n v="1.2" u="1"/>
      </sharedItems>
    </cacheField>
    <cacheField name="SETEO" numFmtId="0">
      <sharedItems containsSemiMixedTypes="0" containsString="0" containsNumber="1" containsInteger="1" minValue="5" maxValue="5"/>
    </cacheField>
    <cacheField name="# TARJETA PALLET" numFmtId="0">
      <sharedItems containsSemiMixedTypes="0" containsString="0" containsNumber="1" containsInteger="1" minValue="190" maxValue="12955"/>
    </cacheField>
    <cacheField name="HORA INICIAL" numFmtId="167">
      <sharedItems containsSemiMixedTypes="0" containsNonDate="0" containsDate="1" containsString="0" minDate="1899-12-30T16:00:00" maxDate="1899-12-30T22:52:00"/>
    </cacheField>
    <cacheField name="T° INICIAL AMBIENTE" numFmtId="0">
      <sharedItems containsSemiMixedTypes="0" containsString="0" containsNumber="1" minValue="12" maxValue="16.8"/>
    </cacheField>
    <cacheField name="T° INICIAL S1" numFmtId="0">
      <sharedItems containsSemiMixedTypes="0" containsString="0" containsNumber="1" minValue="14.8" maxValue="26.5"/>
    </cacheField>
    <cacheField name="T° INICIAL S2" numFmtId="0">
      <sharedItems containsSemiMixedTypes="0" containsString="0" containsNumber="1" minValue="14.9" maxValue="27.2"/>
    </cacheField>
    <cacheField name="T° INICIAL S3" numFmtId="0">
      <sharedItems containsSemiMixedTypes="0" containsString="0" containsNumber="1" minValue="14.8" maxValue="26.3"/>
    </cacheField>
    <cacheField name="T° INICIAL S4" numFmtId="0">
      <sharedItems containsSemiMixedTypes="0" containsString="0" containsNumber="1" minValue="15.3" maxValue="26.9"/>
    </cacheField>
    <cacheField name="T° INICIAL S5" numFmtId="0">
      <sharedItems containsSemiMixedTypes="0" containsString="0" containsNumber="1" minValue="12.3" maxValue="25.5"/>
    </cacheField>
    <cacheField name="T° INICIAL S6" numFmtId="0">
      <sharedItems containsString="0" containsBlank="1" containsNumber="1" minValue="8.3000000000000007" maxValue="25"/>
    </cacheField>
    <cacheField name="T° INICIAL S7" numFmtId="0">
      <sharedItems containsSemiMixedTypes="0" containsString="0" containsNumber="1" minValue="8.1999999999999993" maxValue="26.1"/>
    </cacheField>
    <cacheField name="T° INICIAL S8" numFmtId="0">
      <sharedItems containsSemiMixedTypes="0" containsString="0" containsNumber="1" minValue="8.4" maxValue="24.7"/>
    </cacheField>
    <cacheField name="PROM- T° INICIAL" numFmtId="165">
      <sharedItems containsSemiMixedTypes="0" containsString="0" containsNumber="1" minValue="17.499999999999996" maxValue="22.89967948717948"/>
    </cacheField>
    <cacheField name="HORA INTERMEDIA" numFmtId="0">
      <sharedItems containsSemiMixedTypes="0" containsNonDate="0" containsDate="1" containsString="0" minDate="1899-12-30T10:10:00" maxDate="1899-12-30T23:53:00"/>
    </cacheField>
    <cacheField name="T° INTERMEDIAS1" numFmtId="0">
      <sharedItems containsSemiMixedTypes="0" containsString="0" containsNumber="1" minValue="7.6" maxValue="16.5"/>
    </cacheField>
    <cacheField name="T° INTERMEDIAS2" numFmtId="0">
      <sharedItems containsSemiMixedTypes="0" containsString="0" containsNumber="1" minValue="5.9" maxValue="19.3"/>
    </cacheField>
    <cacheField name="T° INTERMEDIAS3" numFmtId="0">
      <sharedItems containsSemiMixedTypes="0" containsString="0" containsNumber="1" minValue="7" maxValue="20.399999999999999"/>
    </cacheField>
    <cacheField name="T° INTERMEDIA S4" numFmtId="0">
      <sharedItems containsSemiMixedTypes="0" containsString="0" containsNumber="1" minValue="5.4" maxValue="21.8"/>
    </cacheField>
    <cacheField name="T° INTERMEDIAS5" numFmtId="0">
      <sharedItems containsSemiMixedTypes="0" containsString="0" containsNumber="1" minValue="6.1" maxValue="20.100000000000001"/>
    </cacheField>
    <cacheField name="T° INTERMEDIAS6" numFmtId="0">
      <sharedItems containsSemiMixedTypes="0" containsString="0" containsNumber="1" minValue="5.3" maxValue="20.5"/>
    </cacheField>
    <cacheField name="T° INTERMEDIAS7" numFmtId="0">
      <sharedItems containsSemiMixedTypes="0" containsString="0" containsNumber="1" minValue="5.5" maxValue="19.7"/>
    </cacheField>
    <cacheField name="T° INTERMEDIAS8" numFmtId="0">
      <sharedItems containsSemiMixedTypes="0" containsString="0" containsNumber="1" minValue="5" maxValue="20.7"/>
    </cacheField>
    <cacheField name="PROM- T° INTERMEDIA" numFmtId="165">
      <sharedItems containsSemiMixedTypes="0" containsString="0" containsNumber="1" minValue="8.3374999999999986" maxValue="16.209539473684199"/>
    </cacheField>
    <cacheField name="HORA FINAL" numFmtId="0">
      <sharedItems containsSemiMixedTypes="0" containsNonDate="0" containsDate="1" containsString="0" minDate="1899-12-30T00:00:00" maxDate="1899-12-30T23:55:00"/>
    </cacheField>
    <cacheField name="T° FINAL AMBIENTE" numFmtId="0">
      <sharedItems containsString="0" containsBlank="1" containsNumber="1" minValue="4.5999999999999996" maxValue="7.8"/>
    </cacheField>
    <cacheField name="T° FINAL S1" numFmtId="0">
      <sharedItems containsString="0" containsBlank="1" containsNumber="1" minValue="5" maxValue="9.4"/>
    </cacheField>
    <cacheField name="T° FINAL S2" numFmtId="0">
      <sharedItems containsString="0" containsBlank="1" containsNumber="1" minValue="4.8" maxValue="9.3000000000000007"/>
    </cacheField>
    <cacheField name="T° FINAL S3" numFmtId="0">
      <sharedItems containsString="0" containsBlank="1" containsNumber="1" minValue="4.7" maxValue="9.91"/>
    </cacheField>
    <cacheField name="T° FINAL S4" numFmtId="0">
      <sharedItems containsString="0" containsBlank="1" containsNumber="1" minValue="4.5" maxValue="9.4"/>
    </cacheField>
    <cacheField name="T° FINAL S5" numFmtId="0">
      <sharedItems containsString="0" containsBlank="1" containsNumber="1" minValue="4.5" maxValue="10.3"/>
    </cacheField>
    <cacheField name="T° FINAL S6" numFmtId="0">
      <sharedItems containsString="0" containsBlank="1" containsNumber="1" minValue="3.9" maxValue="10.9"/>
    </cacheField>
    <cacheField name="T° FINAL S7" numFmtId="0">
      <sharedItems containsString="0" containsBlank="1" containsNumber="1" minValue="5.0999999999999996" maxValue="8.6"/>
    </cacheField>
    <cacheField name="T° FINAL S8" numFmtId="0">
      <sharedItems containsString="0" containsBlank="1" containsNumber="1" minValue="4.7" maxValue="10.1"/>
    </cacheField>
    <cacheField name="PROM- T° FINAL" numFmtId="165">
      <sharedItems containsSemiMixedTypes="0" containsString="0" containsNumber="1" minValue="5.7499999999999991" maxValue="8.4448750000000015"/>
    </cacheField>
    <cacheField name="TIEMPO DE ENFRIAMIENTO" numFmtId="164">
      <sharedItems containsSemiMixedTypes="0" containsDate="1" containsString="0" containsMixedTypes="1" minDate="1900-01-04T21:01:11" maxDate="1899-12-30T03:00:00"/>
    </cacheField>
    <cacheField name="PESO NETO" numFmtId="166">
      <sharedItems containsSemiMixedTypes="0" containsString="0" containsNumber="1" minValue="21.23" maxValue="1049.9100000000001"/>
    </cacheField>
    <cacheField name="OBSERVACION" numFmtId="0">
      <sharedItems containsNonDate="0" containsString="0" containsBlank="1"/>
    </cacheField>
    <cacheField name="TIEMPO(H)" numFmtId="4">
      <sharedItems containsSemiMixedTypes="0" containsString="0" containsNumber="1" minValue="1.1666666666666643" maxValue="3"/>
    </cacheField>
    <cacheField name="TIEMPO (MIN)" numFmtId="0">
      <sharedItems containsSemiMixedTypes="0" containsString="0" containsNumber="1" minValue="69.999999999999858" maxValue="180"/>
    </cacheField>
    <cacheField name="SEMANA" numFmtId="0">
      <sharedItems containsSemiMixedTypes="0" containsString="0" containsNumber="1" containsInteger="1" minValue="26" maxValue="29"/>
    </cacheField>
    <cacheField name="MES" numFmtId="0">
      <sharedItems/>
    </cacheField>
    <cacheField name="Q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n v="1"/>
    <s v="TAB937"/>
    <s v="EG07-00004215"/>
    <n v="2432.38"/>
    <s v="BLUE GOLD"/>
    <s v="SAN ANDRES"/>
    <d v="1899-12-30T14:57:00"/>
    <d v="1899-12-30T15:04:00"/>
    <d v="1899-12-30T00:07:00"/>
    <n v="2"/>
    <x v="0"/>
    <s v="MEDIANA"/>
    <n v="3"/>
    <n v="6"/>
    <s v=" "/>
    <x v="0"/>
    <s v="RETORNO VACIO"/>
    <n v="23"/>
    <n v="0.11666666666666714"/>
    <n v="7.0000000000000284"/>
    <m/>
    <s v=""/>
    <m/>
    <s v=""/>
  </r>
  <r>
    <x v="0"/>
    <n v="2"/>
    <s v="TAB937"/>
    <s v="EG07-00004220"/>
    <n v="2731.78"/>
    <s v="BLUE GOLD"/>
    <s v="SAN ANDRES"/>
    <d v="1899-12-30T20:00:00"/>
    <d v="1899-12-30T20:10:00"/>
    <d v="1899-12-30T00:10:00"/>
    <n v="2"/>
    <x v="0"/>
    <s v="MEDIANA"/>
    <n v="3"/>
    <n v="8"/>
    <s v="-"/>
    <x v="0"/>
    <s v="RETORNO VACIO"/>
    <n v="23"/>
    <n v="0.16666666666666785"/>
    <n v="10.000000000000071"/>
    <m/>
    <s v=""/>
    <m/>
    <s v=""/>
  </r>
  <r>
    <x v="1"/>
    <n v="1"/>
    <s v="TAB937"/>
    <s v="EG07-00004226"/>
    <n v="3045.6"/>
    <s v="BLUE GOLD"/>
    <s v="SAN ANDRES"/>
    <d v="1899-12-30T14:35:00"/>
    <d v="1899-12-30T14:44:00"/>
    <d v="1899-12-30T00:09:00"/>
    <n v="2"/>
    <x v="1"/>
    <s v="MEDIANA"/>
    <n v="3"/>
    <n v="8"/>
    <s v="-"/>
    <x v="0"/>
    <s v="RETORNO CON MATERIALES"/>
    <n v="23"/>
    <n v="0.15000000000000213"/>
    <n v="9.0000000000001279"/>
    <d v="1899-12-30T15:00:00"/>
    <d v="1899-12-30T00:16:00"/>
    <n v="8"/>
    <d v="1899-12-30T00:25:00"/>
  </r>
  <r>
    <x v="1"/>
    <n v="2"/>
    <s v="TAB937"/>
    <s v="EG07-00004230"/>
    <n v="2785.14"/>
    <s v="BLUE GOLD"/>
    <s v="SAN ANDRES"/>
    <d v="1899-12-30T19:55:00"/>
    <d v="1899-12-30T20:04:00"/>
    <d v="1899-12-30T00:09:00"/>
    <n v="2"/>
    <x v="0"/>
    <s v="MEDIANA"/>
    <n v="3"/>
    <n v="8"/>
    <s v="-"/>
    <x v="0"/>
    <s v="RETORNO CON MATERIALES"/>
    <n v="23"/>
    <n v="0.14999999999999858"/>
    <n v="8.9999999999999147"/>
    <d v="1899-12-30T20:10:00"/>
    <d v="1899-12-30T00:06:00"/>
    <n v="4"/>
    <d v="1899-12-30T00:15:00"/>
  </r>
  <r>
    <x v="2"/>
    <n v="1"/>
    <s v="TAB937"/>
    <s v="EG07-00004232"/>
    <n v="1557.52"/>
    <s v="BLUE GOLD"/>
    <s v="SAN ANDRES"/>
    <d v="1899-12-30T14:35:00"/>
    <d v="1899-12-30T14:40:00"/>
    <d v="1899-12-30T00:05:00"/>
    <n v="2"/>
    <x v="0"/>
    <s v="MEDIANA"/>
    <n v="3"/>
    <n v="5"/>
    <s v="-"/>
    <x v="0"/>
    <s v="RETORNO CON MATERIALES"/>
    <n v="23"/>
    <n v="8.3333333333335702E-2"/>
    <n v="5.0000000000001421"/>
    <d v="1899-12-30T14:55:00"/>
    <d v="1899-12-30T00:15:00"/>
    <n v="8"/>
    <d v="1899-12-30T00:20:00"/>
  </r>
  <r>
    <x v="2"/>
    <n v="2"/>
    <s v="TAB937"/>
    <s v="EG07-00004237"/>
    <n v="1765.44"/>
    <s v="BLUE GOLD"/>
    <s v="SAN ANDRES"/>
    <d v="1899-12-30T19:30:00"/>
    <d v="1899-12-30T19:35:00"/>
    <d v="1899-12-30T00:05:00"/>
    <n v="2"/>
    <x v="0"/>
    <s v="MEDIANA"/>
    <n v="3"/>
    <n v="5"/>
    <s v="-"/>
    <x v="1"/>
    <s v="RETORNO CON MATERIALES"/>
    <n v="23"/>
    <n v="8.3333333333332149E-2"/>
    <n v="4.9999999999999289"/>
    <d v="1899-12-30T19:50:00"/>
    <d v="1899-12-30T00:15:00"/>
    <n v="5"/>
    <d v="1899-12-30T00:20:00"/>
  </r>
  <r>
    <x v="3"/>
    <n v="1"/>
    <s v="TAB937"/>
    <s v="EG07-00004240"/>
    <n v="982.21"/>
    <s v="BLUE GOLD"/>
    <s v="VISTA HERMOSA"/>
    <d v="1899-12-30T14:30:00"/>
    <d v="1899-12-30T14:33:00"/>
    <d v="1899-12-30T00:03:00"/>
    <n v="2"/>
    <x v="0"/>
    <s v="MEDIANA"/>
    <n v="3"/>
    <n v="3"/>
    <s v="-"/>
    <x v="1"/>
    <s v="RETORNO CON MATERIALES"/>
    <n v="23"/>
    <n v="4.9999999999998934E-2"/>
    <n v="2.9999999999999361"/>
    <d v="1899-12-30T14:55:00"/>
    <d v="1899-12-30T00:22:00"/>
    <n v="8"/>
    <d v="1899-12-30T00:25:00"/>
  </r>
  <r>
    <x v="3"/>
    <n v="2"/>
    <s v="TAB937"/>
    <s v="EG07-00004244"/>
    <n v="631.69000000000005"/>
    <s v="BLUE GOLD"/>
    <s v="VISTA HERMOSA"/>
    <d v="1899-12-30T19:30:00"/>
    <d v="1899-12-30T19:32:00"/>
    <d v="1899-12-30T00:02:00"/>
    <n v="2"/>
    <x v="1"/>
    <s v="MEDIANA"/>
    <n v="3"/>
    <n v="2"/>
    <s v="-"/>
    <x v="1"/>
    <s v="RETORNO VACIO"/>
    <n v="23"/>
    <n v="3.3333333333331439E-2"/>
    <n v="1.9999999999998863"/>
    <m/>
    <s v=""/>
    <m/>
    <s v=""/>
  </r>
  <r>
    <x v="4"/>
    <n v="1"/>
    <s v="TAB937"/>
    <s v="EG07-00004246"/>
    <n v="1759.52"/>
    <s v="BLUE GOLD"/>
    <s v="SAN ANDRES"/>
    <d v="1899-12-30T14:50:00"/>
    <d v="1899-12-30T14:56:00"/>
    <d v="1899-12-30T00:06:00"/>
    <n v="2"/>
    <x v="2"/>
    <s v="MEDIANA"/>
    <n v="3"/>
    <n v="5"/>
    <s v="PEQUEÑA"/>
    <x v="0"/>
    <s v="RETORNO CON MATERIALES"/>
    <n v="23"/>
    <n v="9.9999999999999645E-2"/>
    <n v="5.9999999999999787"/>
    <d v="1899-12-30T15:15:00"/>
    <d v="1899-12-30T00:19:00"/>
    <n v="5"/>
    <d v="1899-12-30T00:25:00"/>
  </r>
  <r>
    <x v="4"/>
    <n v="2"/>
    <s v="TAB937"/>
    <s v="EG07-00004260"/>
    <n v="1099.73"/>
    <s v="BLUE GOLD"/>
    <s v="SAN ANDRES"/>
    <d v="1899-12-30T19:50:00"/>
    <d v="1899-12-30T19:55:00"/>
    <d v="1899-12-30T00:05:00"/>
    <n v="2"/>
    <x v="0"/>
    <s v="MEDIANA"/>
    <n v="3"/>
    <n v="4"/>
    <s v="-"/>
    <x v="0"/>
    <s v="RETORNO VACIO"/>
    <n v="23"/>
    <n v="8.3333333333335702E-2"/>
    <n v="5.0000000000001421"/>
    <m/>
    <s v=""/>
    <m/>
    <s v=""/>
  </r>
  <r>
    <x v="5"/>
    <n v="1"/>
    <s v="TAB937"/>
    <s v="EG07-00004274"/>
    <n v="3036.77"/>
    <s v="BLUE GOLD"/>
    <s v="SAN ANDRES"/>
    <d v="1899-12-30T19:38:00"/>
    <d v="1899-12-30T19:53:00"/>
    <d v="1899-12-30T00:15:00"/>
    <n v="2"/>
    <x v="0"/>
    <s v="MEDIANA"/>
    <n v="2"/>
    <n v="8"/>
    <s v="-"/>
    <x v="1"/>
    <s v="RETORNO VACIO"/>
    <n v="24"/>
    <n v="0.25"/>
    <n v="15"/>
    <m/>
    <s v=""/>
    <m/>
    <s v=""/>
  </r>
  <r>
    <x v="6"/>
    <n v="1"/>
    <s v="F5R933"/>
    <s v="EG07-00004283"/>
    <n v="3173.64"/>
    <s v="BLUE GOLD"/>
    <s v="SAN ANDRES"/>
    <d v="1899-12-30T19:42:00"/>
    <d v="1899-12-30T19:55:00"/>
    <d v="1899-12-30T00:13:00"/>
    <n v="2"/>
    <x v="0"/>
    <s v="GRANDE"/>
    <n v="3"/>
    <n v="9"/>
    <s v="-"/>
    <x v="1"/>
    <s v="RETORNO VACIO"/>
    <n v="24"/>
    <n v="0.21666666666666856"/>
    <n v="13.000000000000114"/>
    <m/>
    <s v=""/>
    <m/>
    <s v=""/>
  </r>
  <r>
    <x v="7"/>
    <n v="1"/>
    <s v="F5R933"/>
    <s v="EG07-00004290"/>
    <n v="2884.95"/>
    <s v="BLUE GOLD"/>
    <s v="SAN ANDRES"/>
    <d v="1899-12-30T19:30:00"/>
    <d v="1899-12-30T19:43:00"/>
    <d v="1899-12-30T00:13:00"/>
    <n v="2"/>
    <x v="0"/>
    <s v="GRANDE"/>
    <n v="2"/>
    <n v="8"/>
    <s v="-"/>
    <x v="1"/>
    <s v="RETORNO CON MATERIALES"/>
    <n v="24"/>
    <n v="0.21666666666666501"/>
    <n v="12.999999999999901"/>
    <d v="1899-12-30T20:05:00"/>
    <d v="1899-12-30T00:22:00"/>
    <n v="10"/>
    <d v="1899-12-30T00:35:00"/>
  </r>
  <r>
    <x v="8"/>
    <n v="1"/>
    <s v="F5R933"/>
    <s v="EG07-00004302"/>
    <n v="2252"/>
    <s v="BLUE GOLD"/>
    <s v="SAN ANDRES"/>
    <d v="1899-12-30T14:40:00"/>
    <d v="1899-12-30T14:48:00"/>
    <d v="1899-12-30T00:08:00"/>
    <n v="2"/>
    <x v="1"/>
    <s v="GRANDE"/>
    <n v="2"/>
    <n v="6"/>
    <s v="-"/>
    <x v="1"/>
    <s v="RETORNO CON MATERIALES"/>
    <n v="24"/>
    <n v="0.13333333333333286"/>
    <n v="7.9999999999999716"/>
    <d v="1899-12-30T15:00:00"/>
    <d v="1899-12-30T00:12:00"/>
    <n v="5"/>
    <d v="1899-12-30T00:20:00"/>
  </r>
  <r>
    <x v="8"/>
    <n v="2"/>
    <s v="F5R933"/>
    <s v="EG07-00004304"/>
    <n v="3133.3"/>
    <s v="BLUE GOLD"/>
    <s v="SAN ANDRES"/>
    <d v="1899-12-30T20:50:00"/>
    <d v="1899-12-30T21:01:00"/>
    <d v="1899-12-30T00:11:00"/>
    <n v="3"/>
    <x v="0"/>
    <s v="GRANDE"/>
    <n v="3"/>
    <n v="9"/>
    <s v="-"/>
    <x v="1"/>
    <s v="RETORNO VACIO"/>
    <n v="24"/>
    <n v="0.18333333333333002"/>
    <n v="10.999999999999801"/>
    <m/>
    <s v=""/>
    <m/>
    <s v=""/>
  </r>
  <r>
    <x v="9"/>
    <n v="1"/>
    <s v="F5R933"/>
    <s v="EG07-00004314"/>
    <n v="2320.4899999999998"/>
    <s v="BLUE GOLD"/>
    <s v="SAN ANDRES"/>
    <d v="1899-12-30T15:25:00"/>
    <d v="1899-12-30T15:50:00"/>
    <d v="1899-12-30T00:25:00"/>
    <n v="2"/>
    <x v="1"/>
    <s v="GRANDE"/>
    <n v="1"/>
    <n v="7"/>
    <s v="-"/>
    <x v="1"/>
    <s v="RETORNO VACIO"/>
    <n v="25"/>
    <n v="0.4166666666666643"/>
    <n v="24.999999999999858"/>
    <m/>
    <s v=""/>
    <m/>
    <s v=""/>
  </r>
  <r>
    <x v="9"/>
    <n v="2"/>
    <s v="F5R933"/>
    <s v="EG07-00004315"/>
    <n v="1998"/>
    <s v="BLUE GOLD"/>
    <s v="SAN ANDRES"/>
    <d v="1899-12-30T20:25:00"/>
    <d v="1899-12-30T20:34:00"/>
    <d v="1899-12-30T00:09:00"/>
    <n v="2"/>
    <x v="0"/>
    <s v="MEDIANA"/>
    <n v="2"/>
    <n v="7"/>
    <s v="-"/>
    <x v="1"/>
    <s v="RETORNO CON MATERIALES"/>
    <n v="25"/>
    <n v="0.15000000000000213"/>
    <n v="9.0000000000001279"/>
    <d v="1899-12-30T20:50:00"/>
    <d v="1899-12-30T00:16:00"/>
    <n v="8"/>
    <d v="1899-12-30T00:25:00"/>
  </r>
  <r>
    <x v="10"/>
    <n v="1"/>
    <s v="TAB937"/>
    <s v="EG07-00004318"/>
    <n v="1316.5"/>
    <s v="BLUE GOLD"/>
    <s v="SAN ANDRES"/>
    <d v="1899-12-30T16:20:00"/>
    <d v="1899-12-30T16:26:00"/>
    <d v="1899-12-30T00:06:00"/>
    <n v="2"/>
    <x v="1"/>
    <s v="MEDIANA"/>
    <n v="2"/>
    <n v="5"/>
    <s v="-"/>
    <x v="1"/>
    <s v="RETORNO CON MATERIALES"/>
    <n v="25"/>
    <n v="9.9999999999997868E-2"/>
    <n v="5.9999999999998721"/>
    <d v="1899-12-30T16:50:00"/>
    <d v="1899-12-30T00:24:00"/>
    <m/>
    <d v="1899-12-30T00:30:00"/>
  </r>
  <r>
    <x v="10"/>
    <n v="1"/>
    <s v="TAB937"/>
    <s v="EG07-00004319"/>
    <n v="496.18"/>
    <s v="BLUE GOLD"/>
    <s v="VISTA HERMOSA"/>
    <d v="1899-12-30T16:26:00"/>
    <d v="1899-12-30T16:29:00"/>
    <d v="1899-12-30T00:03:00"/>
    <n v="2"/>
    <x v="1"/>
    <s v="MEDIANA"/>
    <n v="2"/>
    <n v="2"/>
    <s v="-"/>
    <x v="1"/>
    <s v="RETORNO CON MATERIALES"/>
    <n v="25"/>
    <n v="5.0000000000000711E-2"/>
    <n v="3.0000000000000426"/>
    <m/>
    <s v=""/>
    <m/>
    <s v=""/>
  </r>
  <r>
    <x v="10"/>
    <n v="2"/>
    <s v="TAB937"/>
    <s v="EG07-00004323"/>
    <n v="1636.81"/>
    <s v="BLUE GOLD"/>
    <s v="SAN ANDRES"/>
    <d v="1899-12-30T21:10:00"/>
    <d v="1899-12-30T21:18:00"/>
    <d v="1899-12-30T00:08:00"/>
    <n v="2"/>
    <x v="1"/>
    <s v="MEDIANA"/>
    <n v="2"/>
    <n v="6"/>
    <s v="-"/>
    <x v="1"/>
    <s v="RETORNO CON MATERIALES"/>
    <n v="25"/>
    <n v="0.13333333333333286"/>
    <n v="7.9999999999999716"/>
    <d v="1899-12-30T21:28:00"/>
    <d v="1899-12-30T00:10:00"/>
    <n v="3"/>
    <d v="1899-12-30T00:18:00"/>
  </r>
  <r>
    <x v="10"/>
    <n v="2"/>
    <s v="TAB937"/>
    <s v="EG07-00004324"/>
    <n v="710.61"/>
    <s v="BLUE GOLD"/>
    <s v="VISTA HERMOSA"/>
    <d v="1899-12-30T21:18:00"/>
    <d v="1899-12-30T21:20:00"/>
    <d v="1899-12-30T00:02:00"/>
    <n v="2"/>
    <x v="1"/>
    <s v="MEDIANA"/>
    <n v="2"/>
    <n v="2"/>
    <s v="-"/>
    <x v="1"/>
    <s v="RETORNO VACIO"/>
    <n v="25"/>
    <n v="3.3333333333334991E-2"/>
    <n v="2.0000000000000995"/>
    <m/>
    <s v=""/>
    <m/>
    <s v=""/>
  </r>
  <r>
    <x v="11"/>
    <n v="1"/>
    <s v="TAB937"/>
    <s v="EG07-00004326"/>
    <n v="1576.65"/>
    <s v="BLUE GOLD"/>
    <s v="VISTA HERMOSA"/>
    <d v="1899-12-30T15:15:00"/>
    <d v="1899-12-30T15:22:00"/>
    <d v="1899-12-30T00:07:00"/>
    <n v="2"/>
    <x v="1"/>
    <s v="MEDIANA"/>
    <n v="2"/>
    <n v="6"/>
    <s v="-"/>
    <x v="1"/>
    <s v="RETORNO CON MATERIALES"/>
    <n v="25"/>
    <n v="0.11666666666666536"/>
    <n v="6.9999999999999218"/>
    <d v="1899-12-30T15:35:00"/>
    <d v="1899-12-30T00:13:00"/>
    <n v="8"/>
    <d v="1899-12-30T00:20:00"/>
  </r>
  <r>
    <x v="11"/>
    <n v="2"/>
    <s v="TAB937"/>
    <s v="EG07-00004330"/>
    <n v="2358.6799999999998"/>
    <s v="BLUE GOLD"/>
    <s v="VISTA HERMOSA"/>
    <d v="1899-12-30T20:10:00"/>
    <d v="1899-12-30T20:19:00"/>
    <d v="1899-12-30T00:09:00"/>
    <n v="2"/>
    <x v="1"/>
    <s v="MEDIANA"/>
    <n v="2"/>
    <n v="7"/>
    <s v="-"/>
    <x v="1"/>
    <s v="RETORNO CON MATERIALES"/>
    <n v="25"/>
    <n v="0.14999999999999858"/>
    <n v="8.9999999999999147"/>
    <d v="1899-12-30T20:30:00"/>
    <d v="1899-12-30T00:11:00"/>
    <n v="5"/>
    <d v="1899-12-30T00:20:00"/>
  </r>
  <r>
    <x v="12"/>
    <n v="1"/>
    <s v="TAB937"/>
    <s v="EG07-00004339"/>
    <n v="2906.81"/>
    <s v="BLUE GOLD"/>
    <s v="SAN ANDRES"/>
    <d v="1899-12-30T15:30:00"/>
    <d v="1899-12-30T15:40:00"/>
    <d v="1899-12-30T00:10:00"/>
    <n v="2"/>
    <x v="1"/>
    <s v="MEDIANA"/>
    <n v="2"/>
    <n v="8"/>
    <s v="-"/>
    <x v="1"/>
    <s v="RETORNO CON MATERIALES"/>
    <n v="25"/>
    <n v="0.16666666666666785"/>
    <n v="10.000000000000071"/>
    <d v="1899-12-30T15:55:00"/>
    <d v="1899-12-30T00:15:00"/>
    <n v="8"/>
    <d v="1899-12-30T00:25:00"/>
  </r>
  <r>
    <x v="12"/>
    <n v="2"/>
    <s v="TAB937"/>
    <s v="EG07-00004341"/>
    <n v="2177.17"/>
    <s v="BLUE GOLD"/>
    <s v="SAN ANDRES"/>
    <d v="1899-12-30T21:10:00"/>
    <d v="1899-12-30T21:18:00"/>
    <d v="1899-12-30T00:08:00"/>
    <n v="2"/>
    <x v="1"/>
    <s v="MEDIANA"/>
    <n v="2"/>
    <n v="6"/>
    <s v="-"/>
    <x v="1"/>
    <s v="RETORNO CON MATERIALES"/>
    <n v="25"/>
    <n v="0.13333333333333286"/>
    <n v="7.9999999999999716"/>
    <d v="1899-12-30T21:25:00"/>
    <d v="1899-12-30T00:07:00"/>
    <n v="2"/>
    <d v="1899-12-30T00:15:00"/>
  </r>
  <r>
    <x v="12"/>
    <n v="2"/>
    <s v="TAB937"/>
    <s v="EG07-00004342"/>
    <n v="743.98"/>
    <s v="BLUE GOLD"/>
    <s v="VISTA HERMOSA"/>
    <d v="1899-12-30T21:18:00"/>
    <d v="1899-12-30T21:20:00"/>
    <d v="1899-12-30T00:02:00"/>
    <n v="2"/>
    <x v="1"/>
    <s v="MEDIANA"/>
    <n v="2"/>
    <n v="2"/>
    <s v="-"/>
    <x v="1"/>
    <s v="RETORNO VACIO"/>
    <n v="25"/>
    <n v="3.3333333333334991E-2"/>
    <n v="2.0000000000000995"/>
    <m/>
    <s v=""/>
    <m/>
    <s v=""/>
  </r>
  <r>
    <x v="13"/>
    <n v="1"/>
    <s v="TAB937"/>
    <s v="EG07-00004349"/>
    <n v="3147.44"/>
    <s v="BLUE GOLD"/>
    <s v="SAN ANDRES"/>
    <d v="1899-12-30T15:10:00"/>
    <d v="1899-12-30T15:20:00"/>
    <d v="1899-12-30T00:10:00"/>
    <n v="2"/>
    <x v="1"/>
    <s v="MEDIANA"/>
    <n v="2"/>
    <n v="8"/>
    <s v="-"/>
    <x v="1"/>
    <s v="RETORNO CON MATERIALES"/>
    <n v="25"/>
    <n v="0.16666666666666607"/>
    <n v="9.9999999999999645"/>
    <d v="1899-12-30T15:35:00"/>
    <d v="1899-12-30T00:15:00"/>
    <n v="8"/>
    <d v="1899-12-30T00:25:00"/>
  </r>
  <r>
    <x v="13"/>
    <n v="2"/>
    <s v="TAB937"/>
    <s v="EG07-00004356"/>
    <n v="2450.79"/>
    <s v="BLUE GOLD"/>
    <s v="SAN ANDRES"/>
    <d v="1899-12-30T21:05:00"/>
    <d v="1899-12-30T21:13:00"/>
    <d v="1899-12-30T00:08:00"/>
    <n v="2"/>
    <x v="1"/>
    <s v="MEDIANA"/>
    <n v="2"/>
    <n v="6"/>
    <s v="-"/>
    <x v="1"/>
    <s v="RETORNO CON MATERIALES"/>
    <n v="25"/>
    <n v="0.13333333333333286"/>
    <n v="7.9999999999999716"/>
    <d v="1899-12-30T21:25:00"/>
    <d v="1899-12-30T00:12:00"/>
    <n v="5"/>
    <d v="1899-12-30T00:20:00"/>
  </r>
  <r>
    <x v="13"/>
    <n v="2"/>
    <s v="TAB937"/>
    <s v="EG07-00004355"/>
    <n v="648.9"/>
    <s v="BLUE GOLD"/>
    <s v="VISTA HERMOSA"/>
    <d v="1899-12-30T21:13:00"/>
    <d v="1899-12-30T21:15:00"/>
    <d v="1899-12-30T00:02:00"/>
    <n v="2"/>
    <x v="1"/>
    <s v="MEDIANA"/>
    <n v="2"/>
    <n v="2"/>
    <s v="-"/>
    <x v="1"/>
    <s v="RETORNO VACIO"/>
    <n v="25"/>
    <n v="3.3333333333334991E-2"/>
    <n v="2.0000000000000995"/>
    <m/>
    <s v=""/>
    <m/>
    <s v=""/>
  </r>
  <r>
    <x v="14"/>
    <n v="1"/>
    <s v="TAB937"/>
    <s v="EG07-00004362"/>
    <n v="2860.82"/>
    <s v="BLUE GOLD"/>
    <s v="SAN ANDRES"/>
    <d v="1899-12-30T15:25:00"/>
    <d v="1899-12-30T15:38:00"/>
    <d v="1899-12-30T00:13:00"/>
    <n v="2"/>
    <x v="1"/>
    <s v="MEDIANA"/>
    <n v="2"/>
    <n v="8"/>
    <s v="-"/>
    <x v="1"/>
    <s v="RETORNO CON MATERIALES"/>
    <n v="26"/>
    <n v="0.21666666666666501"/>
    <n v="12.999999999999901"/>
    <d v="1899-12-30T15:55:00"/>
    <d v="1899-12-30T00:17:00"/>
    <n v="8"/>
    <d v="1899-12-30T00:30:00"/>
  </r>
  <r>
    <x v="14"/>
    <n v="2"/>
    <s v="TAB937"/>
    <s v="EG07-00004365"/>
    <n v="2622.59"/>
    <s v="BLUE GOLD"/>
    <s v="SAN ANDRES"/>
    <d v="1899-12-30T20:05:00"/>
    <d v="1899-12-30T20:14:00"/>
    <d v="1899-12-30T00:09:00"/>
    <n v="2"/>
    <x v="0"/>
    <s v="MEDIANA"/>
    <n v="2"/>
    <n v="8"/>
    <s v="-"/>
    <x v="1"/>
    <s v="RETORNO CON MATERIALES"/>
    <n v="26"/>
    <n v="0.14999999999999858"/>
    <n v="8.9999999999999147"/>
    <d v="1899-12-30T20:25:00"/>
    <d v="1899-12-30T00:11:00"/>
    <n v="6"/>
    <d v="1899-12-30T00:20:00"/>
  </r>
  <r>
    <x v="15"/>
    <n v="1"/>
    <s v="TAB937"/>
    <s v="EG07-00004370"/>
    <n v="2450.5699999999997"/>
    <s v="BLUE GOLD"/>
    <s v="SAN ANDRES"/>
    <d v="1899-12-30T15:25:00"/>
    <d v="1899-12-30T15:34:00"/>
    <d v="1899-12-30T00:09:00"/>
    <n v="2"/>
    <x v="1"/>
    <s v="MEDIANA"/>
    <n v="2"/>
    <n v="7"/>
    <s v="-"/>
    <x v="1"/>
    <s v="RETORNO CON MATERIALES"/>
    <n v="26"/>
    <n v="0.14999999999999858"/>
    <n v="8.9999999999999147"/>
    <d v="1899-12-30T15:45:00"/>
    <d v="1899-12-30T00:11:00"/>
    <n v="8"/>
    <d v="1899-12-30T00:20:00"/>
  </r>
  <r>
    <x v="15"/>
    <n v="2"/>
    <s v="T0G831"/>
    <s v="T001-00000979"/>
    <n v="171.31"/>
    <s v="EXCELLENCE"/>
    <s v="SAN JOSE"/>
    <d v="1899-12-30T20:05:00"/>
    <d v="1899-12-30T20:07:00"/>
    <d v="1899-12-30T00:02:00"/>
    <n v="2"/>
    <x v="1"/>
    <s v="PEQUEÑA"/>
    <n v="2"/>
    <n v="1"/>
    <s v="-"/>
    <x v="1"/>
    <s v="RETORNO VACIO"/>
    <n v="26"/>
    <n v="3.3333333333331439E-2"/>
    <n v="1.9999999999998863"/>
    <m/>
    <s v=""/>
    <m/>
    <s v=""/>
  </r>
  <r>
    <x v="15"/>
    <n v="3"/>
    <s v="TAB937"/>
    <s v="EG07-00004373"/>
    <n v="2789.33"/>
    <s v="BLUE GOLD"/>
    <s v="SAN ANDRES"/>
    <d v="1899-12-30T20:15:00"/>
    <d v="1899-12-30T20:25:00"/>
    <d v="1899-12-30T00:10:00"/>
    <n v="2"/>
    <x v="1"/>
    <s v="MEDIANA"/>
    <n v="2"/>
    <n v="8"/>
    <s v="-"/>
    <x v="1"/>
    <s v="RETORNO CON MATERIALES"/>
    <n v="26"/>
    <n v="0.1666666666666643"/>
    <n v="9.9999999999998579"/>
    <d v="1899-12-30T20:35:00"/>
    <d v="1899-12-30T00:10:00"/>
    <n v="5"/>
    <d v="1899-12-30T00:20:00"/>
  </r>
  <r>
    <x v="16"/>
    <n v="1"/>
    <s v="TAB937"/>
    <s v="EG07-00004376"/>
    <n v="2247.0300000000002"/>
    <s v="BLUE GOLD"/>
    <s v="SAN ANDRES"/>
    <d v="1899-12-30T15:25:00"/>
    <d v="1899-12-30T15:33:00"/>
    <d v="1899-12-30T00:08:00"/>
    <n v="2"/>
    <x v="1"/>
    <s v="MEDIANA"/>
    <n v="2"/>
    <n v="6"/>
    <s v="-"/>
    <x v="1"/>
    <s v="RETORNO CON MATERIALES"/>
    <n v="26"/>
    <n v="0.13333333333333286"/>
    <n v="7.9999999999999716"/>
    <d v="1899-12-30T15:55:00"/>
    <d v="1899-12-30T00:22:00"/>
    <n v="8"/>
    <d v="1899-12-30T00:30:00"/>
  </r>
  <r>
    <x v="16"/>
    <n v="1"/>
    <s v="TAB937"/>
    <s v="EG07-00004375"/>
    <n v="774.28"/>
    <s v="BLUE GOLD"/>
    <s v="VISTA HERMOSA"/>
    <d v="1899-12-30T15:33:00"/>
    <d v="1899-12-30T15:35:00"/>
    <d v="1899-12-30T00:02:00"/>
    <n v="2"/>
    <x v="1"/>
    <s v="MEDIANA"/>
    <n v="2"/>
    <n v="2"/>
    <s v="-"/>
    <x v="1"/>
    <s v="RETORNO VACIO"/>
    <n v="26"/>
    <n v="3.3333333333333215E-2"/>
    <n v="1.9999999999999929"/>
    <m/>
    <s v=""/>
    <m/>
    <s v=""/>
  </r>
  <r>
    <x v="16"/>
    <n v="2"/>
    <s v="T0G831"/>
    <s v="T001-00000984"/>
    <n v="181.2"/>
    <s v="EXCELLENCE"/>
    <s v="SAN JOSE"/>
    <d v="1899-12-30T19:35:00"/>
    <d v="1899-12-30T19:36:00"/>
    <d v="1899-12-30T00:01:00"/>
    <n v="2"/>
    <x v="1"/>
    <s v="PEQUEÑA"/>
    <n v="2"/>
    <n v="1"/>
    <s v="-"/>
    <x v="2"/>
    <s v="RETORNO VACIO"/>
    <n v="26"/>
    <n v="1.6666666666669272E-2"/>
    <n v="1.0000000000001563"/>
    <m/>
    <s v=""/>
    <m/>
    <s v=""/>
  </r>
  <r>
    <x v="16"/>
    <n v="3"/>
    <s v="TAB937"/>
    <s v="EG07-00004376"/>
    <n v="2061.69"/>
    <s v="BLUE GOLD"/>
    <s v="SAN ANDRES"/>
    <d v="1899-12-30T20:50:00"/>
    <d v="1899-12-30T20:59:00"/>
    <d v="1899-12-30T00:09:00"/>
    <n v="2"/>
    <x v="1"/>
    <s v="MEDIANA"/>
    <n v="2"/>
    <n v="5"/>
    <s v="-"/>
    <x v="1"/>
    <s v="RETORNO CON MATERIALES"/>
    <n v="26"/>
    <n v="0.14999999999999858"/>
    <n v="8.9999999999999147"/>
    <d v="1899-12-30T21:20:00"/>
    <d v="1899-12-30T00:21:00"/>
    <n v="8"/>
    <d v="1899-12-30T00:30:00"/>
  </r>
  <r>
    <x v="16"/>
    <n v="3"/>
    <s v="TAB937"/>
    <s v="EG07-00004375"/>
    <n v="1336.33"/>
    <s v="BLUE GOLD"/>
    <s v="VISTA HERMOSA"/>
    <d v="1899-12-30T20:59:00"/>
    <d v="1899-12-30T21:02:00"/>
    <d v="1899-12-30T00:03:00"/>
    <n v="2"/>
    <x v="1"/>
    <s v="MEDIANA"/>
    <n v="2"/>
    <n v="3"/>
    <s v="-"/>
    <x v="1"/>
    <s v="RETORNO VACIO"/>
    <n v="26"/>
    <n v="4.9999999999997158E-2"/>
    <n v="2.9999999999998295"/>
    <m/>
    <s v=""/>
    <m/>
    <s v=""/>
  </r>
  <r>
    <x v="17"/>
    <n v="1"/>
    <s v="TAB937"/>
    <s v="EG07-00004381"/>
    <n v="2281.1"/>
    <s v="BLUE GOLD"/>
    <s v="VISTA HERMOSA"/>
    <d v="1899-12-30T14:50:00"/>
    <d v="1899-12-30T14:59:00"/>
    <d v="1899-12-30T00:09:00"/>
    <n v="2"/>
    <x v="1"/>
    <s v="MEDIANA"/>
    <n v="2"/>
    <n v="7"/>
    <s v="-"/>
    <x v="1"/>
    <s v="RETORNO CON MATERIALES"/>
    <n v="26"/>
    <n v="0.15000000000000036"/>
    <n v="9.0000000000000213"/>
    <d v="1899-12-30T15:15:00"/>
    <d v="1899-12-30T00:16:00"/>
    <n v="8"/>
    <d v="1899-12-30T00:25:00"/>
  </r>
  <r>
    <x v="17"/>
    <n v="2"/>
    <s v="TCR835"/>
    <s v="T001-00000986"/>
    <n v="337.78"/>
    <s v="EXCELLENCE"/>
    <s v="SAN JOSE"/>
    <d v="1899-12-30T19:30:00"/>
    <d v="1899-12-30T19:32:00"/>
    <d v="1899-12-30T00:02:00"/>
    <n v="2"/>
    <x v="1"/>
    <s v="PEQUEÑA"/>
    <n v="2"/>
    <n v="1"/>
    <s v="-"/>
    <x v="2"/>
    <s v="RETORNO VACIO"/>
    <n v="26"/>
    <n v="3.3333333333331439E-2"/>
    <n v="1.9999999999998863"/>
    <m/>
    <s v=""/>
    <m/>
    <s v=""/>
  </r>
  <r>
    <x v="17"/>
    <n v="3"/>
    <s v="TAB937"/>
    <s v="EG07-00004386"/>
    <n v="2043.35"/>
    <s v="BLUE GOLD"/>
    <s v="VISTA HERMOSA"/>
    <d v="1899-12-30T19:50:00"/>
    <d v="1899-12-30T19:57:00"/>
    <d v="1899-12-30T00:07:00"/>
    <n v="2"/>
    <x v="1"/>
    <s v="MEDIANA"/>
    <n v="2"/>
    <n v="6"/>
    <s v="-"/>
    <x v="1"/>
    <s v="RETORNO CON MATERIALES"/>
    <n v="26"/>
    <n v="0.11666666666667069"/>
    <n v="7.0000000000002416"/>
    <d v="1899-12-30T20:10:00"/>
    <d v="1899-12-30T00:13:00"/>
    <n v="5"/>
    <d v="1899-12-30T00:20:00"/>
  </r>
  <r>
    <x v="17"/>
    <n v="4"/>
    <s v="T0G831"/>
    <s v="EG07-00004385"/>
    <n v="818.6"/>
    <s v="BLUE GOLD"/>
    <s v="CERRO VERDE"/>
    <d v="1899-12-30T20:45:00"/>
    <d v="1899-12-30T20:55:00"/>
    <d v="1899-12-30T00:10:00"/>
    <n v="2"/>
    <x v="3"/>
    <s v="PEQUEÑA"/>
    <n v="2"/>
    <n v="1"/>
    <s v="-"/>
    <x v="2"/>
    <s v="RETORNO VACIO"/>
    <n v="26"/>
    <n v="0.16666666666666785"/>
    <n v="10.000000000000071"/>
    <m/>
    <s v=""/>
    <m/>
    <s v=""/>
  </r>
  <r>
    <x v="17"/>
    <n v="5"/>
    <s v="TES822"/>
    <s v="T001-00000989"/>
    <n v="442.77"/>
    <s v="EXCELLENCE"/>
    <s v="SAN JOSE"/>
    <d v="1899-12-30T21:40:00"/>
    <d v="1899-12-30T21:42:00"/>
    <d v="1899-12-30T00:02:00"/>
    <n v="2"/>
    <x v="1"/>
    <s v="PEQUEÑA"/>
    <n v="2"/>
    <n v="1"/>
    <s v="-"/>
    <x v="2"/>
    <s v="VENTA DE SAN PEDRO A SAN JOSE"/>
    <n v="26"/>
    <n v="3.3333333333331439E-2"/>
    <n v="1.9999999999998863"/>
    <m/>
    <s v=""/>
    <m/>
    <s v=""/>
  </r>
  <r>
    <x v="18"/>
    <n v="1"/>
    <s v="TAB937"/>
    <s v="EG07-00004392"/>
    <n v="3048.58"/>
    <s v="BLUE GOLD"/>
    <s v="SAN ANDRES"/>
    <d v="1899-12-30T14:40:00"/>
    <d v="1899-12-30T14:50:00"/>
    <d v="1899-12-30T00:10:00"/>
    <n v="2"/>
    <x v="1"/>
    <s v="MEDIANA"/>
    <n v="2"/>
    <n v="8"/>
    <s v="-"/>
    <x v="1"/>
    <s v="RETORNO VACIO"/>
    <n v="26"/>
    <n v="0.16666666666666607"/>
    <n v="9.9999999999999645"/>
    <m/>
    <s v=""/>
    <m/>
    <s v=""/>
  </r>
  <r>
    <x v="18"/>
    <n v="2"/>
    <s v="T0G831"/>
    <s v="T001-00000990"/>
    <n v="279.97000000000003"/>
    <s v="EXCELLENCE"/>
    <s v="SAN JOSE"/>
    <d v="1899-12-30T19:35:00"/>
    <d v="1899-12-30T19:38:00"/>
    <d v="1899-12-30T00:03:00"/>
    <n v="2"/>
    <x v="1"/>
    <s v="PEQUEÑA"/>
    <n v="2"/>
    <n v="1"/>
    <s v="-"/>
    <x v="2"/>
    <s v="RETORNO VACIO"/>
    <n v="26"/>
    <n v="5.0000000000000711E-2"/>
    <n v="3.0000000000000426"/>
    <m/>
    <s v=""/>
    <m/>
    <s v=""/>
  </r>
  <r>
    <x v="18"/>
    <n v="3"/>
    <s v="TAT911"/>
    <s v="EG07-00004395"/>
    <n v="920.37"/>
    <s v="BLUE GOLD"/>
    <s v="VISTA HERMOSA"/>
    <d v="1899-12-30T20:30:00"/>
    <d v="1899-12-30T20:42:00"/>
    <d v="1899-12-30T00:12:00"/>
    <n v="2"/>
    <x v="1"/>
    <s v="PEQUEÑA"/>
    <n v="2"/>
    <n v="3"/>
    <s v="-"/>
    <x v="2"/>
    <s v="RETORNO VACIO"/>
    <n v="26"/>
    <n v="0.20000000000000284"/>
    <n v="12.000000000000171"/>
    <m/>
    <s v=""/>
    <m/>
    <s v=""/>
  </r>
  <r>
    <x v="18"/>
    <n v="4"/>
    <s v="TES822"/>
    <s v="T001-00000995"/>
    <n v="401.08000000000004"/>
    <s v="EXCELLENCE"/>
    <s v="SAN JOSE"/>
    <d v="1899-12-30T20:50:00"/>
    <d v="1899-12-30T20:55:00"/>
    <d v="1899-12-30T00:05:00"/>
    <n v="2"/>
    <x v="1"/>
    <s v="PEQUEÑA"/>
    <n v="2"/>
    <n v="1"/>
    <s v="-"/>
    <x v="2"/>
    <s v="VENTA DE SAN PEDRO A SAN JOSE"/>
    <n v="26"/>
    <n v="8.3333333333332149E-2"/>
    <n v="4.9999999999999289"/>
    <m/>
    <s v=""/>
    <m/>
    <s v=""/>
  </r>
  <r>
    <x v="18"/>
    <n v="5"/>
    <s v="F5R898"/>
    <s v="EG07-00004399"/>
    <n v="3619.2799999999997"/>
    <s v="BLUE GOLD"/>
    <s v="SAN ANDRES"/>
    <d v="1899-12-30T21:30:00"/>
    <d v="1899-12-30T21:40:00"/>
    <d v="1899-12-30T00:10:00"/>
    <n v="2"/>
    <x v="1"/>
    <s v="GRANDE"/>
    <n v="2"/>
    <n v="9"/>
    <s v="-"/>
    <x v="1"/>
    <s v="RETORNO CON MATERIALES"/>
    <n v="26"/>
    <n v="0.16666666666666785"/>
    <n v="10.000000000000071"/>
    <d v="1899-12-30T22:00:00"/>
    <d v="1899-12-30T00:20:00"/>
    <n v="5"/>
    <d v="1899-12-30T00:30:00"/>
  </r>
  <r>
    <x v="18"/>
    <n v="5"/>
    <s v="F5R898"/>
    <s v="EG07-00004396"/>
    <n v="395.64"/>
    <s v="BLUE GOLD"/>
    <s v="VISTA HERMOSA"/>
    <d v="1899-12-30T21:40:00"/>
    <d v="1899-12-30T21:42:00"/>
    <d v="1899-12-30T00:02:00"/>
    <n v="2"/>
    <x v="1"/>
    <s v="GRANDE"/>
    <n v="2"/>
    <n v="1"/>
    <s v="-"/>
    <x v="1"/>
    <s v="RETORNO VACIO"/>
    <n v="26"/>
    <n v="3.3333333333331439E-2"/>
    <n v="1.9999999999998863"/>
    <m/>
    <s v=""/>
    <m/>
    <s v=""/>
  </r>
  <r>
    <x v="19"/>
    <n v="1"/>
    <s v="F5R933"/>
    <s v="EG07-00004405"/>
    <n v="3803.3199999999993"/>
    <s v="BLUE GOLD"/>
    <s v="SAN ANDRES"/>
    <d v="1899-12-30T15:50:00"/>
    <d v="1899-12-30T16:02:00"/>
    <d v="1899-12-30T00:12:00"/>
    <n v="2"/>
    <x v="1"/>
    <s v="GRANDE"/>
    <n v="2"/>
    <n v="10"/>
    <s v="-"/>
    <x v="1"/>
    <s v="RETORNO CON MATERIALES"/>
    <n v="27"/>
    <n v="0.19999999999999929"/>
    <n v="11.999999999999957"/>
    <d v="1899-12-30T16:20:00"/>
    <d v="1899-12-30T00:18:00"/>
    <n v="10"/>
    <d v="1899-12-30T00:30:00"/>
  </r>
  <r>
    <x v="19"/>
    <n v="2"/>
    <s v="TCR835"/>
    <s v="T001-00000998"/>
    <n v="189.84"/>
    <s v="EXCELLENCE"/>
    <s v="SAN JOSE"/>
    <d v="1899-12-30T19:20:00"/>
    <d v="1899-12-30T19:22:00"/>
    <d v="1899-12-30T00:02:00"/>
    <n v="2"/>
    <x v="1"/>
    <s v="PEQUEÑA"/>
    <n v="2"/>
    <n v="1"/>
    <s v="-"/>
    <x v="2"/>
    <s v="RETORNO CON MATERIALES"/>
    <n v="27"/>
    <n v="3.3333333333331439E-2"/>
    <n v="1.9999999999998863"/>
    <d v="1899-12-30T19:40:00"/>
    <d v="1899-12-30T00:18:00"/>
    <n v="5"/>
    <d v="1899-12-30T00:20:00"/>
  </r>
  <r>
    <x v="19"/>
    <n v="3"/>
    <s v="F5R933"/>
    <s v="EG07-00004409"/>
    <n v="3819.3400000000006"/>
    <s v="BLUE GOLD"/>
    <s v="SAN ANDRES"/>
    <d v="1899-12-30T20:10:00"/>
    <d v="1899-12-30T20:30:00"/>
    <d v="1899-12-30T00:20:00"/>
    <n v="1"/>
    <x v="1"/>
    <s v="GRANDE"/>
    <n v="2"/>
    <n v="10"/>
    <s v="-"/>
    <x v="1"/>
    <s v="RETORNO CON MATERIALES"/>
    <n v="27"/>
    <n v="0.33333333333333215"/>
    <n v="19.999999999999929"/>
    <d v="1899-12-30T20:45:00"/>
    <d v="1899-12-30T00:15:00"/>
    <n v="4"/>
    <d v="1899-12-30T00:35:00"/>
  </r>
  <r>
    <x v="19"/>
    <n v="4"/>
    <s v="TAB937"/>
    <s v="EG07-00004412"/>
    <n v="506.97"/>
    <s v="BLUE GOLD"/>
    <s v="SAN ANDRES"/>
    <d v="1899-12-30T21:50:00"/>
    <d v="1899-12-30T21:53:00"/>
    <d v="1899-12-30T00:03:00"/>
    <n v="2"/>
    <x v="1"/>
    <s v="MEDIANA"/>
    <n v="2"/>
    <n v="2"/>
    <s v="-"/>
    <x v="1"/>
    <s v="RETORNO VACIO"/>
    <n v="27"/>
    <n v="5.0000000000000711E-2"/>
    <n v="3.0000000000000426"/>
    <m/>
    <s v=""/>
    <m/>
    <s v=""/>
  </r>
  <r>
    <x v="19"/>
    <n v="4"/>
    <s v="TAB937"/>
    <s v="EG07-00004410"/>
    <n v="1363.92"/>
    <s v="BLUE GOLD"/>
    <s v="VISTA HERMOSA"/>
    <d v="1899-12-30T21:53:00"/>
    <d v="1899-12-30T21:58:00"/>
    <d v="1899-12-30T00:05:00"/>
    <n v="2"/>
    <x v="1"/>
    <s v="MEDIANA"/>
    <n v="2"/>
    <n v="4"/>
    <s v="-"/>
    <x v="1"/>
    <s v="RETORNO VACIO"/>
    <n v="27"/>
    <n v="8.3333333333332149E-2"/>
    <n v="4.9999999999999289"/>
    <m/>
    <s v=""/>
    <m/>
    <s v=""/>
  </r>
  <r>
    <x v="20"/>
    <n v="1"/>
    <s v="F5R933"/>
    <s v="EG07-00004416"/>
    <n v="3748.8499999999995"/>
    <s v="BLUE GOLD"/>
    <s v="SAN ANDRES"/>
    <d v="1899-12-30T14:55:00"/>
    <d v="1899-12-30T15:05:00"/>
    <d v="1899-12-30T00:10:00"/>
    <n v="3"/>
    <x v="1"/>
    <s v="GRANDE"/>
    <n v="3"/>
    <n v="10"/>
    <s v="-"/>
    <x v="1"/>
    <s v="RETORNO CON MATERIALES"/>
    <n v="27"/>
    <n v="0.1666666666666643"/>
    <n v="9.9999999999998579"/>
    <d v="1899-12-30T15:20:00"/>
    <d v="1899-12-30T00:15:00"/>
    <n v="10"/>
    <d v="1899-12-30T00:25:00"/>
  </r>
  <r>
    <x v="20"/>
    <n v="2"/>
    <s v="F5R933"/>
    <s v="EG07-00004420"/>
    <n v="3200.6600000000008"/>
    <s v="BLUE GOLD"/>
    <s v="SAN ANDRES"/>
    <d v="1899-12-30T19:55:00"/>
    <d v="1899-12-30T20:09:00"/>
    <d v="1899-12-30T00:14:00"/>
    <n v="2"/>
    <x v="1"/>
    <s v="GRANDE"/>
    <n v="3"/>
    <n v="10"/>
    <s v="-"/>
    <x v="1"/>
    <s v="RETORNO CON MATERIALES"/>
    <n v="27"/>
    <n v="0.23333333333333073"/>
    <n v="13.999999999999844"/>
    <d v="1899-12-30T20:30:00"/>
    <d v="1899-12-30T00:21:00"/>
    <n v="6"/>
    <d v="1899-12-30T00:35:00"/>
  </r>
  <r>
    <x v="20"/>
    <n v="3"/>
    <s v="TCR835"/>
    <s v="T001-00001001"/>
    <n v="445.21"/>
    <s v="EXCELLENCE"/>
    <s v="SAN JOSE"/>
    <d v="1899-12-30T20:30:00"/>
    <d v="1899-12-30T20:32:00"/>
    <d v="1899-12-30T00:02:00"/>
    <n v="2"/>
    <x v="1"/>
    <s v="PEQUEÑA"/>
    <n v="3"/>
    <n v="1"/>
    <s v="-"/>
    <x v="2"/>
    <s v="RETORNO VACIO"/>
    <n v="27"/>
    <n v="3.3333333333331439E-2"/>
    <n v="1.9999999999998863"/>
    <m/>
    <s v=""/>
    <m/>
    <s v=""/>
  </r>
  <r>
    <x v="21"/>
    <n v="1"/>
    <s v="TAB937"/>
    <s v="EG07-00004425"/>
    <n v="3051.58"/>
    <s v="BLUE GOLD"/>
    <s v="SAN ANDRES"/>
    <d v="1899-12-30T14:25:00"/>
    <d v="1899-12-30T14:35:00"/>
    <d v="1899-12-30T00:10:00"/>
    <n v="3"/>
    <x v="1"/>
    <s v="MEDIANA"/>
    <n v="3"/>
    <n v="8"/>
    <s v="-"/>
    <x v="1"/>
    <s v="RETORNO CON MATERIALES"/>
    <n v="27"/>
    <n v="0.16666666666666607"/>
    <n v="9.9999999999999645"/>
    <d v="1899-12-30T14:45:00"/>
    <d v="1899-12-30T00:10:00"/>
    <n v="8"/>
    <d v="1899-12-30T00:20:00"/>
  </r>
  <r>
    <x v="21"/>
    <n v="2"/>
    <s v="TCR835"/>
    <s v="T001-00001003"/>
    <n v="576.33000000000004"/>
    <s v="EXCELLENCE"/>
    <s v="SAN JOSE"/>
    <d v="1899-12-30T19:25:00"/>
    <d v="1899-12-30T19:29:00"/>
    <d v="1899-12-30T00:04:00"/>
    <n v="2"/>
    <x v="1"/>
    <s v="PEQUEÑA"/>
    <n v="3"/>
    <n v="2"/>
    <s v="-"/>
    <x v="2"/>
    <s v="RETORNO VACIO"/>
    <n v="27"/>
    <n v="6.666666666666643E-2"/>
    <n v="3.9999999999999858"/>
    <m/>
    <s v=""/>
    <m/>
    <s v=""/>
  </r>
  <r>
    <x v="21"/>
    <n v="3"/>
    <s v="F5R933"/>
    <s v="EG07-00004427"/>
    <n v="3874.8599999999992"/>
    <s v="BLUE GOLD"/>
    <s v="SAN ANDRES"/>
    <d v="1899-12-30T19:50:00"/>
    <d v="1899-12-30T20:05:00"/>
    <d v="1899-12-30T00:15:00"/>
    <n v="2"/>
    <x v="1"/>
    <s v="GRANDE"/>
    <n v="3"/>
    <n v="10"/>
    <s v="-"/>
    <x v="1"/>
    <s v="RETORNO CON MATERIALES"/>
    <n v="27"/>
    <n v="0.25000000000000355"/>
    <n v="15.000000000000213"/>
    <d v="1899-12-30T20:25:00"/>
    <d v="1899-12-30T00:20:00"/>
    <n v="5"/>
    <d v="1899-12-30T00:35:00"/>
  </r>
  <r>
    <x v="21"/>
    <n v="4"/>
    <s v="TAB937"/>
    <s v="EG07-00004429"/>
    <n v="1396.1"/>
    <s v="BLUE GOLD"/>
    <s v="SAN ANDRES"/>
    <d v="1899-12-30T20:30:00"/>
    <d v="1899-12-30T20:40:00"/>
    <d v="1899-12-30T00:10:00"/>
    <n v="2"/>
    <x v="1"/>
    <s v="MEDIANA"/>
    <n v="3"/>
    <n v="5"/>
    <s v="-"/>
    <x v="1"/>
    <s v="RETORNO VACIO"/>
    <n v="27"/>
    <n v="0.16666666666666785"/>
    <n v="10.000000000000071"/>
    <m/>
    <s v=""/>
    <m/>
    <s v=""/>
  </r>
  <r>
    <x v="22"/>
    <n v="1"/>
    <s v="TAB937"/>
    <s v="EG07-00004430"/>
    <n v="401.64"/>
    <s v="BLUE GOLD"/>
    <s v="VISTA HERMOSA"/>
    <d v="1899-12-30T14:40:00"/>
    <d v="1899-12-30T14:42:00"/>
    <d v="1899-12-30T00:02:00"/>
    <n v="2"/>
    <x v="1"/>
    <s v="MEDIANA"/>
    <n v="3"/>
    <n v="1"/>
    <s v="-"/>
    <x v="1"/>
    <s v="RETORNO CON MATERIALES"/>
    <n v="27"/>
    <n v="3.3333333333333215E-2"/>
    <n v="1.9999999999999929"/>
    <d v="1899-12-30T15:10:00"/>
    <d v="1899-12-30T00:28:00"/>
    <n v="8"/>
    <d v="1899-12-30T00:30:00"/>
  </r>
  <r>
    <x v="22"/>
    <n v="1"/>
    <s v="TAB937"/>
    <s v="EG07-00004431"/>
    <n v="2636.94"/>
    <s v="BLUE GOLD"/>
    <s v="SAN ANDRES"/>
    <d v="1899-12-30T14:42:00"/>
    <d v="1899-12-30T14:50:00"/>
    <d v="1899-12-30T00:08:00"/>
    <n v="2"/>
    <x v="1"/>
    <s v="MEDIANA"/>
    <n v="2"/>
    <n v="7"/>
    <s v="-"/>
    <x v="1"/>
    <s v="RETORNO VACIO"/>
    <n v="27"/>
    <n v="0.13333333333333286"/>
    <n v="7.9999999999999716"/>
    <m/>
    <s v=""/>
    <m/>
    <s v=""/>
  </r>
  <r>
    <x v="22"/>
    <n v="2"/>
    <s v="F5R933"/>
    <s v="EG07-00004439"/>
    <n v="3720.0599999999995"/>
    <s v="BLUE GOLD"/>
    <s v="SAN ANDRES"/>
    <d v="1899-12-30T19:45:00"/>
    <d v="1899-12-30T20:05:00"/>
    <d v="1899-12-30T00:20:00"/>
    <n v="2"/>
    <x v="1"/>
    <s v="GRANDE"/>
    <n v="2"/>
    <n v="10"/>
    <s v="-"/>
    <x v="1"/>
    <s v="RETORNO CON MATERIALES"/>
    <n v="27"/>
    <n v="0.3333333333333357"/>
    <n v="20.000000000000142"/>
    <d v="1899-12-30T20:35:00"/>
    <d v="1899-12-30T00:30:00"/>
    <n v="8"/>
    <d v="1899-12-30T00:50:00"/>
  </r>
  <r>
    <x v="22"/>
    <n v="3"/>
    <s v="T0G831"/>
    <s v="T001-00001007"/>
    <n v="790.44"/>
    <s v="EXCELLENCE"/>
    <s v="SAN JOSE"/>
    <d v="1899-12-30T19:45:00"/>
    <d v="1899-12-30T19:48:00"/>
    <d v="1899-12-30T00:03:00"/>
    <n v="2"/>
    <x v="1"/>
    <s v="PEQUEÑA"/>
    <n v="2"/>
    <n v="2"/>
    <s v="-"/>
    <x v="2"/>
    <s v="RETORNO VACIO"/>
    <n v="27"/>
    <n v="4.9999999999997158E-2"/>
    <n v="2.9999999999998295"/>
    <m/>
    <s v=""/>
    <m/>
    <s v=""/>
  </r>
  <r>
    <x v="22"/>
    <n v="4"/>
    <s v="TCR835"/>
    <s v="EG07-00004440"/>
    <n v="1049.9000000000001"/>
    <s v="BLUE GOLD"/>
    <s v="CERRO VERDE"/>
    <d v="1899-12-30T20:15:00"/>
    <d v="1899-12-30T20:35:00"/>
    <d v="1899-12-30T00:20:00"/>
    <n v="2"/>
    <x v="3"/>
    <s v="PEQUEÑA"/>
    <n v="2"/>
    <n v="2"/>
    <s v="-"/>
    <x v="2"/>
    <s v="RETORNO VACIO"/>
    <n v="27"/>
    <n v="0.33333333333333215"/>
    <n v="19.999999999999929"/>
    <m/>
    <s v=""/>
    <m/>
    <s v=""/>
  </r>
  <r>
    <x v="22"/>
    <n v="5"/>
    <s v="TAB937"/>
    <s v="EG07-00004442"/>
    <n v="513.39"/>
    <s v="BLUE GOLD"/>
    <s v="SAN ANDRES"/>
    <d v="1899-12-30T20:50:00"/>
    <d v="1899-12-30T20:53:00"/>
    <d v="1899-12-30T00:03:00"/>
    <n v="2"/>
    <x v="1"/>
    <s v="MEDIANA"/>
    <n v="2"/>
    <n v="2"/>
    <s v="-"/>
    <x v="1"/>
    <s v="RETORNO VACIO"/>
    <n v="27"/>
    <n v="4.9999999999997158E-2"/>
    <n v="2.9999999999998295"/>
    <m/>
    <s v=""/>
    <m/>
    <s v=""/>
  </r>
  <r>
    <x v="22"/>
    <n v="5"/>
    <s v="TAB937"/>
    <s v="EG07-00004444"/>
    <n v="1226.1500000000001"/>
    <s v="BLUE GOLD"/>
    <s v="VISTA HERMOSA"/>
    <d v="1899-12-30T20:53:00"/>
    <d v="1899-12-30T20:57:00"/>
    <d v="1899-12-30T00:04:00"/>
    <n v="2"/>
    <x v="1"/>
    <s v="MEDIANA"/>
    <n v="2"/>
    <n v="3"/>
    <s v="-"/>
    <x v="1"/>
    <s v="RETORNO VACIO"/>
    <n v="27"/>
    <n v="6.666666666666643E-2"/>
    <n v="3.9999999999999858"/>
    <m/>
    <s v=""/>
    <m/>
    <s v=""/>
  </r>
  <r>
    <x v="23"/>
    <n v="1"/>
    <s v="TAB937"/>
    <s v="EG07-00004452"/>
    <n v="3028.5799999999995"/>
    <s v="BLUE GOLD"/>
    <s v="VISTA HERMOSA"/>
    <d v="1899-12-30T14:45:00"/>
    <d v="1899-12-30T14:55:00"/>
    <d v="1899-12-30T00:10:00"/>
    <n v="2"/>
    <x v="1"/>
    <s v="MEDIANA"/>
    <n v="2"/>
    <n v="8"/>
    <s v="-"/>
    <x v="1"/>
    <s v="RETORNO VACIO"/>
    <n v="27"/>
    <n v="0.16666666666666785"/>
    <n v="10.000000000000071"/>
    <m/>
    <s v=""/>
    <m/>
    <s v=""/>
  </r>
  <r>
    <x v="23"/>
    <n v="2"/>
    <s v="T0G831"/>
    <s v="T001-00001008"/>
    <n v="880.04"/>
    <s v="EXCELLENCE"/>
    <s v="SAN JOSE"/>
    <d v="1899-12-30T19:50:00"/>
    <d v="1899-12-30T19:54:00"/>
    <d v="1899-12-30T00:04:00"/>
    <n v="2"/>
    <x v="1"/>
    <s v="PEQUEÑA"/>
    <n v="2"/>
    <n v="2"/>
    <s v="-"/>
    <x v="1"/>
    <s v="RETORNO VACIO"/>
    <n v="27"/>
    <n v="6.6666666666669983E-2"/>
    <n v="4.000000000000199"/>
    <m/>
    <s v=""/>
    <m/>
    <s v=""/>
  </r>
  <r>
    <x v="23"/>
    <n v="3"/>
    <s v="F5R933"/>
    <s v="EG07-00004458"/>
    <n v="3805.7499999999995"/>
    <s v="BLUE GOLD"/>
    <s v="VISTA HERMOSA"/>
    <d v="1899-12-30T20:05:00"/>
    <d v="1899-12-30T20:18:00"/>
    <d v="1899-12-30T00:13:00"/>
    <n v="2"/>
    <x v="1"/>
    <s v="GRANDE"/>
    <n v="2"/>
    <n v="8"/>
    <s v="-"/>
    <x v="1"/>
    <s v="RETORNO CON MATERIALES"/>
    <n v="27"/>
    <n v="0.21666666666666501"/>
    <n v="12.999999999999901"/>
    <d v="1899-12-30T20:40:00"/>
    <d v="1899-12-30T00:22:00"/>
    <n v="10"/>
    <d v="1899-12-30T00:35:00"/>
  </r>
  <r>
    <x v="23"/>
    <n v="4"/>
    <s v="TCR835"/>
    <s v="EG07-00004456"/>
    <n v="1177.0399999999997"/>
    <s v="BLUE GOLD"/>
    <s v="CERRO VERDE"/>
    <d v="1899-12-30T20:15:00"/>
    <d v="1899-12-30T20:30:00"/>
    <d v="1899-12-30T00:15:00"/>
    <n v="2"/>
    <x v="3"/>
    <s v="PEQUEÑA"/>
    <n v="2"/>
    <n v="3"/>
    <s v="-"/>
    <x v="1"/>
    <s v="RETORNO VACIO"/>
    <n v="27"/>
    <n v="0.25"/>
    <n v="15"/>
    <m/>
    <s v=""/>
    <m/>
    <s v=""/>
  </r>
  <r>
    <x v="24"/>
    <n v="1"/>
    <s v="TAB937"/>
    <s v="EG07-00004462"/>
    <n v="655.74"/>
    <s v="BLUE GOLD"/>
    <s v="SAN ANDRES"/>
    <d v="1899-12-30T15:40:00"/>
    <d v="1899-12-30T15:43:00"/>
    <d v="1899-12-30T00:03:00"/>
    <n v="3"/>
    <x v="1"/>
    <s v="MEDIANA"/>
    <n v="3"/>
    <n v="2"/>
    <s v="-"/>
    <x v="1"/>
    <s v="RETORNO CON MATERIALES"/>
    <n v="28"/>
    <n v="4.9999999999998934E-2"/>
    <n v="2.9999999999999361"/>
    <d v="1899-12-30T16:05:00"/>
    <d v="1899-12-30T00:22:00"/>
    <n v="8"/>
    <d v="1899-12-30T00:25:00"/>
  </r>
  <r>
    <x v="24"/>
    <n v="1"/>
    <s v="TAB937"/>
    <s v="EG07-00004463"/>
    <n v="2371.84"/>
    <s v="BLUE GOLD"/>
    <s v="VISTA HERMOSA"/>
    <d v="1899-12-30T15:43:00"/>
    <d v="1899-12-30T15:50:00"/>
    <d v="1899-12-30T00:07:00"/>
    <n v="3"/>
    <x v="1"/>
    <s v="MEDIANA"/>
    <n v="3"/>
    <n v="6"/>
    <s v="-"/>
    <x v="1"/>
    <s v="RETORNO VACIO"/>
    <n v="28"/>
    <n v="0.11666666666666536"/>
    <n v="6.9999999999999218"/>
    <m/>
    <s v=""/>
    <m/>
    <s v=""/>
  </r>
  <r>
    <x v="24"/>
    <n v="2"/>
    <s v="F5R933"/>
    <s v="EG07-00004464"/>
    <n v="1053.3800000000001"/>
    <s v="BLUE GOLD"/>
    <s v="SAN ANDRES"/>
    <d v="1899-12-30T19:50:00"/>
    <d v="1899-12-30T19:54:00"/>
    <d v="1899-12-30T00:04:00"/>
    <n v="3"/>
    <x v="0"/>
    <s v="GRANDE"/>
    <n v="3"/>
    <n v="3"/>
    <s v="-"/>
    <x v="1"/>
    <s v="RETORNO CON MATERIALES"/>
    <n v="28"/>
    <n v="6.6666666666669983E-2"/>
    <n v="4.000000000000199"/>
    <d v="1899-12-30T20:15:00"/>
    <d v="1899-12-30T00:21:00"/>
    <n v="10"/>
    <d v="1899-12-30T00:25:00"/>
  </r>
  <r>
    <x v="24"/>
    <n v="2"/>
    <s v="F5R933"/>
    <s v="EG07-00004466"/>
    <n v="2783.48"/>
    <s v="BLUE GOLD"/>
    <s v="VISTA HERMOSA"/>
    <d v="1899-12-30T19:54:00"/>
    <d v="1899-12-30T20:05:00"/>
    <d v="1899-12-30T00:11:00"/>
    <n v="3"/>
    <x v="0"/>
    <s v="GRANDE"/>
    <n v="3"/>
    <n v="7"/>
    <s v="-"/>
    <x v="1"/>
    <s v="RETORNO VACIO"/>
    <n v="28"/>
    <n v="0.18333333333333357"/>
    <n v="11.000000000000014"/>
    <m/>
    <s v=""/>
    <m/>
    <s v=""/>
  </r>
  <r>
    <x v="24"/>
    <n v="3"/>
    <s v="TDM939"/>
    <s v="T001-00001013"/>
    <n v="1855.11"/>
    <s v="EXCELLENCE"/>
    <s v="SAN JOSE"/>
    <d v="1899-12-30T20:15:00"/>
    <d v="1899-12-30T20:20:00"/>
    <d v="1899-12-30T00:05:00"/>
    <n v="3"/>
    <x v="0"/>
    <s v="MEDIANA"/>
    <n v="3"/>
    <n v="4"/>
    <s v="-"/>
    <x v="0"/>
    <s v="RETORNO CON MATERIALES"/>
    <n v="28"/>
    <n v="8.3333333333332149E-2"/>
    <n v="4.9999999999999289"/>
    <d v="1899-12-30T20:30:00"/>
    <d v="1899-12-30T00:10:00"/>
    <n v="4"/>
    <d v="1899-12-30T00:15:00"/>
  </r>
  <r>
    <x v="24"/>
    <n v="4"/>
    <s v="TBU873"/>
    <s v="T001-00001012"/>
    <n v="911.31"/>
    <s v="EXCELLENCE"/>
    <s v="SAN PEDRO"/>
    <d v="1899-12-30T20:25:00"/>
    <d v="1899-12-30T20:29:00"/>
    <d v="1899-12-30T00:04:00"/>
    <n v="3"/>
    <x v="0"/>
    <s v="MEDIANA"/>
    <n v="3"/>
    <n v="2"/>
    <s v="-"/>
    <x v="1"/>
    <s v="RETORNO VACIO"/>
    <n v="28"/>
    <n v="6.6666666666669983E-2"/>
    <n v="4.000000000000199"/>
    <m/>
    <s v=""/>
    <m/>
    <s v=""/>
  </r>
  <r>
    <x v="24"/>
    <n v="5"/>
    <s v="TAB937"/>
    <s v="EG07-00004468"/>
    <n v="935.89"/>
    <s v="BLUE GOLD"/>
    <s v="SAN ANDRES"/>
    <d v="1899-12-30T21:00:00"/>
    <d v="1899-12-30T21:06:00"/>
    <d v="1899-12-30T00:06:00"/>
    <n v="3"/>
    <x v="0"/>
    <s v="MEDIANA"/>
    <n v="3"/>
    <n v="4"/>
    <s v="-"/>
    <x v="1"/>
    <s v="RETORNO CON MATERIALES"/>
    <n v="28"/>
    <n v="0.10000000000000142"/>
    <n v="6.0000000000000853"/>
    <d v="1899-12-30T21:25:00"/>
    <d v="1899-12-30T00:19:00"/>
    <n v="6"/>
    <d v="1899-12-30T00:25:00"/>
  </r>
  <r>
    <x v="24"/>
    <n v="5"/>
    <s v="TAB937"/>
    <s v="EG07-00004469"/>
    <n v="798.06"/>
    <s v="BLUE GOLD"/>
    <s v="VISTA HERMOSA"/>
    <d v="1899-12-30T21:06:00"/>
    <d v="1899-12-30T21:08:00"/>
    <d v="1899-12-30T00:02:00"/>
    <n v="3"/>
    <x v="0"/>
    <s v="MEDIANA"/>
    <n v="3"/>
    <n v="2"/>
    <s v="-"/>
    <x v="1"/>
    <s v="RETORNO VACIO"/>
    <n v="28"/>
    <n v="3.3333333333331439E-2"/>
    <n v="1.9999999999998863"/>
    <m/>
    <s v=""/>
    <m/>
    <s v=""/>
  </r>
  <r>
    <x v="24"/>
    <n v="6"/>
    <s v="T8Q868"/>
    <s v="EG07-00004470"/>
    <n v="2827.1800000000003"/>
    <s v="BLUE GOLD"/>
    <s v="CERRO VERDE"/>
    <d v="1899-12-30T21:25:00"/>
    <d v="1899-12-30T21:32:00"/>
    <d v="1899-12-30T00:07:00"/>
    <n v="3"/>
    <x v="0"/>
    <s v="MEDIANA"/>
    <n v="3"/>
    <n v="6"/>
    <s v="-"/>
    <x v="1"/>
    <s v="RETORNO CON MATERIALES"/>
    <n v="28"/>
    <n v="0.11666666666666714"/>
    <n v="7.0000000000000284"/>
    <d v="1899-12-30T22:35:00"/>
    <d v="1899-12-30T01:03:00"/>
    <n v="4"/>
    <d v="1899-12-30T01:10:00"/>
  </r>
  <r>
    <x v="25"/>
    <n v="1"/>
    <s v="TAB937"/>
    <s v="EG07-00004475"/>
    <n v="3041.5900000000006"/>
    <s v="BLUE GOLD"/>
    <s v="SAN ANDRES"/>
    <d v="1899-12-30T15:00:00"/>
    <d v="1899-12-30T15:10:00"/>
    <d v="1899-12-30T00:10:00"/>
    <n v="3"/>
    <x v="1"/>
    <s v="MEDIANA"/>
    <n v="3"/>
    <n v="8"/>
    <s v="-"/>
    <x v="1"/>
    <s v="RETORNO CON MATERIALES"/>
    <n v="28"/>
    <n v="0.16666666666666607"/>
    <n v="9.9999999999999645"/>
    <d v="1899-12-30T15:20:00"/>
    <d v="1899-12-30T00:10:00"/>
    <n v="8"/>
    <d v="1899-12-30T00:20:00"/>
  </r>
  <r>
    <x v="25"/>
    <n v="2"/>
    <s v="F5R933"/>
    <s v="EG07-00004477"/>
    <n v="3867.87"/>
    <s v="BLUE GOLD"/>
    <s v="SAN ANDRES"/>
    <d v="1899-12-30T19:30:00"/>
    <d v="1899-12-30T19:45:00"/>
    <d v="1899-12-30T00:15:00"/>
    <n v="3"/>
    <x v="1"/>
    <s v="GRANDE"/>
    <n v="3"/>
    <n v="10"/>
    <s v="-"/>
    <x v="1"/>
    <s v="RETORNO CON MATERIALES"/>
    <n v="28"/>
    <n v="0.25"/>
    <n v="15"/>
    <d v="1899-12-30T20:00:00"/>
    <d v="1899-12-30T00:15:00"/>
    <n v="6"/>
    <d v="1899-12-30T00:30:00"/>
  </r>
  <r>
    <x v="25"/>
    <n v="3"/>
    <s v="TDM939"/>
    <s v="T002-00000036"/>
    <n v="2136.59"/>
    <s v="EXCELLENCE"/>
    <s v="SAN JOSE"/>
    <d v="1899-12-30T20:15:00"/>
    <d v="1899-12-30T20:23:00"/>
    <d v="1899-12-30T00:08:00"/>
    <n v="3"/>
    <x v="1"/>
    <s v="MEDIANA"/>
    <n v="3"/>
    <n v="5"/>
    <s v="-"/>
    <x v="1"/>
    <s v="RETORNO CON MATERIALES"/>
    <n v="28"/>
    <n v="0.13333333333333286"/>
    <n v="7.9999999999999716"/>
    <d v="1899-12-30T20:40:00"/>
    <d v="1899-12-30T00:17:00"/>
    <n v="4"/>
    <d v="1899-12-30T00:25:00"/>
  </r>
  <r>
    <x v="25"/>
    <n v="4"/>
    <s v="T8Q868"/>
    <s v="EG07-00004479"/>
    <n v="2662.8199999999997"/>
    <s v="BLUE GOLD"/>
    <s v="CERRO VERDE"/>
    <d v="1899-12-30T20:45:00"/>
    <d v="1899-12-30T20:54:00"/>
    <d v="1899-12-30T00:09:00"/>
    <n v="3"/>
    <x v="0"/>
    <s v="MEDIANA"/>
    <n v="3"/>
    <n v="6"/>
    <s v="-"/>
    <x v="1"/>
    <s v="RETORNO CON MATERIALES"/>
    <n v="28"/>
    <n v="0.14999999999999858"/>
    <n v="8.9999999999999147"/>
    <d v="1899-12-30T21:10:00"/>
    <d v="1899-12-30T00:16:00"/>
    <n v="5"/>
    <d v="1899-12-30T00:25:00"/>
  </r>
  <r>
    <x v="25"/>
    <n v="5"/>
    <s v="TAB937"/>
    <s v="EG07-00004481"/>
    <n v="1499.66"/>
    <s v="BLUE GOLD"/>
    <s v="SAN ANDRES"/>
    <d v="1899-12-30T21:00:00"/>
    <d v="1899-12-30T21:07:00"/>
    <d v="1899-12-30T00:07:00"/>
    <n v="3"/>
    <x v="0"/>
    <s v="MEDIANA"/>
    <n v="3"/>
    <n v="5"/>
    <s v="-"/>
    <x v="0"/>
    <s v="RETORNO CON MATERIALES"/>
    <n v="28"/>
    <n v="0.11666666666666714"/>
    <n v="7.0000000000000284"/>
    <d v="1899-12-30T21:55:00"/>
    <d v="1899-12-30T00:48:00"/>
    <n v="4"/>
    <d v="1899-12-30T00:55:00"/>
  </r>
  <r>
    <x v="25"/>
    <n v="5"/>
    <s v="TAB937"/>
    <s v="EG07-00004482"/>
    <n v="997.85"/>
    <s v="BLUE GOLD"/>
    <s v="VISTA HERMOSA"/>
    <d v="1899-12-30T21:07:00"/>
    <d v="1899-12-30T21:10:00"/>
    <d v="1899-12-30T00:03:00"/>
    <n v="3"/>
    <x v="0"/>
    <s v="MEDIANA"/>
    <n v="3"/>
    <n v="3"/>
    <s v="-"/>
    <x v="0"/>
    <s v="RETORNO VACIO"/>
    <n v="28"/>
    <n v="4.9999999999997158E-2"/>
    <n v="2.9999999999998295"/>
    <m/>
    <s v=""/>
    <m/>
    <s v=""/>
  </r>
  <r>
    <x v="25"/>
    <n v="6"/>
    <s v="TBU873"/>
    <s v="T001-00001019"/>
    <n v="1582.63"/>
    <s v="EXCELLENCE"/>
    <s v="SAN PEDRO"/>
    <d v="1899-12-30T21:40:00"/>
    <d v="1899-12-30T21:47:00"/>
    <d v="1899-12-30T00:07:00"/>
    <n v="3"/>
    <x v="0"/>
    <s v="MEDIANA"/>
    <n v="3"/>
    <n v="6"/>
    <s v="-"/>
    <x v="1"/>
    <s v="RETORNO CON MATERIALES"/>
    <n v="28"/>
    <n v="0.11666666666666359"/>
    <n v="6.9999999999998153"/>
    <d v="1899-12-30T22:00:00"/>
    <d v="1899-12-30T00:13:00"/>
    <n v="2"/>
    <d v="1899-12-30T00:20:00"/>
  </r>
  <r>
    <x v="26"/>
    <n v="1"/>
    <s v="TAB937"/>
    <s v="EG07-00004491"/>
    <n v="3042.5799999999995"/>
    <s v="BLUE GOLD"/>
    <s v="SAN ANDRES"/>
    <d v="1899-12-30T15:15:00"/>
    <d v="1899-12-30T15:30:00"/>
    <d v="1899-12-30T00:15:00"/>
    <n v="3"/>
    <x v="1"/>
    <s v="MEDIANA"/>
    <n v="3"/>
    <n v="8"/>
    <s v="-"/>
    <x v="1"/>
    <s v="RETORNO CON MATERIALES"/>
    <n v="28"/>
    <n v="0.25"/>
    <n v="15"/>
    <d v="1899-12-30T15:40:00"/>
    <d v="1899-12-30T00:10:00"/>
    <n v="8"/>
    <d v="1899-12-30T00:25:00"/>
  </r>
  <r>
    <x v="26"/>
    <n v="2"/>
    <s v="F5R933"/>
    <s v="EG07-00004497"/>
    <n v="3859.8599999999992"/>
    <s v="BLUE GOLD"/>
    <s v="SAN ANDRES"/>
    <d v="1899-12-30T19:50:00"/>
    <d v="1899-12-30T20:05:00"/>
    <d v="1899-12-30T00:15:00"/>
    <n v="3"/>
    <x v="1"/>
    <s v="GRANDE"/>
    <n v="3"/>
    <n v="10"/>
    <s v="-"/>
    <x v="1"/>
    <s v="RETORNO CON MATERIALES"/>
    <n v="28"/>
    <n v="0.25000000000000355"/>
    <n v="15.000000000000213"/>
    <d v="1899-12-30T20:15:00"/>
    <d v="1899-12-30T00:10:00"/>
    <n v="10"/>
    <d v="1899-12-30T00:25:00"/>
  </r>
  <r>
    <x v="26"/>
    <n v="3"/>
    <s v="TDM939"/>
    <s v="T001-00001022"/>
    <n v="3229.14"/>
    <s v="EXCELLENCE"/>
    <s v="SAN JOSE "/>
    <d v="1899-12-30T20:15:00"/>
    <d v="1899-12-30T20:25:00"/>
    <d v="1899-12-30T00:10:00"/>
    <n v="3"/>
    <x v="0"/>
    <s v="MEDIANA"/>
    <n v="3"/>
    <n v="7"/>
    <s v="-"/>
    <x v="1"/>
    <s v="RETORNO CON MATERIALES"/>
    <n v="28"/>
    <n v="0.1666666666666643"/>
    <n v="9.9999999999998579"/>
    <d v="1899-12-30T20:45:00"/>
    <d v="1899-12-30T00:20:00"/>
    <n v="4"/>
    <d v="1899-12-30T00:30:00"/>
  </r>
  <r>
    <x v="26"/>
    <n v="4"/>
    <s v="TAB937"/>
    <s v="EG07-00004499"/>
    <n v="942.82"/>
    <s v="BLUE GOLD"/>
    <s v="SAN ANDRES"/>
    <d v="1899-12-30T20:55:00"/>
    <d v="1899-12-30T20:59:00"/>
    <d v="1899-12-30T00:04:00"/>
    <n v="3"/>
    <x v="0"/>
    <s v="MEDIANA"/>
    <n v="3"/>
    <n v="3"/>
    <s v="-"/>
    <x v="1"/>
    <s v="RETORNO VACIO"/>
    <n v="28"/>
    <n v="6.666666666666643E-2"/>
    <n v="3.9999999999999858"/>
    <m/>
    <s v=""/>
    <m/>
    <s v=""/>
  </r>
  <r>
    <x v="26"/>
    <n v="4"/>
    <s v="TAB937"/>
    <s v="EG07-00004500"/>
    <n v="842.76"/>
    <s v="BLUE GOLD"/>
    <s v="VISTA HERMOSA"/>
    <d v="1899-12-30T20:59:00"/>
    <d v="1899-12-30T21:03:00"/>
    <d v="1899-12-30T00:04:00"/>
    <n v="3"/>
    <x v="0"/>
    <s v="MEDIANA"/>
    <n v="3"/>
    <n v="3"/>
    <s v="-"/>
    <x v="1"/>
    <s v="RETORNO VACIO"/>
    <n v="28"/>
    <n v="6.666666666666643E-2"/>
    <n v="3.9999999999999858"/>
    <m/>
    <s v=""/>
    <m/>
    <s v=""/>
  </r>
  <r>
    <x v="26"/>
    <n v="5"/>
    <s v="TBU873"/>
    <s v="T001-00001023"/>
    <n v="2323.7200000000003"/>
    <s v="EXCELLENCE"/>
    <s v="SAN PEDRO"/>
    <d v="1899-12-30T21:05:00"/>
    <d v="1899-12-30T21:12:00"/>
    <d v="1899-12-30T00:07:00"/>
    <n v="3"/>
    <x v="0"/>
    <s v="MEDIANA"/>
    <n v="3"/>
    <n v="5"/>
    <s v="-"/>
    <x v="1"/>
    <s v="RETORNO CON MATERIALES"/>
    <n v="28"/>
    <n v="0.11666666666666714"/>
    <n v="7.0000000000000284"/>
    <d v="1899-12-30T21:25:00"/>
    <d v="1899-12-30T00:13:00"/>
    <n v="3"/>
    <d v="1899-12-30T00:20:00"/>
  </r>
  <r>
    <x v="27"/>
    <n v="1"/>
    <s v="TDM939"/>
    <s v="T001-00001027"/>
    <n v="2381.84"/>
    <s v="EXCELLENCE"/>
    <s v="SAN JOSE"/>
    <d v="1899-12-30T14:40:00"/>
    <d v="1899-12-30T14:47:00"/>
    <d v="1899-12-30T00:07:00"/>
    <n v="3"/>
    <x v="0"/>
    <s v="MEDIANA"/>
    <n v="3"/>
    <n v="5"/>
    <s v="-"/>
    <x v="1"/>
    <s v="RETORNO CON MATERIALES"/>
    <n v="28"/>
    <n v="0.11666666666666714"/>
    <n v="7.0000000000000284"/>
    <d v="1899-12-30T15:00:00"/>
    <d v="1899-12-30T00:13:00"/>
    <n v="6"/>
    <d v="1899-12-30T00:20:00"/>
  </r>
  <r>
    <x v="27"/>
    <n v="2"/>
    <s v="TAB937"/>
    <s v="EG07-00004503"/>
    <n v="3026.5799999999995"/>
    <s v="BLUE GOLD"/>
    <s v="SAN ANDRES"/>
    <d v="1899-12-30T15:00:00"/>
    <d v="1899-12-30T15:15:00"/>
    <d v="1899-12-30T00:15:00"/>
    <n v="3"/>
    <x v="0"/>
    <s v="MEDIANA"/>
    <n v="3"/>
    <n v="8"/>
    <s v="-"/>
    <x v="0"/>
    <s v="RETORNO CON MATERIALES"/>
    <n v="28"/>
    <n v="0.25"/>
    <n v="15"/>
    <d v="1899-12-30T15:30:00"/>
    <d v="1899-12-30T00:15:00"/>
    <n v="8"/>
    <d v="1899-12-30T00:30:00"/>
  </r>
  <r>
    <x v="27"/>
    <n v="3"/>
    <s v="TDM939"/>
    <s v="T001-00001033"/>
    <n v="2159.21"/>
    <s v="EXCELLENCE"/>
    <s v="SAN JOSE"/>
    <d v="1899-12-30T20:10:00"/>
    <d v="1899-12-30T20:18:00"/>
    <d v="1899-12-30T00:08:00"/>
    <n v="3"/>
    <x v="0"/>
    <s v="MEDIANA"/>
    <n v="3"/>
    <n v="5"/>
    <s v="-"/>
    <x v="1"/>
    <s v="RETORNO VACIO"/>
    <n v="28"/>
    <n v="0.13333333333333286"/>
    <n v="7.9999999999999716"/>
    <m/>
    <s v=""/>
    <m/>
    <s v=""/>
  </r>
  <r>
    <x v="27"/>
    <n v="4"/>
    <s v="F5R933"/>
    <s v="EG07-00004513"/>
    <n v="3516.4799999999996"/>
    <s v="BLUE GOLD"/>
    <s v="SAN ANDRES"/>
    <d v="1899-12-30T20:25:00"/>
    <d v="1899-12-30T20:40:00"/>
    <d v="1899-12-30T00:15:00"/>
    <n v="3"/>
    <x v="0"/>
    <s v="GRANDE"/>
    <n v="3"/>
    <n v="10"/>
    <s v="-"/>
    <x v="1"/>
    <s v="RETORNO VACIO"/>
    <n v="28"/>
    <n v="0.25000000000000355"/>
    <n v="15.000000000000213"/>
    <m/>
    <s v=""/>
    <m/>
    <s v=""/>
  </r>
  <r>
    <x v="27"/>
    <n v="5"/>
    <s v="TBU873"/>
    <s v="T001-00001030"/>
    <n v="2473.19"/>
    <s v="EXCELLENCE"/>
    <s v="SAN PEDRO"/>
    <d v="1899-12-30T20:55:00"/>
    <d v="1899-12-30T21:03:00"/>
    <d v="1899-12-30T00:08:00"/>
    <n v="3"/>
    <x v="0"/>
    <s v="MEDIANA"/>
    <n v="3"/>
    <n v="5"/>
    <s v="-"/>
    <x v="1"/>
    <s v="RETORNO CON MATERIALES"/>
    <n v="28"/>
    <n v="0.13333333333333286"/>
    <n v="7.9999999999999716"/>
    <d v="1899-12-30T21:15:00"/>
    <d v="1899-12-30T00:12:00"/>
    <n v="5"/>
    <d v="1899-12-30T00:20:00"/>
  </r>
  <r>
    <x v="27"/>
    <n v="6"/>
    <s v="TAB937"/>
    <s v="EG07-00004515"/>
    <n v="2455.6000000000004"/>
    <s v="BLUE GOLD"/>
    <s v="VISTA HERMOSA"/>
    <d v="1899-12-30T21:20:00"/>
    <d v="1899-12-30T21:30:00"/>
    <d v="1899-12-30T00:10:00"/>
    <n v="3"/>
    <x v="0"/>
    <s v="MEDIANA"/>
    <n v="3"/>
    <n v="8"/>
    <s v="-"/>
    <x v="1"/>
    <s v="RETORNO CON MATERIALES"/>
    <n v="28"/>
    <n v="0.16666666666666785"/>
    <n v="10.000000000000071"/>
    <d v="1899-12-30T21:50:00"/>
    <d v="1899-12-30T00:20:00"/>
    <n v="8"/>
    <d v="1899-12-30T00:30:00"/>
  </r>
  <r>
    <x v="27"/>
    <n v="7"/>
    <s v="T8Q868"/>
    <s v="EG07-00004516"/>
    <n v="1478.9099999999999"/>
    <s v="BLUE GOLD"/>
    <s v="CERRO VERDE"/>
    <d v="1899-12-30T21:55:00"/>
    <d v="1899-12-30T22:00:00"/>
    <d v="1899-12-30T00:05:00"/>
    <n v="3"/>
    <x v="1"/>
    <s v="MEDIANA"/>
    <n v="3"/>
    <n v="3"/>
    <s v="-"/>
    <x v="1"/>
    <s v="RETORNO CON MATERIALES"/>
    <n v="28"/>
    <n v="8.3333333333335702E-2"/>
    <n v="5.0000000000001421"/>
    <d v="1899-12-30T22:20:00"/>
    <d v="1899-12-30T00:20:00"/>
    <n v="4"/>
    <d v="1899-12-30T00:25:00"/>
  </r>
  <r>
    <x v="28"/>
    <n v="1"/>
    <s v="TAB937"/>
    <s v="EG07-00004522"/>
    <n v="3038.58"/>
    <s v="BLUE GOLD"/>
    <s v="SAN ANDRES"/>
    <d v="1899-12-30T14:55:00"/>
    <d v="1899-12-30T15:05:00"/>
    <d v="1899-12-30T00:10:00"/>
    <n v="3"/>
    <x v="1"/>
    <s v="MEDIANA"/>
    <n v="3"/>
    <n v="8"/>
    <s v="-"/>
    <x v="1"/>
    <s v="RETORNO CON MATERIALES"/>
    <n v="28"/>
    <n v="0.1666666666666643"/>
    <n v="9.9999999999998579"/>
    <d v="1899-12-30T15:15:00"/>
    <d v="1899-12-30T00:10:00"/>
    <n v="8"/>
    <d v="1899-12-30T00:20:00"/>
  </r>
  <r>
    <x v="28"/>
    <n v="2"/>
    <s v="TBP800"/>
    <s v="T001-00001038"/>
    <n v="2634.7000000000003"/>
    <s v="EXCELLENCE"/>
    <s v="SAN JOSE "/>
    <d v="1899-12-30T15:15:00"/>
    <d v="1899-12-30T15:20:00"/>
    <d v="1899-12-30T00:05:00"/>
    <n v="3"/>
    <x v="2"/>
    <s v="MEDIANA"/>
    <n v="3"/>
    <n v="5"/>
    <s v="PEQUEÑA"/>
    <x v="0"/>
    <s v="RETORNO CON MATERIALES"/>
    <n v="28"/>
    <n v="8.3333333333332149E-2"/>
    <n v="4.9999999999999289"/>
    <d v="1899-12-30T15:27:00"/>
    <d v="1899-12-30T00:07:00"/>
    <n v="7"/>
    <d v="1899-12-30T00:12:00"/>
  </r>
  <r>
    <x v="28"/>
    <n v="3"/>
    <s v="TBP800"/>
    <s v="T001-00001041"/>
    <n v="3096.6800000000003"/>
    <s v="EXCELLENCE"/>
    <s v="SAN JOSE "/>
    <d v="1899-12-30T20:05:00"/>
    <d v="1899-12-30T20:11:00"/>
    <d v="1899-12-30T00:06:00"/>
    <n v="3"/>
    <x v="2"/>
    <s v="MEDIANA"/>
    <n v="3"/>
    <n v="6"/>
    <s v="PEQUEÑA"/>
    <x v="0"/>
    <s v="RETORNO VACIO"/>
    <n v="28"/>
    <n v="9.9999999999997868E-2"/>
    <n v="5.9999999999998721"/>
    <m/>
    <s v=""/>
    <m/>
    <s v=""/>
  </r>
  <r>
    <x v="28"/>
    <n v="4"/>
    <s v="TBU873"/>
    <s v="T001-00001039"/>
    <n v="1868.4900000000002"/>
    <s v="EXCELLENCE"/>
    <s v="SAN PEDRO"/>
    <d v="1899-12-30T20:15:00"/>
    <d v="1899-12-30T20:20:00"/>
    <d v="1899-12-30T00:05:00"/>
    <n v="3"/>
    <x v="2"/>
    <s v="MEDIANA"/>
    <n v="3"/>
    <n v="4"/>
    <s v="PEQUEÑA"/>
    <x v="1"/>
    <s v="RETORNO VACIO"/>
    <n v="28"/>
    <n v="8.3333333333332149E-2"/>
    <n v="4.9999999999999289"/>
    <m/>
    <s v=""/>
    <m/>
    <s v=""/>
  </r>
  <r>
    <x v="28"/>
    <n v="5"/>
    <s v="TAB937"/>
    <s v="EG07-00004526"/>
    <n v="1364.19"/>
    <s v="BLUE GOLD"/>
    <s v="VISTA HERMOSA"/>
    <d v="1899-12-30T20:30:00"/>
    <d v="1899-12-30T20:39:00"/>
    <d v="1899-12-30T00:09:00"/>
    <n v="3"/>
    <x v="1"/>
    <s v="MEDIANA"/>
    <n v="3"/>
    <n v="6"/>
    <s v="-"/>
    <x v="1"/>
    <s v="RETORNO VACIO"/>
    <n v="28"/>
    <n v="0.15000000000000213"/>
    <n v="9.0000000000001279"/>
    <m/>
    <s v=""/>
    <m/>
    <s v=""/>
  </r>
  <r>
    <x v="28"/>
    <n v="6"/>
    <s v="F5R933"/>
    <s v="EG07-00004524"/>
    <n v="3397.69"/>
    <s v="BLUE GOLD"/>
    <s v="SAN ANDRES"/>
    <d v="1899-12-30T20:50:00"/>
    <d v="1899-12-30T21:05:00"/>
    <d v="1899-12-30T00:15:00"/>
    <n v="3"/>
    <x v="1"/>
    <s v="MEDIANA"/>
    <n v="3"/>
    <n v="10"/>
    <s v="-"/>
    <x v="0"/>
    <s v="RETORNO VACIO"/>
    <n v="28"/>
    <n v="0.24999999999999645"/>
    <n v="14.999999999999787"/>
    <m/>
    <s v=""/>
    <m/>
    <s v=""/>
  </r>
  <r>
    <x v="28"/>
    <n v="7"/>
    <s v="T8Q868"/>
    <s v="EG07-00004525"/>
    <n v="931.79000000000019"/>
    <s v="BLUE GOLD"/>
    <s v="CERRO VERDE"/>
    <d v="1899-12-30T21:30:00"/>
    <d v="1899-12-30T21:33:00"/>
    <d v="1899-12-30T00:03:00"/>
    <n v="3"/>
    <x v="1"/>
    <s v="MEDIANA"/>
    <n v="3"/>
    <n v="2"/>
    <s v="-"/>
    <x v="1"/>
    <s v="RETORNO VACIO"/>
    <n v="28"/>
    <n v="5.0000000000000711E-2"/>
    <n v="3.0000000000000426"/>
    <m/>
    <s v=""/>
    <m/>
    <s v=""/>
  </r>
  <r>
    <x v="29"/>
    <n v="1"/>
    <s v="TAB937"/>
    <s v="EG07-00004536"/>
    <n v="3031.58"/>
    <s v="BLUE GOLD"/>
    <s v="VISTA HERMOSA"/>
    <d v="1899-12-30T14:40:00"/>
    <d v="1899-12-30T14:50:00"/>
    <d v="1899-12-30T00:10:00"/>
    <n v="3"/>
    <x v="1"/>
    <s v="MEDIANA"/>
    <n v="3"/>
    <n v="8"/>
    <s v="-"/>
    <x v="1"/>
    <s v="RETORNO CON MATERIALES"/>
    <n v="29"/>
    <n v="0.16666666666666607"/>
    <n v="9.9999999999999645"/>
    <d v="1899-12-30T15:05:00"/>
    <d v="1899-12-30T00:15:00"/>
    <n v="8"/>
    <d v="1899-12-30T00:25:00"/>
  </r>
  <r>
    <x v="29"/>
    <n v="2"/>
    <s v="F5R933"/>
    <s v="EG07-00004539"/>
    <n v="3858.78"/>
    <s v="BLUE GOLD"/>
    <s v="VISTA HERMOSA"/>
    <d v="1899-12-30T19:20:00"/>
    <d v="1899-12-30T19:40:00"/>
    <d v="1899-12-30T00:20:00"/>
    <n v="2"/>
    <x v="1"/>
    <s v="GRANDE"/>
    <n v="3"/>
    <n v="10"/>
    <s v="-"/>
    <x v="1"/>
    <s v="RETORNO VACIO"/>
    <n v="29"/>
    <n v="0.3333333333333286"/>
    <n v="19.999999999999716"/>
    <m/>
    <s v=""/>
    <m/>
    <s v=""/>
  </r>
  <r>
    <x v="29"/>
    <n v="3"/>
    <s v="TBP800"/>
    <s v="T001-00001047"/>
    <n v="3249.14"/>
    <s v="EXCELLENCE"/>
    <s v="SAN JOSE"/>
    <d v="1899-12-30T20:25:00"/>
    <d v="1899-12-30T20:33:00"/>
    <d v="1899-12-30T00:08:00"/>
    <n v="3"/>
    <x v="2"/>
    <s v="MEDIANA"/>
    <n v="3"/>
    <n v="7"/>
    <s v="PEQUEÑA"/>
    <x v="1"/>
    <s v="RETORNO CON MATERIALES"/>
    <n v="29"/>
    <n v="0.13333333333333286"/>
    <n v="7.9999999999999716"/>
    <d v="1899-12-30T20:45:00"/>
    <d v="1899-12-30T00:12:00"/>
    <n v="9"/>
    <d v="1899-12-30T00:20:00"/>
  </r>
  <r>
    <x v="29"/>
    <n v="4"/>
    <s v="TAB937"/>
    <s v="EG07-00004541"/>
    <n v="1638.94"/>
    <s v="BLUE GOLD"/>
    <s v="VISTA HERMOSA"/>
    <d v="1899-12-30T20:50:00"/>
    <d v="1899-12-30T20:57:00"/>
    <d v="1899-12-30T00:07:00"/>
    <n v="3"/>
    <x v="1"/>
    <s v="MEDIANA"/>
    <n v="3"/>
    <n v="5"/>
    <s v="-"/>
    <x v="0"/>
    <s v="RETORNO CON MATERIALES"/>
    <n v="29"/>
    <n v="0.11666666666666359"/>
    <n v="6.9999999999998153"/>
    <d v="1899-12-30T21:20:00"/>
    <d v="1899-12-30T00:23:00"/>
    <n v="8"/>
    <d v="1899-12-30T00:30:00"/>
  </r>
  <r>
    <x v="29"/>
    <n v="5"/>
    <s v="T8Q868"/>
    <s v="EG07-00004540"/>
    <n v="1768.75"/>
    <s v="BLUE GOLD"/>
    <s v="CERRO VERDE"/>
    <d v="1899-12-30T21:25:00"/>
    <d v="1899-12-30T21:30:00"/>
    <d v="1899-12-30T00:05:00"/>
    <n v="3"/>
    <x v="2"/>
    <s v="MEDIANA"/>
    <n v="3"/>
    <n v="4"/>
    <s v="PEQUEÑA"/>
    <x v="1"/>
    <s v="RETORNO VACIO"/>
    <n v="29"/>
    <n v="8.3333333333332149E-2"/>
    <n v="4.9999999999999289"/>
    <m/>
    <s v=""/>
    <m/>
    <s v=""/>
  </r>
  <r>
    <x v="29"/>
    <n v="5"/>
    <s v="T8Q868"/>
    <s v="T001-00001046"/>
    <n v="1845.86"/>
    <s v="EXCELLENCE"/>
    <s v="SAN PEDRO"/>
    <d v="1899-12-30T21:30:00"/>
    <d v="1899-12-30T21:35:00"/>
    <d v="1899-12-30T00:05:00"/>
    <n v="3"/>
    <x v="2"/>
    <s v="MEDIANA"/>
    <n v="3"/>
    <n v="4"/>
    <s v="PEQUEÑA"/>
    <x v="1"/>
    <s v="RETORNO VACIO"/>
    <n v="29"/>
    <n v="8.3333333333335702E-2"/>
    <n v="5.0000000000001421"/>
    <m/>
    <s v=""/>
    <m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  <s v="DIA"/>
    <s v="AGRICOLA BLUE GOLD S.A.C"/>
    <s v="SAN ANDRES"/>
    <s v="SEKOYA POP"/>
    <s v="CONVENCIONAL"/>
    <s v="REDONDA"/>
    <s v="JARRA / GRANEL"/>
    <n v="1"/>
    <x v="0"/>
    <x v="0"/>
    <n v="5"/>
    <n v="12174"/>
    <d v="1899-12-30T16:15:00"/>
    <n v="16.7"/>
    <n v="19.100000000000001"/>
    <n v="18.399999999999999"/>
    <n v="19.600000000000001"/>
    <n v="19.2"/>
    <n v="21.2"/>
    <n v="20"/>
    <n v="19.899999999999999"/>
    <n v="18.8"/>
    <n v="19.524999999999999"/>
    <d v="1899-12-30T17:10:00"/>
    <n v="14.7"/>
    <n v="14.1"/>
    <n v="14.4"/>
    <n v="13.5"/>
    <n v="17.100000000000001"/>
    <n v="13.3"/>
    <n v="16.2"/>
    <n v="13.7"/>
    <n v="14.624999999999998"/>
    <d v="1899-12-30T18:15:00"/>
    <n v="5"/>
    <n v="8.6999999999999993"/>
    <n v="8.3000000000000007"/>
    <n v="7.4"/>
    <n v="5.3"/>
    <n v="8.1999999999999993"/>
    <n v="9.1999999999999993"/>
    <n v="8.6"/>
    <n v="7.8"/>
    <n v="7.9374999999999991"/>
    <d v="1899-12-30T02:00:00"/>
    <n v="283.17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73"/>
    <d v="1899-12-30T16:15:00"/>
    <n v="16.7"/>
    <n v="19.100000000000001"/>
    <n v="18.399999999999999"/>
    <n v="19.600000000000001"/>
    <n v="19.2"/>
    <n v="21.2"/>
    <n v="20"/>
    <n v="19.899999999999999"/>
    <n v="18.8"/>
    <n v="19.524999999999999"/>
    <d v="1899-12-30T17:10:00"/>
    <n v="14.7"/>
    <n v="14.1"/>
    <n v="14.4"/>
    <n v="13.5"/>
    <n v="17.100000000000001"/>
    <n v="13.3"/>
    <n v="16.2"/>
    <n v="13.7"/>
    <n v="14.624999999999998"/>
    <d v="1899-12-30T18:15:00"/>
    <n v="5"/>
    <n v="8.6999999999999993"/>
    <n v="8.3000000000000007"/>
    <n v="7.4"/>
    <n v="5.3"/>
    <n v="8.1999999999999993"/>
    <n v="9.1999999999999993"/>
    <n v="8.6"/>
    <n v="7.8"/>
    <n v="7.9375"/>
    <d v="1899-12-30T02:00:00"/>
    <n v="398.64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64"/>
    <d v="1899-12-30T16:15:00"/>
    <n v="16.7"/>
    <n v="19.100000000000001"/>
    <n v="18.399999999999999"/>
    <n v="19.600000000000001"/>
    <n v="19.2"/>
    <n v="21.2"/>
    <n v="20"/>
    <n v="19.899999999999999"/>
    <n v="18.8"/>
    <n v="19.524999999999999"/>
    <d v="1899-12-30T17:10:00"/>
    <n v="14.7"/>
    <n v="14.1"/>
    <n v="14.4"/>
    <n v="13.5"/>
    <n v="17.100000000000001"/>
    <n v="13.3"/>
    <n v="16.2"/>
    <n v="13.7"/>
    <n v="14.624999999999998"/>
    <d v="1899-12-30T18:15:00"/>
    <n v="5"/>
    <n v="8.6999999999999993"/>
    <n v="8.3000000000000007"/>
    <n v="7.4"/>
    <n v="5.3"/>
    <n v="8.1999999999999993"/>
    <n v="9.1999999999999993"/>
    <n v="8.6"/>
    <n v="7.8"/>
    <n v="7.9375"/>
    <d v="1899-12-30T02:00:00"/>
    <n v="394.64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63"/>
    <d v="1899-12-30T16:15:00"/>
    <n v="16.7"/>
    <n v="19.100000000000001"/>
    <n v="18.399999999999999"/>
    <n v="19.600000000000001"/>
    <n v="19.2"/>
    <n v="21.2"/>
    <n v="20"/>
    <n v="19.899999999999999"/>
    <n v="18.8"/>
    <n v="19.524999999999999"/>
    <d v="1899-12-30T17:10:00"/>
    <n v="14.7"/>
    <n v="14.1"/>
    <n v="14.4"/>
    <n v="13.5"/>
    <n v="17.100000000000001"/>
    <n v="13.3"/>
    <n v="16.2"/>
    <n v="13.7"/>
    <n v="14.625"/>
    <d v="1899-12-30T18:15:00"/>
    <n v="5"/>
    <n v="8.6999999999999993"/>
    <n v="8.3000000000000007"/>
    <n v="7.4"/>
    <n v="5.3"/>
    <n v="8.1999999999999993"/>
    <n v="9.1999999999999993"/>
    <n v="8.6"/>
    <n v="7.8"/>
    <n v="7.9375"/>
    <d v="1899-12-30T02:00:00"/>
    <n v="330.87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62"/>
    <d v="1899-12-30T16:15:00"/>
    <n v="16.7"/>
    <n v="19.100000000000001"/>
    <n v="18.399999999999999"/>
    <n v="19.600000000000001"/>
    <n v="19.2"/>
    <n v="21.2"/>
    <n v="20"/>
    <n v="19.899999999999999"/>
    <n v="18.8"/>
    <n v="19.647916666666667"/>
    <d v="1899-12-30T17:10:00"/>
    <n v="14.7"/>
    <n v="14.1"/>
    <n v="14.4"/>
    <n v="13.5"/>
    <n v="17.100000000000001"/>
    <n v="13.3"/>
    <n v="16.2"/>
    <n v="13.7"/>
    <n v="14.816666666666665"/>
    <d v="1899-12-30T18:15:00"/>
    <n v="5"/>
    <n v="8.6999999999999993"/>
    <n v="8.3000000000000007"/>
    <n v="7.4"/>
    <n v="5.3"/>
    <n v="8.1999999999999993"/>
    <n v="9.1999999999999993"/>
    <n v="8.6"/>
    <n v="7.8"/>
    <n v="8.0314583333333331"/>
    <d v="1899-12-30T02:00:00"/>
    <n v="330.87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69"/>
    <d v="1899-12-30T16:15:00"/>
    <n v="16.7"/>
    <n v="19.100000000000001"/>
    <n v="18.399999999999999"/>
    <n v="19.600000000000001"/>
    <n v="19.2"/>
    <n v="21.2"/>
    <n v="20"/>
    <n v="19.899999999999999"/>
    <n v="18.8"/>
    <n v="19.841071428571432"/>
    <d v="1899-12-30T17:10:00"/>
    <n v="14.7"/>
    <n v="14.1"/>
    <n v="14.4"/>
    <n v="13.5"/>
    <n v="17.100000000000001"/>
    <n v="13.3"/>
    <n v="16.2"/>
    <n v="13.7"/>
    <n v="15.117857142857137"/>
    <d v="1899-12-30T18:15:00"/>
    <n v="5"/>
    <n v="8.6999999999999993"/>
    <n v="8.3000000000000007"/>
    <n v="7.4"/>
    <n v="5.3"/>
    <n v="8.1999999999999993"/>
    <n v="9.1999999999999993"/>
    <n v="8.6"/>
    <n v="7.8"/>
    <n v="8.1791071428571431"/>
    <d v="1899-12-30T02:00:00"/>
    <n v="396.64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70"/>
    <d v="1899-12-30T16:15:00"/>
    <n v="16.7"/>
    <n v="19.100000000000001"/>
    <n v="18.399999999999999"/>
    <n v="19.600000000000001"/>
    <n v="19.2"/>
    <n v="21.2"/>
    <n v="20"/>
    <n v="19.899999999999999"/>
    <n v="18.8"/>
    <n v="19.985937500000002"/>
    <d v="1899-12-30T17:10:00"/>
    <n v="14.7"/>
    <n v="14.1"/>
    <n v="14.4"/>
    <n v="13.5"/>
    <n v="17.100000000000001"/>
    <n v="13.3"/>
    <n v="16.2"/>
    <n v="13.7"/>
    <n v="15.343749999999995"/>
    <d v="1899-12-30T18:15:00"/>
    <n v="5"/>
    <n v="8.6999999999999993"/>
    <n v="8.3000000000000007"/>
    <n v="7.4"/>
    <n v="5.3"/>
    <n v="8.1999999999999993"/>
    <n v="9.1999999999999993"/>
    <n v="8.6"/>
    <n v="7.8"/>
    <n v="8.2898437499999993"/>
    <d v="1899-12-30T02:00:00"/>
    <n v="398.64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71"/>
    <d v="1899-12-30T16:15:00"/>
    <n v="16.7"/>
    <n v="19.100000000000001"/>
    <n v="18.399999999999999"/>
    <n v="19.600000000000001"/>
    <n v="19.2"/>
    <n v="21.2"/>
    <n v="20"/>
    <n v="19.899999999999999"/>
    <n v="18.8"/>
    <n v="20.098611111111111"/>
    <d v="1899-12-30T17:10:00"/>
    <n v="14.7"/>
    <n v="14.1"/>
    <n v="14.4"/>
    <n v="13.5"/>
    <n v="17.100000000000001"/>
    <n v="13.3"/>
    <n v="16.2"/>
    <n v="13.7"/>
    <n v="15.519444444444439"/>
    <d v="1899-12-30T18:15:00"/>
    <n v="5"/>
    <n v="8.6999999999999993"/>
    <n v="8.3000000000000007"/>
    <n v="7.4"/>
    <n v="5.3"/>
    <n v="8.1999999999999993"/>
    <n v="9.1999999999999993"/>
    <n v="8.6"/>
    <n v="7.8"/>
    <n v="8.3759722222222237"/>
    <d v="1899-12-30T02:00:00"/>
    <n v="400.64"/>
    <m/>
    <n v="2"/>
    <n v="120"/>
    <n v="26"/>
    <s v="jun"/>
    <m/>
  </r>
  <r>
    <x v="0"/>
    <s v="DIA"/>
    <s v="AGRICOLA BLUE GOLD S.A.C"/>
    <s v="SAN ANDRES"/>
    <s v="SEKOYA POP"/>
    <s v="CONVENCIONAL"/>
    <s v="REDONDA"/>
    <s v="JARRA / GRANEL"/>
    <n v="1"/>
    <x v="0"/>
    <x v="0"/>
    <n v="5"/>
    <n v="12175"/>
    <d v="1899-12-30T16:15:00"/>
    <n v="16.7"/>
    <n v="19.100000000000001"/>
    <n v="18.399999999999999"/>
    <n v="19.600000000000001"/>
    <n v="19.2"/>
    <n v="21.2"/>
    <n v="20"/>
    <n v="19.899999999999999"/>
    <n v="18.8"/>
    <n v="20.188749999999999"/>
    <d v="1899-12-30T17:10:00"/>
    <n v="14.7"/>
    <n v="14.1"/>
    <n v="14.4"/>
    <n v="13.5"/>
    <n v="17.100000000000001"/>
    <n v="13.3"/>
    <n v="16.2"/>
    <n v="13.7"/>
    <n v="15.659999999999993"/>
    <d v="1899-12-30T18:15:00"/>
    <n v="5"/>
    <n v="8.6999999999999993"/>
    <n v="8.3000000000000007"/>
    <n v="7.4"/>
    <n v="5.3"/>
    <n v="8.1999999999999993"/>
    <n v="9.1999999999999993"/>
    <n v="8.6"/>
    <n v="7.8"/>
    <n v="8.4448750000000015"/>
    <d v="1899-12-30T02:00:00"/>
    <n v="114.47"/>
    <m/>
    <n v="2"/>
    <n v="120"/>
    <n v="26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90"/>
    <d v="1899-12-30T16:33:00"/>
    <n v="16.600000000000001"/>
    <n v="21.1"/>
    <n v="21"/>
    <n v="21.3"/>
    <n v="20.5"/>
    <n v="20.7"/>
    <n v="19.899999999999999"/>
    <n v="19.100000000000001"/>
    <n v="18.5"/>
    <n v="21.477314814814832"/>
    <d v="1899-12-30T17:30:00"/>
    <n v="15.5"/>
    <n v="17.899999999999999"/>
    <n v="16.100000000000001"/>
    <n v="15.6"/>
    <n v="15.4"/>
    <n v="14.3"/>
    <n v="16.100000000000001"/>
    <n v="15.3"/>
    <n v="15.008179012345686"/>
    <d v="1899-12-30T19:00:00"/>
    <n v="5"/>
    <n v="8.6999999999999993"/>
    <n v="8.1999999999999993"/>
    <n v="9.91"/>
    <n v="8.4"/>
    <n v="9.6"/>
    <n v="7"/>
    <n v="8.1999999999999993"/>
    <n v="8"/>
    <n v="7.07885802469134"/>
    <d v="1899-12-30T02:27:00"/>
    <n v="390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91"/>
    <d v="1899-12-30T16:33:00"/>
    <n v="16.600000000000001"/>
    <n v="21.1"/>
    <n v="21"/>
    <n v="21.3"/>
    <n v="20.5"/>
    <n v="20.7"/>
    <n v="19.899999999999999"/>
    <n v="19.100000000000001"/>
    <n v="18.5"/>
    <n v="21.453353658536603"/>
    <d v="1899-12-30T17:30:00"/>
    <n v="15.5"/>
    <n v="17.899999999999999"/>
    <n v="16.100000000000001"/>
    <n v="15.6"/>
    <n v="15.4"/>
    <n v="14.3"/>
    <n v="16.100000000000001"/>
    <n v="15.3"/>
    <n v="14.986432926829263"/>
    <d v="1899-12-30T19:00:00"/>
    <n v="5"/>
    <n v="8.6999999999999993"/>
    <n v="8.1999999999999993"/>
    <n v="9.91"/>
    <n v="8.4"/>
    <n v="9.6"/>
    <n v="7"/>
    <n v="8.1999999999999993"/>
    <n v="8"/>
    <n v="7.0766615853658346"/>
    <d v="1899-12-30T02:27:00"/>
    <n v="395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93"/>
    <d v="1899-12-30T16:33:00"/>
    <n v="16.600000000000001"/>
    <n v="21.1"/>
    <n v="21"/>
    <n v="21.3"/>
    <n v="20.5"/>
    <n v="20.7"/>
    <n v="19.899999999999999"/>
    <n v="19.100000000000001"/>
    <n v="18.5"/>
    <n v="21.42996987951809"/>
    <d v="1899-12-30T17:30:00"/>
    <n v="15.5"/>
    <n v="17.899999999999999"/>
    <n v="16.100000000000001"/>
    <n v="15.6"/>
    <n v="15.4"/>
    <n v="14.3"/>
    <n v="16.100000000000001"/>
    <n v="15.3"/>
    <n v="14.965210843373477"/>
    <d v="1899-12-30T19:00:00"/>
    <n v="5"/>
    <n v="8.6999999999999993"/>
    <n v="8.1999999999999993"/>
    <n v="9.91"/>
    <n v="8.4"/>
    <n v="9.6"/>
    <n v="7"/>
    <n v="8.1999999999999993"/>
    <n v="8"/>
    <n v="7.074518072289135"/>
    <d v="1899-12-30T02:27:00"/>
    <n v="397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92"/>
    <d v="1899-12-30T16:33:00"/>
    <n v="16.600000000000001"/>
    <n v="21.1"/>
    <n v="21"/>
    <n v="21.3"/>
    <n v="20.5"/>
    <n v="20.7"/>
    <n v="19.899999999999999"/>
    <n v="19.100000000000001"/>
    <n v="18.5"/>
    <n v="21.407142857142876"/>
    <d v="1899-12-30T17:30:00"/>
    <n v="15.5"/>
    <n v="17.899999999999999"/>
    <n v="16.100000000000001"/>
    <n v="15.6"/>
    <n v="15.4"/>
    <n v="14.3"/>
    <n v="16.100000000000001"/>
    <n v="15.3"/>
    <n v="14.944494047619022"/>
    <d v="1899-12-30T19:00:00"/>
    <n v="5"/>
    <n v="8.6999999999999993"/>
    <n v="8.1999999999999993"/>
    <n v="9.91"/>
    <n v="8.4"/>
    <n v="9.6"/>
    <n v="7"/>
    <n v="8.1999999999999993"/>
    <n v="8"/>
    <n v="7.0724255952380721"/>
    <d v="1899-12-30T02:27:00"/>
    <n v="389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89"/>
    <d v="1899-12-30T16:33:00"/>
    <n v="16.600000000000001"/>
    <n v="21.1"/>
    <n v="21"/>
    <n v="21.3"/>
    <n v="20.5"/>
    <n v="20.7"/>
    <n v="19.899999999999999"/>
    <n v="19.100000000000001"/>
    <n v="18.5"/>
    <n v="21.38485294117649"/>
    <d v="1899-12-30T17:30:00"/>
    <n v="15.5"/>
    <n v="17.899999999999999"/>
    <n v="16.100000000000001"/>
    <n v="15.6"/>
    <n v="15.4"/>
    <n v="14.3"/>
    <n v="16.100000000000001"/>
    <n v="15.3"/>
    <n v="14.924264705882315"/>
    <d v="1899-12-30T19:00:00"/>
    <n v="5"/>
    <n v="8.6999999999999993"/>
    <n v="8.1999999999999993"/>
    <n v="9.91"/>
    <n v="8.4"/>
    <n v="9.6"/>
    <n v="7"/>
    <n v="8.1999999999999993"/>
    <n v="8"/>
    <n v="7.0703823529411531"/>
    <d v="1899-12-30T02:27:00"/>
    <n v="329.87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88"/>
    <d v="1899-12-30T16:33:00"/>
    <n v="16.600000000000001"/>
    <n v="21.1"/>
    <n v="21"/>
    <n v="21.3"/>
    <n v="20.5"/>
    <n v="20.7"/>
    <n v="19.899999999999999"/>
    <n v="19.100000000000001"/>
    <n v="18.5"/>
    <n v="21.337500000000023"/>
    <d v="1899-12-30T17:30:00"/>
    <n v="15.5"/>
    <n v="17.899999999999999"/>
    <n v="16.100000000000001"/>
    <n v="15.6"/>
    <n v="15.4"/>
    <n v="14.3"/>
    <n v="16.100000000000001"/>
    <n v="15.3"/>
    <n v="14.912063953488332"/>
    <d v="1899-12-30T19:00:00"/>
    <n v="5"/>
    <n v="8.6999999999999993"/>
    <n v="8.1999999999999993"/>
    <n v="9.91"/>
    <n v="8.4"/>
    <n v="9.6"/>
    <n v="7"/>
    <n v="8.1999999999999993"/>
    <n v="8"/>
    <n v="7.0654796511627689"/>
    <d v="1899-12-30T02:27:00"/>
    <n v="326.87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200"/>
    <d v="1899-12-30T16:33:00"/>
    <n v="16.600000000000001"/>
    <n v="21.1"/>
    <n v="21"/>
    <n v="21.3"/>
    <n v="20.5"/>
    <n v="20.7"/>
    <n v="19.899999999999999"/>
    <n v="19.100000000000001"/>
    <n v="18.5"/>
    <n v="21.291235632183934"/>
    <d v="1899-12-30T17:30:00"/>
    <n v="15.5"/>
    <n v="17.899999999999999"/>
    <n v="16.100000000000001"/>
    <n v="15.6"/>
    <n v="15.4"/>
    <n v="14.3"/>
    <n v="16.100000000000001"/>
    <n v="15.3"/>
    <n v="14.900143678160875"/>
    <d v="1899-12-30T19:00:00"/>
    <n v="5"/>
    <n v="8.6999999999999993"/>
    <n v="8.1999999999999993"/>
    <n v="9.91"/>
    <n v="8.4"/>
    <n v="9.6"/>
    <n v="7"/>
    <n v="8.1999999999999993"/>
    <n v="8"/>
    <n v="7.0606896551723937"/>
    <d v="1899-12-30T02:27:00"/>
    <n v="395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1701"/>
    <d v="1899-12-30T16:33:00"/>
    <n v="16.600000000000001"/>
    <n v="21.1"/>
    <n v="21"/>
    <n v="21.3"/>
    <n v="20.5"/>
    <n v="20.7"/>
    <n v="19.899999999999999"/>
    <n v="19.100000000000001"/>
    <n v="18.5"/>
    <n v="21.246022727272756"/>
    <d v="1899-12-30T17:30:00"/>
    <n v="15.5"/>
    <n v="17.899999999999999"/>
    <n v="16.100000000000001"/>
    <n v="15.6"/>
    <n v="15.4"/>
    <n v="14.3"/>
    <n v="16.100000000000001"/>
    <n v="15.3"/>
    <n v="14.888494318181767"/>
    <d v="1899-12-30T19:00:00"/>
    <n v="5"/>
    <n v="8.6999999999999993"/>
    <n v="8.1999999999999993"/>
    <n v="9.91"/>
    <n v="8.4"/>
    <n v="9.6"/>
    <n v="7"/>
    <n v="8.1999999999999993"/>
    <n v="8"/>
    <n v="7.0560085227272547"/>
    <d v="1899-12-30T02:27:00"/>
    <n v="393.64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1702"/>
    <d v="1899-12-30T16:33:00"/>
    <n v="16.600000000000001"/>
    <n v="21.1"/>
    <n v="21"/>
    <n v="21.3"/>
    <n v="20.5"/>
    <n v="20.7"/>
    <n v="19.899999999999999"/>
    <n v="19.100000000000001"/>
    <n v="18.5"/>
    <n v="21.20182584269666"/>
    <d v="1899-12-30T17:30:00"/>
    <n v="15.5"/>
    <n v="17.899999999999999"/>
    <n v="16.100000000000001"/>
    <n v="15.6"/>
    <n v="15.4"/>
    <n v="14.3"/>
    <n v="16.100000000000001"/>
    <n v="15.3"/>
    <n v="14.87710674157298"/>
    <d v="1899-12-30T19:00:00"/>
    <n v="5"/>
    <n v="8.6999999999999993"/>
    <n v="8.1999999999999993"/>
    <n v="9.91"/>
    <n v="8.4"/>
    <n v="9.6"/>
    <n v="7"/>
    <n v="8.1999999999999993"/>
    <n v="8"/>
    <n v="7.0514325842696461"/>
    <d v="1899-12-30T02:27:00"/>
    <n v="390.1"/>
    <m/>
    <n v="2.4499999999999993"/>
    <n v="146.99999999999994"/>
    <n v="27"/>
    <s v="jun"/>
    <m/>
  </r>
  <r>
    <x v="1"/>
    <s v="DIA"/>
    <s v="AGRICOLA BLUE GOLD S.A.C"/>
    <s v="SAN ANDRES"/>
    <s v="SEKOYA POP"/>
    <s v="CONVENCIONAL"/>
    <s v="REDONDA"/>
    <s v="JARRA / GRANEL"/>
    <n v="1"/>
    <x v="1"/>
    <x v="0"/>
    <n v="5"/>
    <n v="12194"/>
    <d v="1899-12-30T16:33:00"/>
    <n v="16.600000000000001"/>
    <n v="21.1"/>
    <n v="21"/>
    <n v="21.3"/>
    <n v="20.5"/>
    <n v="20.7"/>
    <n v="19.899999999999999"/>
    <n v="19.100000000000001"/>
    <n v="18.5"/>
    <n v="21.158611111111146"/>
    <d v="1899-12-30T17:30:00"/>
    <n v="15.5"/>
    <n v="17.899999999999999"/>
    <n v="16.100000000000001"/>
    <n v="15.6"/>
    <n v="15.4"/>
    <n v="14.3"/>
    <n v="16.100000000000001"/>
    <n v="15.3"/>
    <n v="14.865972222222162"/>
    <d v="1899-12-30T19:00:00"/>
    <n v="5"/>
    <n v="8.6999999999999993"/>
    <n v="8.1999999999999993"/>
    <n v="9.91"/>
    <n v="8.4"/>
    <n v="9.6"/>
    <n v="7"/>
    <n v="8.1999999999999993"/>
    <n v="8"/>
    <n v="7.0469583333333166"/>
    <d v="1899-12-30T02:27:00"/>
    <n v="393.64"/>
    <m/>
    <n v="2.4499999999999993"/>
    <n v="146.99999999999994"/>
    <n v="27"/>
    <s v="jun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4"/>
    <d v="1899-12-30T17:05:00"/>
    <n v="16.399999999999999"/>
    <n v="19.8"/>
    <n v="18.5"/>
    <n v="19.7"/>
    <n v="19.7"/>
    <n v="19.600000000000001"/>
    <n v="20.2"/>
    <n v="20.6"/>
    <n v="18.8"/>
    <n v="19.612500000000001"/>
    <d v="1899-12-30T18:00:00"/>
    <n v="13.1"/>
    <n v="15.7"/>
    <n v="14.9"/>
    <n v="17.3"/>
    <n v="11.7"/>
    <n v="12.6"/>
    <n v="15.5"/>
    <n v="15.5"/>
    <n v="14.537500000000003"/>
    <d v="1899-12-30T19:30:00"/>
    <n v="5"/>
    <n v="8.4"/>
    <n v="6.1"/>
    <n v="9.3000000000000007"/>
    <n v="6.8"/>
    <n v="6.2"/>
    <n v="6.1"/>
    <n v="7.7"/>
    <n v="8.5"/>
    <n v="7.3875000000000011"/>
    <d v="1899-12-30T02:25:00"/>
    <n v="399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5"/>
    <d v="1899-12-30T17:05:00"/>
    <n v="16.399999999999999"/>
    <n v="19.8"/>
    <n v="18.5"/>
    <n v="19.7"/>
    <n v="19.7"/>
    <n v="19.600000000000001"/>
    <n v="20.2"/>
    <n v="20.6"/>
    <n v="18.8"/>
    <n v="19.694318181818179"/>
    <d v="1899-12-30T18:00:00"/>
    <n v="13.1"/>
    <n v="15.7"/>
    <n v="14.9"/>
    <n v="17.3"/>
    <n v="11.7"/>
    <n v="12.6"/>
    <n v="15.5"/>
    <n v="15.5"/>
    <n v="14.617045454545462"/>
    <d v="1899-12-30T19:30:00"/>
    <n v="5"/>
    <n v="8.4"/>
    <n v="6.1"/>
    <n v="9.3000000000000007"/>
    <n v="6.8"/>
    <n v="6.2"/>
    <n v="6.1"/>
    <n v="7.7"/>
    <n v="8.5"/>
    <n v="7.2102272727272725"/>
    <d v="1899-12-30T02:25:00"/>
    <n v="330.87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2"/>
    <d v="1899-12-30T17:05:00"/>
    <n v="16.399999999999999"/>
    <n v="19.8"/>
    <n v="18.5"/>
    <n v="19.7"/>
    <n v="19.7"/>
    <n v="19.600000000000001"/>
    <n v="20.2"/>
    <n v="20.6"/>
    <n v="18.8"/>
    <n v="19.762499999999992"/>
    <d v="1899-12-30T18:00:00"/>
    <n v="13.1"/>
    <n v="15.7"/>
    <n v="14.9"/>
    <n v="17.3"/>
    <n v="11.7"/>
    <n v="12.6"/>
    <n v="15.5"/>
    <n v="15.5"/>
    <n v="14.683333333333342"/>
    <d v="1899-12-30T19:30:00"/>
    <n v="5"/>
    <n v="8.4"/>
    <n v="6.1"/>
    <n v="9.3000000000000007"/>
    <n v="6.8"/>
    <n v="6.2"/>
    <n v="6.1"/>
    <n v="7.7"/>
    <n v="8.5"/>
    <n v="7.0625"/>
    <d v="1899-12-30T02:25:00"/>
    <n v="402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3"/>
    <d v="1899-12-30T17:05:00"/>
    <n v="16.399999999999999"/>
    <n v="19.8"/>
    <n v="18.5"/>
    <n v="19.7"/>
    <n v="19.7"/>
    <n v="19.600000000000001"/>
    <n v="20.2"/>
    <n v="20.6"/>
    <n v="18.8"/>
    <n v="19.820192307692295"/>
    <d v="1899-12-30T18:00:00"/>
    <n v="13.1"/>
    <n v="15.7"/>
    <n v="14.9"/>
    <n v="17.3"/>
    <n v="11.7"/>
    <n v="12.6"/>
    <n v="15.5"/>
    <n v="15.5"/>
    <n v="14.739423076923085"/>
    <d v="1899-12-30T19:30:00"/>
    <n v="5"/>
    <n v="8.4"/>
    <n v="6.1"/>
    <n v="9.3000000000000007"/>
    <n v="6.8"/>
    <n v="6.2"/>
    <n v="6.1"/>
    <n v="7.7"/>
    <n v="8.5"/>
    <n v="6.9374999999999991"/>
    <d v="1899-12-30T02:25:00"/>
    <n v="344.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1"/>
    <d v="1899-12-30T17:05:00"/>
    <n v="16.399999999999999"/>
    <n v="19.8"/>
    <n v="18.5"/>
    <n v="19.7"/>
    <n v="19.7"/>
    <n v="19.600000000000001"/>
    <n v="20.2"/>
    <n v="20.6"/>
    <n v="18.8"/>
    <n v="19.869642857142846"/>
    <d v="1899-12-30T18:00:00"/>
    <n v="13.1"/>
    <n v="15.7"/>
    <n v="14.9"/>
    <n v="17.3"/>
    <n v="11.7"/>
    <n v="12.6"/>
    <n v="15.5"/>
    <n v="15.5"/>
    <n v="14.787500000000007"/>
    <d v="1899-12-30T19:30:00"/>
    <n v="5"/>
    <n v="8.4"/>
    <n v="6.1"/>
    <n v="9.3000000000000007"/>
    <n v="6.8"/>
    <n v="6.2"/>
    <n v="6.1"/>
    <n v="7.7"/>
    <n v="8.5"/>
    <n v="6.8303571428571415"/>
    <d v="1899-12-30T02:25:00"/>
    <n v="399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20"/>
    <d v="1899-12-30T17:05:00"/>
    <n v="16.399999999999999"/>
    <n v="19.8"/>
    <n v="18.5"/>
    <n v="19.7"/>
    <n v="19.7"/>
    <n v="19.600000000000001"/>
    <n v="20.2"/>
    <n v="20.6"/>
    <n v="18.8"/>
    <n v="19.912499999999991"/>
    <d v="1899-12-30T18:00:00"/>
    <n v="13.1"/>
    <n v="15.7"/>
    <n v="14.9"/>
    <n v="17.3"/>
    <n v="11.7"/>
    <n v="12.6"/>
    <n v="15.5"/>
    <n v="15.5"/>
    <n v="14.829166666666675"/>
    <d v="1899-12-30T19:30:00"/>
    <n v="5"/>
    <n v="8.4"/>
    <n v="6.1"/>
    <n v="9.3000000000000007"/>
    <n v="6.8"/>
    <n v="6.2"/>
    <n v="6.1"/>
    <n v="7.7"/>
    <n v="8.5"/>
    <n v="6.737499999999998"/>
    <d v="1899-12-30T02:25:00"/>
    <n v="401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19"/>
    <d v="1899-12-30T17:05:00"/>
    <n v="16.399999999999999"/>
    <n v="19.8"/>
    <n v="18.5"/>
    <n v="19.7"/>
    <n v="19.7"/>
    <n v="19.600000000000001"/>
    <n v="20.2"/>
    <n v="20.6"/>
    <n v="18.8"/>
    <n v="19.885937499999994"/>
    <d v="1899-12-30T18:00:00"/>
    <n v="13.1"/>
    <n v="15.7"/>
    <n v="14.9"/>
    <n v="17.3"/>
    <n v="11.7"/>
    <n v="12.6"/>
    <n v="15.5"/>
    <n v="15.5"/>
    <n v="14.362500000000004"/>
    <d v="1899-12-30T19:30:00"/>
    <n v="5"/>
    <n v="8.4"/>
    <n v="6.1"/>
    <n v="9.3000000000000007"/>
    <n v="6.8"/>
    <n v="6.2"/>
    <n v="6.1"/>
    <n v="7.7"/>
    <n v="8.5"/>
    <n v="6.6968749999999977"/>
    <d v="1899-12-30T02:25:00"/>
    <n v="401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18"/>
    <d v="1899-12-30T17:05:00"/>
    <n v="16.399999999999999"/>
    <n v="19.8"/>
    <n v="18.5"/>
    <n v="19.7"/>
    <n v="19.7"/>
    <n v="19.600000000000001"/>
    <n v="20.2"/>
    <n v="20.6"/>
    <n v="18.8"/>
    <n v="19.862499999999994"/>
    <d v="1899-12-30T18:00:00"/>
    <n v="13.1"/>
    <n v="15.7"/>
    <n v="14.9"/>
    <n v="17.3"/>
    <n v="11.7"/>
    <n v="12.6"/>
    <n v="15.5"/>
    <n v="15.5"/>
    <n v="13.950735294117649"/>
    <d v="1899-12-30T19:30:00"/>
    <n v="5"/>
    <n v="8.4"/>
    <n v="6.1"/>
    <n v="9.3000000000000007"/>
    <n v="6.8"/>
    <n v="6.2"/>
    <n v="6.1"/>
    <n v="7.7"/>
    <n v="8.5"/>
    <n v="6.6610294117647042"/>
    <d v="1899-12-30T02:25:00"/>
    <n v="403.64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16"/>
    <d v="1899-12-30T17:05:00"/>
    <n v="16.399999999999999"/>
    <n v="19.8"/>
    <n v="18.5"/>
    <n v="19.7"/>
    <n v="19.7"/>
    <n v="19.600000000000001"/>
    <n v="20.2"/>
    <n v="20.6"/>
    <n v="18.8"/>
    <n v="19.841666666666661"/>
    <d v="1899-12-30T18:00:00"/>
    <n v="13.1"/>
    <n v="15.7"/>
    <n v="14.9"/>
    <n v="17.3"/>
    <n v="11.7"/>
    <n v="12.6"/>
    <n v="15.5"/>
    <n v="15.5"/>
    <n v="13.584722222222219"/>
    <d v="1899-12-30T19:30:00"/>
    <n v="5"/>
    <n v="8.4"/>
    <n v="6.1"/>
    <n v="9.3000000000000007"/>
    <n v="6.8"/>
    <n v="6.2"/>
    <n v="6.1"/>
    <n v="7.7"/>
    <n v="8.5"/>
    <n v="6.6291666666666664"/>
    <d v="1899-12-30T02:25:00"/>
    <n v="331.87"/>
    <m/>
    <n v="2.4166666666666643"/>
    <n v="144.99999999999986"/>
    <n v="27"/>
    <s v="jul"/>
    <m/>
  </r>
  <r>
    <x v="2"/>
    <s v="DIA"/>
    <s v="AGRICOLA BLUE GOLD S.A.C"/>
    <s v="SAN ANDRES"/>
    <s v="SEKOYA POP"/>
    <s v="CONVENCIONAL"/>
    <s v="REDONDA"/>
    <s v="JARRA / GRANEL"/>
    <n v="1"/>
    <x v="1"/>
    <x v="0"/>
    <n v="5"/>
    <n v="11715"/>
    <d v="1899-12-30T17:05:00"/>
    <n v="16.399999999999999"/>
    <n v="19.8"/>
    <n v="18.5"/>
    <n v="19.7"/>
    <n v="19.7"/>
    <n v="19.600000000000001"/>
    <n v="20.2"/>
    <n v="20.6"/>
    <n v="18.8"/>
    <n v="19.823026315789473"/>
    <d v="1899-12-30T18:00:00"/>
    <n v="13.1"/>
    <n v="15.7"/>
    <n v="14.9"/>
    <n v="17.3"/>
    <n v="11.7"/>
    <n v="12.6"/>
    <n v="15.5"/>
    <n v="15.5"/>
    <n v="13.257236842105259"/>
    <d v="1899-12-30T19:30:00"/>
    <n v="5"/>
    <n v="8.4"/>
    <n v="6.1"/>
    <n v="9.3000000000000007"/>
    <n v="6.8"/>
    <n v="6.2"/>
    <n v="6.1"/>
    <n v="7.7"/>
    <n v="8.5"/>
    <n v="6.6006578947368411"/>
    <d v="1899-12-30T02:25:00"/>
    <n v="332.87"/>
    <m/>
    <n v="2.4166666666666643"/>
    <n v="144.99999999999986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27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002976190476197"/>
    <d v="1899-12-30T21:45:00"/>
    <n v="15.5"/>
    <n v="14.3"/>
    <n v="15.9"/>
    <n v="12.9"/>
    <n v="16"/>
    <n v="15.2"/>
    <n v="13"/>
    <n v="17"/>
    <n v="13.250595238095233"/>
    <d v="1899-12-30T23:05:00"/>
    <n v="5"/>
    <n v="6.8"/>
    <n v="6.2"/>
    <n v="7.1"/>
    <n v="7.3"/>
    <n v="6.3"/>
    <n v="5.2"/>
    <n v="6.9"/>
    <n v="5.5"/>
    <n v="6.6238095238095234"/>
    <d v="1899-12-30T02:32:00"/>
    <n v="335.87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26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092045454545467"/>
    <d v="1899-12-30T21:45:00"/>
    <n v="15.5"/>
    <n v="14.3"/>
    <n v="15.9"/>
    <n v="12.9"/>
    <n v="16"/>
    <n v="15.2"/>
    <n v="13"/>
    <n v="17"/>
    <n v="13.207386363636356"/>
    <d v="1899-12-30T23:05:00"/>
    <n v="5"/>
    <n v="6.8"/>
    <n v="6.2"/>
    <n v="7.1"/>
    <n v="7.3"/>
    <n v="6.3"/>
    <n v="5.2"/>
    <n v="6.9"/>
    <n v="5.5"/>
    <n v="6.6698863636363646"/>
    <d v="1899-12-30T02:32:00"/>
    <n v="338.87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28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173369565217406"/>
    <d v="1899-12-30T21:45:00"/>
    <n v="15.5"/>
    <n v="14.3"/>
    <n v="15.9"/>
    <n v="12.9"/>
    <n v="16"/>
    <n v="15.2"/>
    <n v="13"/>
    <n v="17"/>
    <n v="13.167934782608688"/>
    <d v="1899-12-30T23:05:00"/>
    <n v="5"/>
    <n v="6.8"/>
    <n v="6.2"/>
    <n v="7.1"/>
    <n v="7.3"/>
    <n v="6.3"/>
    <n v="5.2"/>
    <n v="6.9"/>
    <n v="5.5"/>
    <n v="6.7119565217391317"/>
    <d v="1899-12-30T02:32:00"/>
    <n v="404.64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29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247916666666686"/>
    <d v="1899-12-30T21:45:00"/>
    <n v="15.5"/>
    <n v="14.3"/>
    <n v="15.9"/>
    <n v="12.9"/>
    <n v="16"/>
    <n v="15.2"/>
    <n v="13"/>
    <n v="17"/>
    <n v="13.131770833333327"/>
    <d v="1899-12-30T23:05:00"/>
    <n v="5"/>
    <n v="6.8"/>
    <n v="6.2"/>
    <n v="7.1"/>
    <n v="7.3"/>
    <n v="6.3"/>
    <n v="5.2"/>
    <n v="6.9"/>
    <n v="5.5"/>
    <n v="6.7505208333333355"/>
    <d v="1899-12-30T02:32:00"/>
    <n v="401.64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31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291000000000022"/>
    <d v="1899-12-30T21:45:00"/>
    <n v="15.5"/>
    <n v="14.3"/>
    <n v="15.9"/>
    <n v="12.9"/>
    <n v="16"/>
    <n v="15.2"/>
    <n v="13"/>
    <n v="17"/>
    <n v="13.343499999999992"/>
    <d v="1899-12-30T23:05:00"/>
    <n v="5"/>
    <n v="6.8"/>
    <n v="6.2"/>
    <n v="7.1"/>
    <n v="7.3"/>
    <n v="6.3"/>
    <n v="5.2"/>
    <n v="6.9"/>
    <n v="5.5"/>
    <n v="6.7405000000000044"/>
    <d v="1899-12-30T02:32:00"/>
    <n v="404.64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30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306250000000016"/>
    <d v="1899-12-30T21:45:00"/>
    <n v="15.5"/>
    <n v="14.3"/>
    <n v="15.9"/>
    <n v="12.9"/>
    <n v="16"/>
    <n v="15.2"/>
    <n v="13"/>
    <n v="17"/>
    <n v="13.774519230769224"/>
    <d v="1899-12-30T23:05:00"/>
    <n v="5"/>
    <n v="6.8"/>
    <n v="6.2"/>
    <n v="7.1"/>
    <n v="7.3"/>
    <n v="6.3"/>
    <n v="5.2"/>
    <n v="6.9"/>
    <n v="5.5"/>
    <n v="6.6875000000000044"/>
    <d v="1899-12-30T02:32:00"/>
    <n v="401.64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33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320370370370387"/>
    <d v="1899-12-30T21:45:00"/>
    <n v="15.5"/>
    <n v="14.3"/>
    <n v="15.9"/>
    <n v="12.9"/>
    <n v="16"/>
    <n v="15.2"/>
    <n v="13"/>
    <n v="17"/>
    <n v="14.173611111111105"/>
    <d v="1899-12-30T23:05:00"/>
    <n v="5"/>
    <n v="6.8"/>
    <n v="6.2"/>
    <n v="7.1"/>
    <n v="7.3"/>
    <n v="6.3"/>
    <n v="5.2"/>
    <n v="6.9"/>
    <n v="5.5"/>
    <n v="6.6384259259259331"/>
    <d v="1899-12-30T02:32:00"/>
    <n v="258.55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35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333482142857157"/>
    <d v="1899-12-30T21:45:00"/>
    <n v="15.5"/>
    <n v="14.3"/>
    <n v="15.9"/>
    <n v="12.9"/>
    <n v="16"/>
    <n v="15.2"/>
    <n v="13"/>
    <n v="17"/>
    <n v="14.544196428571423"/>
    <d v="1899-12-30T23:05:00"/>
    <n v="5"/>
    <n v="6.8"/>
    <n v="6.2"/>
    <n v="7.1"/>
    <n v="7.3"/>
    <n v="6.3"/>
    <n v="5.2"/>
    <n v="6.9"/>
    <n v="5.5"/>
    <n v="6.5928571428571496"/>
    <d v="1899-12-30T02:32:00"/>
    <n v="82.1"/>
    <m/>
    <n v="2.5333333333333385"/>
    <n v="152.00000000000031"/>
    <n v="27"/>
    <s v="jul"/>
    <m/>
  </r>
  <r>
    <x v="2"/>
    <s v="NOCHE"/>
    <s v="AGRICOLA BLUE GOLD S.A.C"/>
    <s v="SAN ANDRES"/>
    <s v="SEKOYA POP"/>
    <s v="CONVENCIONAL"/>
    <s v="REDONDA"/>
    <s v="JARRA / GRANEL"/>
    <n v="2"/>
    <x v="1"/>
    <x v="1"/>
    <n v="5"/>
    <n v="11734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345689655172428"/>
    <d v="1899-12-30T21:45:00"/>
    <n v="15.5"/>
    <n v="14.3"/>
    <n v="15.9"/>
    <n v="12.9"/>
    <n v="16"/>
    <n v="15.2"/>
    <n v="13"/>
    <n v="17"/>
    <n v="14.889224137931027"/>
    <d v="1899-12-30T23:05:00"/>
    <n v="5"/>
    <n v="6.8"/>
    <n v="6.2"/>
    <n v="7.1"/>
    <n v="7.3"/>
    <n v="6.3"/>
    <n v="5.2"/>
    <n v="6.9"/>
    <n v="5.5"/>
    <n v="6.5504310344827665"/>
    <d v="1899-12-30T02:32:00"/>
    <n v="171.07"/>
    <m/>
    <n v="2.5333333333333385"/>
    <n v="152.00000000000031"/>
    <n v="27"/>
    <s v="jul"/>
    <m/>
  </r>
  <r>
    <x v="2"/>
    <s v="NOCHE"/>
    <s v="EXCELLENCE FRUIT SAC"/>
    <s v="SAN JOSE"/>
    <s v="SEKOYA POP"/>
    <s v="CONVENCIONAL"/>
    <s v="REDONDA"/>
    <s v="JARRA / GRANEL"/>
    <n v="2"/>
    <x v="1"/>
    <x v="1"/>
    <n v="5"/>
    <n v="2401"/>
    <d v="1899-12-30T20:33:00"/>
    <n v="16.399999999999999"/>
    <n v="20"/>
    <n v="19.100000000000001"/>
    <n v="20.5"/>
    <n v="21.5"/>
    <n v="19.8"/>
    <n v="19.600000000000001"/>
    <n v="20.100000000000001"/>
    <n v="19.899999999999999"/>
    <n v="20.522500000000019"/>
    <d v="1899-12-30T21:45:00"/>
    <n v="15.5"/>
    <n v="14.3"/>
    <n v="15.9"/>
    <n v="12.9"/>
    <n v="16"/>
    <n v="15.2"/>
    <n v="13"/>
    <n v="17"/>
    <n v="15.077499999999992"/>
    <d v="1899-12-30T23:05:00"/>
    <n v="5"/>
    <n v="6.8"/>
    <n v="6.2"/>
    <n v="7.1"/>
    <n v="7.3"/>
    <n v="6.3"/>
    <n v="5.2"/>
    <n v="6.9"/>
    <n v="5.5"/>
    <n v="6.5629166666666752"/>
    <d v="1899-12-30T02:32:00"/>
    <n v="445.21"/>
    <m/>
    <n v="2.5333333333333385"/>
    <n v="152.00000000000031"/>
    <n v="27"/>
    <s v="jul"/>
    <m/>
  </r>
  <r>
    <x v="3"/>
    <s v="DIA"/>
    <s v="AGRICOLA BLUE GOLD S.A.C"/>
    <s v="VISTA HERMOSA "/>
    <s v="SEKOYA POP "/>
    <s v="CONVENCIONAL"/>
    <s v="REDONDA"/>
    <s v="JARRA / GRANEL"/>
    <n v="1"/>
    <x v="0"/>
    <x v="0"/>
    <n v="5"/>
    <n v="12301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0.847983870967763"/>
    <d v="1899-12-30T17:00:00"/>
    <n v="7.7"/>
    <n v="12.3"/>
    <n v="13.5"/>
    <n v="7.9"/>
    <n v="6.6"/>
    <n v="13.6"/>
    <n v="12.9"/>
    <n v="13.1"/>
    <n v="15.12419354838709"/>
    <d v="1899-12-30T18:35:00"/>
    <n v="5"/>
    <n v="5.3"/>
    <n v="7.5"/>
    <n v="5.3"/>
    <n v="8"/>
    <n v="5.2"/>
    <n v="7.5"/>
    <n v="7.5"/>
    <n v="7.6"/>
    <n v="6.6250000000000053"/>
    <d v="1899-12-30T02:35:00"/>
    <n v="401.64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1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1.169140625000026"/>
    <d v="1899-12-30T17:00:00"/>
    <n v="7.7"/>
    <n v="12.3"/>
    <n v="13.5"/>
    <n v="7.9"/>
    <n v="6.6"/>
    <n v="13.6"/>
    <n v="12.9"/>
    <n v="13.1"/>
    <n v="15.293749999999994"/>
    <d v="1899-12-30T18:35:00"/>
    <n v="5"/>
    <n v="5.3"/>
    <n v="7.5"/>
    <n v="5.3"/>
    <n v="8"/>
    <n v="5.2"/>
    <n v="7.5"/>
    <n v="7.5"/>
    <n v="7.6"/>
    <n v="6.6730468750000043"/>
    <d v="1899-12-30T02:35:00"/>
    <n v="327.87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2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1.470833333333363"/>
    <d v="1899-12-30T17:00:00"/>
    <n v="7.7"/>
    <n v="12.3"/>
    <n v="13.5"/>
    <n v="7.9"/>
    <n v="6.6"/>
    <n v="13.6"/>
    <n v="12.9"/>
    <n v="13.1"/>
    <n v="15.453030303030296"/>
    <d v="1899-12-30T18:35:00"/>
    <n v="5"/>
    <n v="5.3"/>
    <n v="7.5"/>
    <n v="5.3"/>
    <n v="8"/>
    <n v="5.2"/>
    <n v="7.5"/>
    <n v="7.5"/>
    <n v="7.6"/>
    <n v="6.7181818181818205"/>
    <d v="1899-12-30T02:35:00"/>
    <n v="331.87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3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1.738235294117679"/>
    <d v="1899-12-30T17:00:00"/>
    <n v="7.7"/>
    <n v="12.3"/>
    <n v="13.5"/>
    <n v="7.9"/>
    <n v="6.6"/>
    <n v="13.6"/>
    <n v="12.9"/>
    <n v="13.1"/>
    <n v="15.613602941176463"/>
    <d v="1899-12-30T18:35:00"/>
    <n v="5"/>
    <n v="5.3"/>
    <n v="7.5"/>
    <n v="5.3"/>
    <n v="8"/>
    <n v="5.2"/>
    <n v="7.5"/>
    <n v="7.5"/>
    <n v="7.6"/>
    <n v="6.774632352941178"/>
    <d v="1899-12-30T02:35:00"/>
    <n v="393.64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5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1.974285714285742"/>
    <d v="1899-12-30T17:00:00"/>
    <n v="7.7"/>
    <n v="12.3"/>
    <n v="13.5"/>
    <n v="7.9"/>
    <n v="6.6"/>
    <n v="13.6"/>
    <n v="12.9"/>
    <n v="13.1"/>
    <n v="15.775357142857132"/>
    <d v="1899-12-30T18:35:00"/>
    <n v="5"/>
    <n v="5.3"/>
    <n v="7.5"/>
    <n v="5.3"/>
    <n v="8"/>
    <n v="5.2"/>
    <n v="7.5"/>
    <n v="7.5"/>
    <n v="7.6"/>
    <n v="6.8414285714285725"/>
    <d v="1899-12-30T02:35:00"/>
    <n v="397.64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4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2.197222222222244"/>
    <d v="1899-12-30T17:00:00"/>
    <n v="7.7"/>
    <n v="12.3"/>
    <n v="13.5"/>
    <n v="7.9"/>
    <n v="6.6"/>
    <n v="13.6"/>
    <n v="12.9"/>
    <n v="13.1"/>
    <n v="15.928124999999987"/>
    <d v="1899-12-30T18:35:00"/>
    <n v="5"/>
    <n v="5.3"/>
    <n v="7.5"/>
    <n v="5.3"/>
    <n v="8"/>
    <n v="5.2"/>
    <n v="7.5"/>
    <n v="7.5"/>
    <n v="7.6"/>
    <n v="6.9045138888888902"/>
    <d v="1899-12-30T02:35:00"/>
    <n v="394.64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6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2.40810810810812"/>
    <d v="1899-12-30T17:00:00"/>
    <n v="7.7"/>
    <n v="12.3"/>
    <n v="13.5"/>
    <n v="7.9"/>
    <n v="6.6"/>
    <n v="13.6"/>
    <n v="12.9"/>
    <n v="13.1"/>
    <n v="16.072635135135126"/>
    <d v="1899-12-30T18:35:00"/>
    <n v="5"/>
    <n v="5.3"/>
    <n v="7.5"/>
    <n v="5.3"/>
    <n v="8"/>
    <n v="5.2"/>
    <n v="7.5"/>
    <n v="7.5"/>
    <n v="7.6"/>
    <n v="6.9641891891891898"/>
    <d v="1899-12-30T02:35:00"/>
    <n v="395.64"/>
    <m/>
    <n v="2.5833333333333357"/>
    <n v="155.00000000000014"/>
    <n v="27"/>
    <s v="jul"/>
    <m/>
  </r>
  <r>
    <x v="3"/>
    <s v="DIA"/>
    <s v="AGRICOLA BLUE GOLD S.A.C"/>
    <s v="SAN ANDRES"/>
    <s v="SEKOYA POP"/>
    <s v="CONVENCIONAL"/>
    <s v="REDONDA"/>
    <s v="JARRA / GRANEL"/>
    <n v="1"/>
    <x v="0"/>
    <x v="0"/>
    <n v="5"/>
    <n v="11767"/>
    <d v="1899-12-30T16:00:00"/>
    <n v="15.9"/>
    <n v="20.2"/>
    <n v="19.399999999999999"/>
    <n v="19.5"/>
    <n v="19.100000000000001"/>
    <n v="20.399999999999999"/>
    <n v="20.100000000000001"/>
    <n v="19.3"/>
    <n v="18.399999999999999"/>
    <n v="22.607894736842113"/>
    <d v="1899-12-30T17:00:00"/>
    <n v="7.7"/>
    <n v="12.3"/>
    <n v="13.5"/>
    <n v="7.9"/>
    <n v="6.6"/>
    <n v="13.6"/>
    <n v="12.9"/>
    <n v="13.1"/>
    <n v="16.209539473684199"/>
    <d v="1899-12-30T18:35:00"/>
    <n v="5"/>
    <n v="5.3"/>
    <n v="7.5"/>
    <n v="5.3"/>
    <n v="8"/>
    <n v="5.2"/>
    <n v="7.5"/>
    <n v="7.5"/>
    <n v="7.6"/>
    <n v="7.0207236842105267"/>
    <d v="1899-12-30T02:35:00"/>
    <n v="395.64"/>
    <m/>
    <n v="2.5833333333333357"/>
    <n v="155.00000000000014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7"/>
    <d v="1899-12-30T21:00:00"/>
    <n v="14.9"/>
    <n v="22.4"/>
    <n v="19.2"/>
    <n v="20.9"/>
    <n v="21.9"/>
    <n v="21.8"/>
    <n v="22"/>
    <n v="20.5"/>
    <n v="19.399999999999999"/>
    <n v="22.626329787234052"/>
    <d v="1899-12-30T22:15:00"/>
    <n v="12.5"/>
    <n v="13.9"/>
    <n v="14.1"/>
    <n v="12.2"/>
    <n v="13.9"/>
    <n v="14.1"/>
    <n v="15.3"/>
    <n v="13.1"/>
    <n v="15.599734042553195"/>
    <d v="1899-12-30T23:40:00"/>
    <n v="5"/>
    <n v="8.3000000000000007"/>
    <n v="6.5"/>
    <n v="7.1"/>
    <n v="7.7"/>
    <n v="7.2"/>
    <n v="6.9"/>
    <n v="6.8"/>
    <n v="5.7"/>
    <n v="6.9632978723404229"/>
    <d v="1899-12-30T02:40:00"/>
    <n v="397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8"/>
    <d v="1899-12-30T21:00:00"/>
    <n v="14.9"/>
    <n v="22.4"/>
    <n v="19.2"/>
    <n v="20.9"/>
    <n v="21.9"/>
    <n v="21.8"/>
    <n v="22"/>
    <n v="20.5"/>
    <n v="19.399999999999999"/>
    <n v="22.545833333333345"/>
    <d v="1899-12-30T22:15:00"/>
    <n v="12.5"/>
    <n v="13.9"/>
    <n v="14.1"/>
    <n v="12.2"/>
    <n v="13.9"/>
    <n v="14.1"/>
    <n v="15.3"/>
    <n v="13.1"/>
    <n v="15.594791666666673"/>
    <d v="1899-12-30T23:40:00"/>
    <n v="5"/>
    <n v="8.3000000000000007"/>
    <n v="6.5"/>
    <n v="7.1"/>
    <n v="7.7"/>
    <n v="7.2"/>
    <n v="6.9"/>
    <n v="6.8"/>
    <n v="5.7"/>
    <n v="6.992708333333332"/>
    <d v="1899-12-30T02:40:00"/>
    <n v="260.83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6"/>
    <d v="1899-12-30T21:00:00"/>
    <n v="14.9"/>
    <n v="22.4"/>
    <n v="19.2"/>
    <n v="20.9"/>
    <n v="21.9"/>
    <n v="21.8"/>
    <n v="22"/>
    <n v="20.5"/>
    <n v="19.399999999999999"/>
    <n v="22.468622448979598"/>
    <d v="1899-12-30T22:15:00"/>
    <n v="12.5"/>
    <n v="13.9"/>
    <n v="14.1"/>
    <n v="12.2"/>
    <n v="13.9"/>
    <n v="14.1"/>
    <n v="15.3"/>
    <n v="13.1"/>
    <n v="15.590051020408175"/>
    <d v="1899-12-30T23:40:00"/>
    <n v="5"/>
    <n v="8.3000000000000007"/>
    <n v="6.5"/>
    <n v="7.1"/>
    <n v="7.7"/>
    <n v="7.2"/>
    <n v="6.9"/>
    <n v="6.8"/>
    <n v="5.7"/>
    <n v="7.020918367346936"/>
    <d v="1899-12-30T02:40:00"/>
    <n v="398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5"/>
    <d v="1899-12-30T21:00:00"/>
    <n v="14.9"/>
    <n v="22.4"/>
    <n v="19.2"/>
    <n v="20.9"/>
    <n v="21.9"/>
    <n v="21.8"/>
    <n v="22"/>
    <n v="20.5"/>
    <n v="19.399999999999999"/>
    <n v="22.350500000000011"/>
    <d v="1899-12-30T22:15:00"/>
    <n v="12.5"/>
    <n v="13.9"/>
    <n v="14.1"/>
    <n v="12.2"/>
    <n v="13.9"/>
    <n v="14.1"/>
    <n v="15.3"/>
    <n v="13.1"/>
    <n v="15.598500000000017"/>
    <d v="1899-12-30T23:40:00"/>
    <n v="5"/>
    <n v="8.3000000000000007"/>
    <n v="6.5"/>
    <n v="7.1"/>
    <n v="7.7"/>
    <n v="7.2"/>
    <n v="6.9"/>
    <n v="6.8"/>
    <n v="5.7"/>
    <n v="7.043000000000001"/>
    <d v="1899-12-30T02:40:00"/>
    <n v="400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4"/>
    <d v="1899-12-30T21:00:00"/>
    <n v="14.9"/>
    <n v="22.4"/>
    <n v="19.2"/>
    <n v="20.9"/>
    <n v="21.9"/>
    <n v="21.8"/>
    <n v="22"/>
    <n v="20.5"/>
    <n v="19.399999999999999"/>
    <n v="22.23700980392158"/>
    <d v="1899-12-30T22:15:00"/>
    <n v="12.5"/>
    <n v="13.9"/>
    <n v="14.1"/>
    <n v="12.2"/>
    <n v="13.9"/>
    <n v="14.1"/>
    <n v="15.3"/>
    <n v="13.1"/>
    <n v="15.606617647058838"/>
    <d v="1899-12-30T23:40:00"/>
    <n v="5"/>
    <n v="8.3000000000000007"/>
    <n v="6.5"/>
    <n v="7.1"/>
    <n v="7.7"/>
    <n v="7.2"/>
    <n v="6.9"/>
    <n v="6.8"/>
    <n v="5.7"/>
    <n v="7.0642156862745136"/>
    <d v="1899-12-30T02:40:00"/>
    <n v="398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3"/>
    <d v="1899-12-30T21:00:00"/>
    <n v="14.9"/>
    <n v="22.4"/>
    <n v="19.2"/>
    <n v="20.9"/>
    <n v="21.9"/>
    <n v="21.8"/>
    <n v="22"/>
    <n v="20.5"/>
    <n v="19.399999999999999"/>
    <n v="22.12788461538463"/>
    <d v="1899-12-30T22:15:00"/>
    <n v="12.5"/>
    <n v="13.9"/>
    <n v="14.1"/>
    <n v="12.2"/>
    <n v="13.9"/>
    <n v="14.1"/>
    <n v="15.3"/>
    <n v="13.1"/>
    <n v="15.614423076923096"/>
    <d v="1899-12-30T23:40:00"/>
    <n v="5"/>
    <n v="8.3000000000000007"/>
    <n v="6.5"/>
    <n v="7.1"/>
    <n v="7.7"/>
    <n v="7.2"/>
    <n v="6.9"/>
    <n v="6.8"/>
    <n v="5.7"/>
    <n v="7.0846153846153914"/>
    <d v="1899-12-30T02:40:00"/>
    <n v="399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0"/>
    <d v="1899-12-30T21:00:00"/>
    <n v="14.9"/>
    <n v="22.4"/>
    <n v="19.2"/>
    <n v="20.9"/>
    <n v="21.9"/>
    <n v="21.8"/>
    <n v="22"/>
    <n v="20.5"/>
    <n v="19.399999999999999"/>
    <n v="22.022877358490586"/>
    <d v="1899-12-30T22:15:00"/>
    <n v="12.5"/>
    <n v="13.9"/>
    <n v="14.1"/>
    <n v="12.2"/>
    <n v="13.9"/>
    <n v="14.1"/>
    <n v="15.3"/>
    <n v="13.1"/>
    <n v="15.621933962264174"/>
    <d v="1899-12-30T23:40:00"/>
    <n v="5"/>
    <n v="8.3000000000000007"/>
    <n v="6.5"/>
    <n v="7.1"/>
    <n v="7.7"/>
    <n v="7.2"/>
    <n v="6.9"/>
    <n v="6.8"/>
    <n v="5.7"/>
    <n v="7.1042452830188783"/>
    <d v="1899-12-30T02:40:00"/>
    <n v="400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71"/>
    <d v="1899-12-30T21:00:00"/>
    <n v="14.9"/>
    <n v="22.4"/>
    <n v="19.2"/>
    <n v="20.9"/>
    <n v="21.9"/>
    <n v="21.8"/>
    <n v="22"/>
    <n v="20.5"/>
    <n v="19.399999999999999"/>
    <n v="21.921759259259282"/>
    <d v="1899-12-30T22:15:00"/>
    <n v="12.5"/>
    <n v="13.9"/>
    <n v="14.1"/>
    <n v="12.2"/>
    <n v="13.9"/>
    <n v="14.1"/>
    <n v="15.3"/>
    <n v="13.1"/>
    <n v="15.629166666666693"/>
    <d v="1899-12-30T23:40:00"/>
    <n v="5"/>
    <n v="8.3000000000000007"/>
    <n v="6.5"/>
    <n v="7.1"/>
    <n v="7.7"/>
    <n v="7.2"/>
    <n v="6.9"/>
    <n v="6.8"/>
    <n v="5.7"/>
    <n v="7.12314814814816"/>
    <d v="1899-12-30T02:40:00"/>
    <n v="397.64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69"/>
    <d v="1899-12-30T21:00:00"/>
    <n v="14.9"/>
    <n v="22.4"/>
    <n v="19.2"/>
    <n v="20.9"/>
    <n v="21.9"/>
    <n v="21.8"/>
    <n v="22"/>
    <n v="20.5"/>
    <n v="19.399999999999999"/>
    <n v="21.934318181818192"/>
    <d v="1899-12-30T22:15:00"/>
    <n v="12.5"/>
    <n v="13.9"/>
    <n v="14.1"/>
    <n v="12.2"/>
    <n v="13.9"/>
    <n v="14.1"/>
    <n v="15.3"/>
    <n v="13.1"/>
    <n v="15.547954545454575"/>
    <d v="1899-12-30T23:40:00"/>
    <n v="5"/>
    <n v="8.3000000000000007"/>
    <n v="6.5"/>
    <n v="7.1"/>
    <n v="7.7"/>
    <n v="7.2"/>
    <n v="6.9"/>
    <n v="6.8"/>
    <n v="5.7"/>
    <n v="7.1068181818181921"/>
    <d v="1899-12-30T02:40:00"/>
    <n v="332.87"/>
    <m/>
    <n v="2.6666666666666679"/>
    <n v="160.00000000000006"/>
    <n v="27"/>
    <s v="jul"/>
    <m/>
  </r>
  <r>
    <x v="3"/>
    <s v="NOCHE"/>
    <s v="AGRICOLA BLUE GOLD S.A.C"/>
    <s v="SAN ANDRES"/>
    <s v="SEKOYA POP"/>
    <s v="CONVENCIONAL"/>
    <s v="REDONDA"/>
    <s v="JARRA / GRANEL"/>
    <n v="2"/>
    <x v="0"/>
    <x v="2"/>
    <n v="5"/>
    <n v="11768"/>
    <d v="1899-12-30T21:00:00"/>
    <n v="14.9"/>
    <n v="22.4"/>
    <n v="19.2"/>
    <n v="20.9"/>
    <n v="21.9"/>
    <n v="21.8"/>
    <n v="22"/>
    <n v="20.5"/>
    <n v="19.399999999999999"/>
    <n v="21.946428571428566"/>
    <d v="1899-12-30T22:15:00"/>
    <n v="12.5"/>
    <n v="13.9"/>
    <n v="14.1"/>
    <n v="12.2"/>
    <n v="13.9"/>
    <n v="14.1"/>
    <n v="15.3"/>
    <n v="13.1"/>
    <n v="15.46964285714289"/>
    <d v="1899-12-30T23:40:00"/>
    <n v="5"/>
    <n v="8.3000000000000007"/>
    <n v="6.5"/>
    <n v="7.1"/>
    <n v="7.7"/>
    <n v="7.2"/>
    <n v="6.9"/>
    <n v="6.8"/>
    <n v="5.7"/>
    <n v="7.0910714285714365"/>
    <d v="1899-12-30T02:40:00"/>
    <n v="332.87"/>
    <m/>
    <n v="2.6666666666666679"/>
    <n v="160.00000000000006"/>
    <n v="27"/>
    <s v="jul"/>
    <m/>
  </r>
  <r>
    <x v="3"/>
    <s v="NOCHE"/>
    <s v="EXCELLENCE FRUIT SAC"/>
    <s v="SAN JOSE"/>
    <s v="SEKOYA POP"/>
    <s v="CONVENCIONAL"/>
    <s v="REDONDA / CUADRADA"/>
    <s v="JARRA / GRANEL"/>
    <n v="1"/>
    <x v="1"/>
    <x v="3"/>
    <n v="5"/>
    <n v="2404"/>
    <d v="1899-12-30T21:15:00"/>
    <n v="15.5"/>
    <n v="20.5"/>
    <n v="19.3"/>
    <n v="20.399999999999999"/>
    <n v="21.8"/>
    <n v="20.100000000000001"/>
    <n v="20.5"/>
    <n v="19.7"/>
    <n v="20.7"/>
    <n v="22.89967948717948"/>
    <d v="1899-12-30T23:00:00"/>
    <n v="15.6"/>
    <n v="19.3"/>
    <n v="20.399999999999999"/>
    <n v="21.8"/>
    <n v="20.100000000000001"/>
    <n v="20.5"/>
    <n v="19.7"/>
    <n v="20.7"/>
    <n v="16.046474358974375"/>
    <d v="1899-12-30T00:15:00"/>
    <n v="5"/>
    <n v="6.4"/>
    <n v="6.1"/>
    <n v="4.8"/>
    <n v="4.9000000000000004"/>
    <n v="5.7"/>
    <n v="6"/>
    <n v="7.2"/>
    <n v="6"/>
    <n v="6.9852564102564161"/>
    <n v="-0.875"/>
    <n v="351.1"/>
    <m/>
    <n v="3"/>
    <n v="180"/>
    <n v="27"/>
    <s v="jul"/>
    <m/>
  </r>
  <r>
    <x v="3"/>
    <s v="NOCHE"/>
    <s v="EXCELLENCE FRUIT SAC"/>
    <s v="SAN JOSE"/>
    <s v="SEKOYA POP"/>
    <s v="CONVENCIONAL"/>
    <s v="REDONDA / CUADRADA"/>
    <s v="JARRA / GRANEL"/>
    <n v="1"/>
    <x v="1"/>
    <x v="3"/>
    <n v="5"/>
    <n v="2405"/>
    <d v="1899-12-30T21:15:00"/>
    <n v="15.5"/>
    <n v="20.5"/>
    <n v="19.3"/>
    <n v="20.399999999999999"/>
    <n v="21.8"/>
    <n v="20.100000000000001"/>
    <n v="20.5"/>
    <n v="19.7"/>
    <n v="20.7"/>
    <n v="22.88717948717948"/>
    <d v="1899-12-30T23:00:00"/>
    <n v="15.6"/>
    <n v="19.3"/>
    <n v="20.399999999999999"/>
    <n v="21.8"/>
    <n v="20.100000000000001"/>
    <n v="20.5"/>
    <n v="19.7"/>
    <n v="20.7"/>
    <n v="15.911538461538484"/>
    <d v="1899-12-30T00:15:00"/>
    <n v="5"/>
    <n v="6.4"/>
    <n v="6.1"/>
    <n v="4.8"/>
    <n v="4.9000000000000004"/>
    <n v="5.7"/>
    <n v="6"/>
    <n v="7.2"/>
    <n v="6"/>
    <n v="7.0317307692307764"/>
    <n v="-0.875"/>
    <n v="439.34"/>
    <m/>
    <n v="3"/>
    <n v="180"/>
    <n v="27"/>
    <s v="jul"/>
    <m/>
  </r>
  <r>
    <x v="3"/>
    <s v="NOCHE"/>
    <s v="AGRICOLA BLUE GOLD S.A.C"/>
    <s v="CERRO VERDE"/>
    <s v="SEKOYA POP "/>
    <s v="CONVENCIONAL"/>
    <s v="REDONDA / CUADRADA"/>
    <s v="JARRA / GRANEL"/>
    <n v="1"/>
    <x v="1"/>
    <x v="3"/>
    <n v="5"/>
    <n v="10404"/>
    <d v="1899-12-30T21:15:00"/>
    <n v="15.5"/>
    <n v="20.5"/>
    <n v="19.3"/>
    <n v="20.399999999999999"/>
    <n v="21.8"/>
    <n v="20.100000000000001"/>
    <n v="20.5"/>
    <n v="19.7"/>
    <n v="20.7"/>
    <n v="22.874679487179481"/>
    <d v="1899-12-30T23:00:00"/>
    <n v="15.6"/>
    <n v="19.3"/>
    <n v="20.399999999999999"/>
    <n v="21.8"/>
    <n v="20.100000000000001"/>
    <n v="20.5"/>
    <n v="19.7"/>
    <n v="20.7"/>
    <n v="15.776602564102587"/>
    <d v="1899-12-30T00:15:00"/>
    <n v="5"/>
    <n v="6.4"/>
    <n v="6.1"/>
    <n v="4.8"/>
    <n v="4.9000000000000004"/>
    <n v="5.7"/>
    <n v="6"/>
    <n v="7.2"/>
    <n v="6"/>
    <n v="7.0782051282051368"/>
    <n v="-0.875"/>
    <n v="1049.9100000000001"/>
    <m/>
    <n v="3"/>
    <n v="180"/>
    <n v="27"/>
    <s v="jul"/>
    <m/>
  </r>
  <r>
    <x v="3"/>
    <s v="NOCHE"/>
    <s v="AGRICOLA BLUE GOLD S.A.C"/>
    <s v="VISTA HERMOSA "/>
    <s v="SEKOYA POP "/>
    <s v="CONVENCIONAL"/>
    <s v="REDONDA / CUADRADA"/>
    <s v="JARRA / GRANEL"/>
    <n v="1"/>
    <x v="1"/>
    <x v="3"/>
    <n v="5"/>
    <n v="12304"/>
    <d v="1899-12-30T21:15:00"/>
    <n v="15.5"/>
    <n v="20.5"/>
    <n v="19.3"/>
    <n v="20.399999999999999"/>
    <n v="21.8"/>
    <n v="20.100000000000001"/>
    <n v="20.5"/>
    <n v="19.7"/>
    <n v="20.7"/>
    <n v="22.732812499999994"/>
    <d v="1899-12-30T23:00:00"/>
    <n v="15.6"/>
    <n v="19.3"/>
    <n v="20.399999999999999"/>
    <n v="21.8"/>
    <n v="20.100000000000001"/>
    <n v="20.5"/>
    <n v="19.7"/>
    <n v="20.7"/>
    <n v="15.629375000000028"/>
    <d v="1899-12-30T00:15:00"/>
    <n v="5"/>
    <n v="6.4"/>
    <n v="6.1"/>
    <n v="4.8"/>
    <n v="4.9000000000000004"/>
    <n v="5.7"/>
    <n v="6"/>
    <n v="7.2"/>
    <n v="6"/>
    <n v="7.1328125000000124"/>
    <n v="-0.875"/>
    <n v="400.64"/>
    <m/>
    <n v="3"/>
    <n v="180"/>
    <n v="27"/>
    <s v="jul"/>
    <m/>
  </r>
  <r>
    <x v="3"/>
    <s v="NOCHE"/>
    <s v="AGRICOLA BLUE GOLD S.A.C"/>
    <s v="VISTA HERMOSA "/>
    <s v="SEKOYA POP "/>
    <s v="CONVENCIONAL"/>
    <s v="REDONDA / CUADRADA"/>
    <s v="JARRA / GRANEL"/>
    <n v="1"/>
    <x v="1"/>
    <x v="3"/>
    <n v="5"/>
    <n v="12302"/>
    <d v="1899-12-30T21:15:00"/>
    <n v="15.5"/>
    <n v="20.5"/>
    <n v="19.3"/>
    <n v="20.399999999999999"/>
    <n v="21.8"/>
    <n v="20.100000000000001"/>
    <n v="20.5"/>
    <n v="19.7"/>
    <n v="20.7"/>
    <n v="22.597865853658533"/>
    <d v="1899-12-30T23:00:00"/>
    <n v="15.6"/>
    <n v="19.3"/>
    <n v="20.399999999999999"/>
    <n v="21.8"/>
    <n v="20.100000000000001"/>
    <n v="20.5"/>
    <n v="19.7"/>
    <n v="20.7"/>
    <n v="15.489329268292714"/>
    <d v="1899-12-30T00:15:00"/>
    <n v="5"/>
    <n v="6.4"/>
    <n v="6.1"/>
    <n v="4.8"/>
    <n v="4.9000000000000004"/>
    <n v="5.7"/>
    <n v="6"/>
    <n v="7.2"/>
    <n v="6"/>
    <n v="7.1847560975609888"/>
    <n v="-0.875"/>
    <n v="401.64"/>
    <m/>
    <n v="3"/>
    <n v="180"/>
    <n v="27"/>
    <s v="jul"/>
    <m/>
  </r>
  <r>
    <x v="3"/>
    <s v="NOCHE"/>
    <s v="AGRICOLA BLUE GOLD S.A.C"/>
    <s v="VISTA HERMOSA "/>
    <s v="SEKOYA POP "/>
    <s v="CONVENCIONAL"/>
    <s v="REDONDA / CUADRADA"/>
    <s v="JARRA / GRANEL"/>
    <n v="1"/>
    <x v="1"/>
    <x v="3"/>
    <n v="5"/>
    <n v="12303"/>
    <d v="1899-12-30T21:15:00"/>
    <n v="15.5"/>
    <n v="20.5"/>
    <n v="19.3"/>
    <n v="20.399999999999999"/>
    <n v="21.8"/>
    <n v="20.100000000000001"/>
    <n v="20.5"/>
    <n v="19.7"/>
    <n v="20.7"/>
    <n v="22.469345238095233"/>
    <d v="1899-12-30T23:00:00"/>
    <n v="15.6"/>
    <n v="19.3"/>
    <n v="20.399999999999999"/>
    <n v="21.8"/>
    <n v="20.100000000000001"/>
    <n v="20.5"/>
    <n v="19.7"/>
    <n v="20.7"/>
    <n v="15.355952380952411"/>
    <d v="1899-12-30T00:15:00"/>
    <n v="5"/>
    <n v="6.4"/>
    <n v="6.1"/>
    <n v="4.8"/>
    <n v="4.9000000000000004"/>
    <n v="5.7"/>
    <n v="6"/>
    <n v="7.2"/>
    <n v="6"/>
    <n v="7.2342261904762077"/>
    <n v="-0.875"/>
    <n v="402.64"/>
    <m/>
    <n v="3"/>
    <n v="180"/>
    <n v="27"/>
    <s v="jul"/>
    <m/>
  </r>
  <r>
    <x v="3"/>
    <s v="NOCHE"/>
    <s v="AGRICOLA BLUE GOLD S.A.C"/>
    <s v="VISTA HERMOSA "/>
    <s v="SEKOYA POP "/>
    <s v="CONVENCIONAL"/>
    <s v="REDONDA / CUADRADA"/>
    <s v="JARRA / GRANEL"/>
    <n v="1"/>
    <x v="1"/>
    <x v="3"/>
    <n v="5"/>
    <n v="12305"/>
    <d v="1899-12-30T21:15:00"/>
    <n v="15.5"/>
    <n v="20.5"/>
    <n v="19.3"/>
    <n v="20.399999999999999"/>
    <n v="21.8"/>
    <n v="20.100000000000001"/>
    <n v="20.5"/>
    <n v="19.7"/>
    <n v="20.7"/>
    <n v="22.34680232558139"/>
    <d v="1899-12-30T23:00:00"/>
    <n v="15.6"/>
    <n v="19.3"/>
    <n v="20.399999999999999"/>
    <n v="21.8"/>
    <n v="20.100000000000001"/>
    <n v="20.5"/>
    <n v="19.7"/>
    <n v="20.7"/>
    <n v="15.228779069767473"/>
    <d v="1899-12-30T00:15:00"/>
    <n v="5"/>
    <n v="6.4"/>
    <n v="6.1"/>
    <n v="4.8"/>
    <n v="4.9000000000000004"/>
    <n v="5.7"/>
    <n v="6"/>
    <n v="7.2"/>
    <n v="6"/>
    <n v="7.2813953488372283"/>
    <n v="-0.875"/>
    <n v="21.23"/>
    <m/>
    <n v="3"/>
    <n v="180"/>
    <n v="27"/>
    <s v="jul"/>
    <m/>
  </r>
  <r>
    <x v="3"/>
    <s v="NOCHE"/>
    <s v="AGRICOLA BLUE GOLD S.A.C"/>
    <s v="SAN ANDRES"/>
    <s v="SEKOYA POP"/>
    <s v="CONVENCIONAL"/>
    <s v="REDONDA / CUADRADA"/>
    <s v="JARRA / GRANEL"/>
    <n v="1"/>
    <x v="1"/>
    <x v="3"/>
    <n v="5"/>
    <n v="11779"/>
    <d v="1899-12-30T21:15:00"/>
    <n v="15.5"/>
    <n v="20.5"/>
    <n v="19.3"/>
    <n v="20.399999999999999"/>
    <n v="21.8"/>
    <n v="20.100000000000001"/>
    <n v="20.5"/>
    <n v="19.7"/>
    <n v="20.7"/>
    <n v="22.229829545454542"/>
    <d v="1899-12-30T23:00:00"/>
    <n v="15.6"/>
    <n v="19.3"/>
    <n v="20.399999999999999"/>
    <n v="21.8"/>
    <n v="20.100000000000001"/>
    <n v="20.5"/>
    <n v="19.7"/>
    <n v="20.7"/>
    <n v="15.107386363636396"/>
    <d v="1899-12-30T00:15:00"/>
    <n v="5"/>
    <n v="6.4"/>
    <n v="6.1"/>
    <n v="4.8"/>
    <n v="4.9000000000000004"/>
    <n v="5.7"/>
    <n v="6"/>
    <n v="7.2"/>
    <n v="6"/>
    <n v="7.3264204545454739"/>
    <n v="-0.875"/>
    <n v="329.87"/>
    <m/>
    <n v="3"/>
    <n v="180"/>
    <n v="27"/>
    <s v="jul"/>
    <m/>
  </r>
  <r>
    <x v="3"/>
    <s v="NOCHE"/>
    <s v="AGRICOLA BLUE GOLD S.A.C"/>
    <s v="SAN ANDRES"/>
    <s v="SEKOYA POP"/>
    <s v="CONVENCIONAL"/>
    <s v="REDONDA / CUADRADA"/>
    <s v="JARRA / GRANEL"/>
    <n v="1"/>
    <x v="1"/>
    <x v="3"/>
    <n v="5"/>
    <n v="11780"/>
    <d v="1899-12-30T21:15:00"/>
    <n v="15.5"/>
    <n v="20.5"/>
    <n v="19.3"/>
    <n v="20.399999999999999"/>
    <n v="21.8"/>
    <n v="20.100000000000001"/>
    <n v="20.5"/>
    <n v="19.7"/>
    <n v="20.7"/>
    <n v="22.252499999999998"/>
    <d v="1899-12-30T23:00:00"/>
    <n v="15.6"/>
    <n v="19.3"/>
    <n v="20.399999999999999"/>
    <n v="21.8"/>
    <n v="20.100000000000001"/>
    <n v="20.5"/>
    <n v="19.7"/>
    <n v="20.7"/>
    <n v="14.883611111111147"/>
    <d v="1899-12-30T00:15:00"/>
    <n v="5"/>
    <n v="6.4"/>
    <n v="6.1"/>
    <n v="4.8"/>
    <n v="4.9000000000000004"/>
    <n v="5.7"/>
    <n v="6"/>
    <n v="7.2"/>
    <n v="6"/>
    <n v="7.3272222222222387"/>
    <n v="-0.875"/>
    <n v="91.76"/>
    <m/>
    <n v="3"/>
    <n v="180"/>
    <n v="27"/>
    <s v="jul"/>
    <m/>
  </r>
  <r>
    <x v="3"/>
    <s v="NOCHE"/>
    <s v="AGRICOLA BLUE GOLD S.A.C"/>
    <s v="SAN ANDRES"/>
    <s v="SEKOYA POP"/>
    <s v="CONVENCIONAL"/>
    <s v="REDONDA / CUADRADA"/>
    <s v="JARRA / GRANEL"/>
    <n v="1"/>
    <x v="1"/>
    <x v="3"/>
    <n v="5"/>
    <n v="11782"/>
    <d v="1899-12-30T21:15:00"/>
    <n v="15.5"/>
    <n v="20.5"/>
    <n v="19.3"/>
    <n v="20.399999999999999"/>
    <n v="21.8"/>
    <n v="20.100000000000001"/>
    <n v="20.5"/>
    <n v="19.7"/>
    <n v="20.7"/>
    <n v="22.274184782608696"/>
    <d v="1899-12-30T23:00:00"/>
    <n v="15.6"/>
    <n v="19.3"/>
    <n v="20.399999999999999"/>
    <n v="21.8"/>
    <n v="20.100000000000001"/>
    <n v="20.5"/>
    <n v="19.7"/>
    <n v="20.7"/>
    <n v="14.669565217391346"/>
    <d v="1899-12-30T00:15:00"/>
    <n v="5"/>
    <n v="6.4"/>
    <n v="6.1"/>
    <n v="4.8"/>
    <n v="4.9000000000000004"/>
    <n v="5.7"/>
    <n v="6"/>
    <n v="7.2"/>
    <n v="6"/>
    <n v="7.3279891304347968"/>
    <n v="-0.875"/>
    <n v="91.76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14"/>
    <d v="1899-12-30T16:00:00"/>
    <n v="15.8"/>
    <n v="26.5"/>
    <n v="27.2"/>
    <n v="26.3"/>
    <n v="26.9"/>
    <n v="24.1"/>
    <n v="22.5"/>
    <n v="25.6"/>
    <n v="23.6"/>
    <n v="22.044612068965538"/>
    <d v="1899-12-30T17:10:00"/>
    <n v="14.8"/>
    <n v="17.600000000000001"/>
    <n v="18.7"/>
    <n v="13.9"/>
    <n v="14.1"/>
    <n v="15.4"/>
    <n v="15.6"/>
    <n v="15.9"/>
    <n v="13.596551724137974"/>
    <d v="1899-12-30T19:00:00"/>
    <n v="5"/>
    <n v="7.8"/>
    <n v="6.4"/>
    <n v="9"/>
    <n v="6"/>
    <n v="6.3"/>
    <n v="8.1"/>
    <n v="7.3"/>
    <n v="8.6999999999999993"/>
    <n v="7.2379310344827719"/>
    <d v="1899-12-30T03:00:00"/>
    <n v="394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10"/>
    <d v="1899-12-30T16:00:00"/>
    <n v="15.8"/>
    <n v="26.5"/>
    <n v="27.2"/>
    <n v="26.3"/>
    <n v="26.9"/>
    <n v="24.1"/>
    <n v="22.5"/>
    <n v="25.6"/>
    <n v="23.6"/>
    <n v="21.92754237288138"/>
    <d v="1899-12-30T17:10:00"/>
    <n v="14.8"/>
    <n v="17.600000000000001"/>
    <n v="18.7"/>
    <n v="13.9"/>
    <n v="14.1"/>
    <n v="15.4"/>
    <n v="15.6"/>
    <n v="15.9"/>
    <n v="13.48262711864411"/>
    <d v="1899-12-30T19:00:00"/>
    <n v="5"/>
    <n v="7.8"/>
    <n v="6.4"/>
    <n v="9"/>
    <n v="6"/>
    <n v="6.3"/>
    <n v="8.1"/>
    <n v="7.3"/>
    <n v="8.6999999999999993"/>
    <n v="7.2328389830508604"/>
    <d v="1899-12-30T03:00:00"/>
    <n v="393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12"/>
    <d v="1899-12-30T16:00:00"/>
    <n v="15.8"/>
    <n v="26.5"/>
    <n v="27.2"/>
    <n v="26.3"/>
    <n v="26.9"/>
    <n v="24.1"/>
    <n v="22.5"/>
    <n v="25.6"/>
    <n v="23.6"/>
    <n v="21.789791666666687"/>
    <d v="1899-12-30T17:10:00"/>
    <n v="14.8"/>
    <n v="17.600000000000001"/>
    <n v="18.7"/>
    <n v="13.9"/>
    <n v="14.1"/>
    <n v="15.4"/>
    <n v="15.6"/>
    <n v="15.9"/>
    <n v="13.420000000000041"/>
    <d v="1899-12-30T19:00:00"/>
    <n v="5"/>
    <n v="7.8"/>
    <n v="6.4"/>
    <n v="9"/>
    <n v="6"/>
    <n v="6.3"/>
    <n v="8.1"/>
    <n v="7.3"/>
    <n v="8.6999999999999993"/>
    <n v="7.2393750000000123"/>
    <d v="1899-12-30T03:00:00"/>
    <n v="394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13"/>
    <d v="1899-12-30T16:00:00"/>
    <n v="15.8"/>
    <n v="26.5"/>
    <n v="27.2"/>
    <n v="26.3"/>
    <n v="26.9"/>
    <n v="24.1"/>
    <n v="22.5"/>
    <n v="25.6"/>
    <n v="23.6"/>
    <n v="21.656557377049189"/>
    <d v="1899-12-30T17:10:00"/>
    <n v="14.8"/>
    <n v="17.600000000000001"/>
    <n v="18.7"/>
    <n v="13.9"/>
    <n v="14.1"/>
    <n v="15.4"/>
    <n v="15.6"/>
    <n v="15.9"/>
    <n v="13.359426229508236"/>
    <d v="1899-12-30T19:00:00"/>
    <n v="5"/>
    <n v="7.8"/>
    <n v="6.4"/>
    <n v="9"/>
    <n v="6"/>
    <n v="6.3"/>
    <n v="8.1"/>
    <n v="7.3"/>
    <n v="8.6999999999999993"/>
    <n v="7.2456967213114867"/>
    <d v="1899-12-30T03:00:00"/>
    <n v="399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11"/>
    <d v="1899-12-30T16:00:00"/>
    <n v="15.8"/>
    <n v="26.5"/>
    <n v="27.2"/>
    <n v="26.3"/>
    <n v="26.9"/>
    <n v="24.1"/>
    <n v="22.5"/>
    <n v="25.6"/>
    <n v="23.6"/>
    <n v="21.527620967741932"/>
    <d v="1899-12-30T17:10:00"/>
    <n v="14.8"/>
    <n v="17.600000000000001"/>
    <n v="18.7"/>
    <n v="13.9"/>
    <n v="14.1"/>
    <n v="15.4"/>
    <n v="15.6"/>
    <n v="15.9"/>
    <n v="13.300806451612939"/>
    <d v="1899-12-30T19:00:00"/>
    <n v="5"/>
    <n v="7.8"/>
    <n v="6.4"/>
    <n v="9"/>
    <n v="6"/>
    <n v="6.3"/>
    <n v="8.1"/>
    <n v="7.3"/>
    <n v="8.6999999999999993"/>
    <n v="7.2518145161290422"/>
    <d v="1899-12-30T03:00:00"/>
    <n v="396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08"/>
    <d v="1899-12-30T16:00:00"/>
    <n v="15.8"/>
    <n v="26.5"/>
    <n v="27.2"/>
    <n v="26.3"/>
    <n v="26.9"/>
    <n v="24.1"/>
    <n v="22.5"/>
    <n v="25.6"/>
    <n v="23.6"/>
    <n v="21.391666666666659"/>
    <d v="1899-12-30T17:10:00"/>
    <n v="14.8"/>
    <n v="17.600000000000001"/>
    <n v="18.7"/>
    <n v="13.9"/>
    <n v="14.1"/>
    <n v="15.4"/>
    <n v="15.6"/>
    <n v="15.9"/>
    <n v="13.228769841269877"/>
    <d v="1899-12-30T19:00:00"/>
    <n v="5"/>
    <n v="7.8"/>
    <n v="6.4"/>
    <n v="9"/>
    <n v="6"/>
    <n v="6.3"/>
    <n v="8.1"/>
    <n v="7.3"/>
    <n v="8.6999999999999993"/>
    <n v="7.2529761904761996"/>
    <d v="1899-12-30T03:00:00"/>
    <n v="394.64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06"/>
    <d v="1899-12-30T16:00:00"/>
    <n v="15.8"/>
    <n v="26.5"/>
    <n v="27.2"/>
    <n v="26.3"/>
    <n v="26.9"/>
    <n v="24.1"/>
    <n v="22.5"/>
    <n v="25.6"/>
    <n v="23.6"/>
    <n v="21.249023437499979"/>
    <d v="1899-12-30T17:10:00"/>
    <n v="14.8"/>
    <n v="17.600000000000001"/>
    <n v="18.7"/>
    <n v="13.9"/>
    <n v="14.1"/>
    <n v="15.4"/>
    <n v="15.6"/>
    <n v="15.9"/>
    <n v="13.143945312500037"/>
    <d v="1899-12-30T19:00:00"/>
    <n v="5"/>
    <n v="7.8"/>
    <n v="6.4"/>
    <n v="9"/>
    <n v="6"/>
    <n v="6.3"/>
    <n v="8.1"/>
    <n v="7.3"/>
    <n v="8.6999999999999993"/>
    <n v="7.2494140625000076"/>
    <d v="1899-12-30T03:00:00"/>
    <n v="326.87"/>
    <m/>
    <n v="3"/>
    <n v="180"/>
    <n v="27"/>
    <s v="jul"/>
    <m/>
  </r>
  <r>
    <x v="4"/>
    <s v="DIA"/>
    <s v="AGRICOLA BLUE GOLD S.A.C"/>
    <s v="VISTA HERMOSA "/>
    <s v="SEKOYA POP "/>
    <s v="CONVENCIONAL"/>
    <s v="REDONDA"/>
    <s v="JARRA / GRANEL"/>
    <n v="1"/>
    <x v="1"/>
    <x v="0"/>
    <n v="5"/>
    <n v="12307"/>
    <d v="1899-12-30T16:00:00"/>
    <n v="15.8"/>
    <n v="26.5"/>
    <n v="27.2"/>
    <n v="26.3"/>
    <n v="26.9"/>
    <n v="24.1"/>
    <n v="22.5"/>
    <n v="25.6"/>
    <n v="23.6"/>
    <n v="21.110769230769204"/>
    <d v="1899-12-30T17:10:00"/>
    <n v="14.8"/>
    <n v="17.600000000000001"/>
    <n v="18.7"/>
    <n v="13.9"/>
    <n v="14.1"/>
    <n v="15.4"/>
    <n v="15.6"/>
    <n v="15.9"/>
    <n v="13.061730769230804"/>
    <d v="1899-12-30T19:00:00"/>
    <n v="5"/>
    <n v="7.8"/>
    <n v="6.4"/>
    <n v="9"/>
    <n v="6"/>
    <n v="6.3"/>
    <n v="8.1"/>
    <n v="7.3"/>
    <n v="8.6999999999999993"/>
    <n v="7.2459615384615468"/>
    <d v="1899-12-30T03:00:00"/>
    <n v="327.87"/>
    <m/>
    <n v="3"/>
    <n v="180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72"/>
    <d v="1899-12-30T20:30:00"/>
    <n v="15.4"/>
    <n v="25.7"/>
    <n v="24.8"/>
    <n v="24.6"/>
    <n v="24.4"/>
    <n v="23.7"/>
    <n v="24.2"/>
    <n v="26.1"/>
    <n v="24.7"/>
    <n v="20.976704545454506"/>
    <d v="1899-12-30T21:40:00"/>
    <n v="15.8"/>
    <n v="18"/>
    <n v="17.2"/>
    <n v="16.600000000000001"/>
    <n v="14.9"/>
    <n v="13.9"/>
    <n v="16"/>
    <n v="16.5"/>
    <n v="12.982007575757612"/>
    <d v="1899-12-30T23:20:00"/>
    <n v="5"/>
    <n v="9.1999999999999993"/>
    <n v="7.7"/>
    <n v="6.9"/>
    <n v="8"/>
    <n v="7.5"/>
    <n v="8.1"/>
    <n v="7.9"/>
    <n v="8.1"/>
    <n v="7.2426136363636457"/>
    <d v="1899-12-30T02:50:00"/>
    <n v="400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73"/>
    <d v="1899-12-30T20:30:00"/>
    <n v="15.4"/>
    <n v="25.7"/>
    <n v="24.8"/>
    <n v="24.6"/>
    <n v="24.4"/>
    <n v="23.7"/>
    <n v="24.2"/>
    <n v="26.1"/>
    <n v="24.7"/>
    <n v="20.855037313432788"/>
    <d v="1899-12-30T21:40:00"/>
    <n v="15.8"/>
    <n v="18"/>
    <n v="17.2"/>
    <n v="16.600000000000001"/>
    <n v="14.9"/>
    <n v="13.9"/>
    <n v="16"/>
    <n v="16.5"/>
    <n v="12.899253731343318"/>
    <d v="1899-12-30T23:20:00"/>
    <n v="5"/>
    <n v="9.1999999999999993"/>
    <n v="7.7"/>
    <n v="6.9"/>
    <n v="8"/>
    <n v="7.5"/>
    <n v="8.1"/>
    <n v="7.9"/>
    <n v="8.1"/>
    <n v="7.2322761194029965"/>
    <d v="1899-12-30T02:50:00"/>
    <n v="343.53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70"/>
    <d v="1899-12-30T20:30:00"/>
    <n v="15.4"/>
    <n v="25.7"/>
    <n v="24.8"/>
    <n v="24.6"/>
    <n v="24.4"/>
    <n v="23.7"/>
    <n v="24.2"/>
    <n v="26.1"/>
    <n v="24.7"/>
    <n v="20.756617647058768"/>
    <d v="1899-12-30T21:40:00"/>
    <n v="15.8"/>
    <n v="18"/>
    <n v="17.2"/>
    <n v="16.600000000000001"/>
    <n v="14.9"/>
    <n v="13.9"/>
    <n v="16"/>
    <n v="16.5"/>
    <n v="12.789154411764738"/>
    <d v="1899-12-30T23:20:00"/>
    <n v="5"/>
    <n v="9.1999999999999993"/>
    <n v="7.7"/>
    <n v="6.9"/>
    <n v="8"/>
    <n v="7.5"/>
    <n v="8.1"/>
    <n v="7.9"/>
    <n v="8.1"/>
    <n v="7.2066176470588355"/>
    <d v="1899-12-30T02:50:00"/>
    <n v="398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71"/>
    <d v="1899-12-30T20:30:00"/>
    <n v="15.4"/>
    <n v="25.7"/>
    <n v="24.8"/>
    <n v="24.6"/>
    <n v="24.4"/>
    <n v="23.7"/>
    <n v="24.2"/>
    <n v="26.1"/>
    <n v="24.7"/>
    <n v="20.680434782608636"/>
    <d v="1899-12-30T21:40:00"/>
    <n v="15.8"/>
    <n v="18"/>
    <n v="17.2"/>
    <n v="16.600000000000001"/>
    <n v="14.9"/>
    <n v="13.9"/>
    <n v="16"/>
    <n v="16.5"/>
    <n v="12.652898550724668"/>
    <d v="1899-12-30T23:20:00"/>
    <n v="5"/>
    <n v="9.1999999999999993"/>
    <n v="7.7"/>
    <n v="6.9"/>
    <n v="8"/>
    <n v="7.5"/>
    <n v="8.1"/>
    <n v="7.9"/>
    <n v="8.1"/>
    <n v="7.1663043478261006"/>
    <d v="1899-12-30T02:50:00"/>
    <n v="397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74"/>
    <d v="1899-12-30T20:30:00"/>
    <n v="15.4"/>
    <n v="25.7"/>
    <n v="24.8"/>
    <n v="24.6"/>
    <n v="24.4"/>
    <n v="23.7"/>
    <n v="24.2"/>
    <n v="26.1"/>
    <n v="24.7"/>
    <n v="20.60642857142852"/>
    <d v="1899-12-30T21:40:00"/>
    <n v="15.8"/>
    <n v="18"/>
    <n v="17.2"/>
    <n v="16.600000000000001"/>
    <n v="14.9"/>
    <n v="13.9"/>
    <n v="16"/>
    <n v="16.5"/>
    <n v="12.520535714285742"/>
    <d v="1899-12-30T23:20:00"/>
    <n v="5"/>
    <n v="9.1999999999999993"/>
    <n v="7.7"/>
    <n v="6.9"/>
    <n v="8"/>
    <n v="7.5"/>
    <n v="8.1"/>
    <n v="7.9"/>
    <n v="8.1"/>
    <n v="7.1271428571428714"/>
    <d v="1899-12-30T02:50:00"/>
    <n v="400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68"/>
    <d v="1899-12-30T20:30:00"/>
    <n v="15.4"/>
    <n v="25.7"/>
    <n v="24.8"/>
    <n v="24.6"/>
    <n v="24.4"/>
    <n v="23.7"/>
    <n v="24.2"/>
    <n v="26.1"/>
    <n v="24.7"/>
    <n v="20.534507042253477"/>
    <d v="1899-12-30T21:40:00"/>
    <n v="15.8"/>
    <n v="18"/>
    <n v="17.2"/>
    <n v="16.600000000000001"/>
    <n v="14.9"/>
    <n v="13.9"/>
    <n v="16"/>
    <n v="16.5"/>
    <n v="12.39190140845073"/>
    <d v="1899-12-30T23:20:00"/>
    <n v="5"/>
    <n v="9.1999999999999993"/>
    <n v="7.7"/>
    <n v="6.9"/>
    <n v="8"/>
    <n v="7.5"/>
    <n v="8.1"/>
    <n v="7.9"/>
    <n v="8.1"/>
    <n v="7.0890845070422666"/>
    <d v="1899-12-30T02:50:00"/>
    <n v="402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67"/>
    <d v="1899-12-30T20:30:00"/>
    <n v="15.4"/>
    <n v="25.7"/>
    <n v="24.8"/>
    <n v="24.6"/>
    <n v="24.4"/>
    <n v="23.7"/>
    <n v="24.2"/>
    <n v="26.1"/>
    <n v="24.7"/>
    <n v="20.464583333333294"/>
    <d v="1899-12-30T21:40:00"/>
    <n v="15.8"/>
    <n v="18"/>
    <n v="17.2"/>
    <n v="16.600000000000001"/>
    <n v="14.9"/>
    <n v="13.9"/>
    <n v="16"/>
    <n v="16.5"/>
    <n v="12.266840277777803"/>
    <d v="1899-12-30T23:20:00"/>
    <n v="5"/>
    <n v="9.1999999999999993"/>
    <n v="7.7"/>
    <n v="6.9"/>
    <n v="8"/>
    <n v="7.5"/>
    <n v="8.1"/>
    <n v="7.9"/>
    <n v="8.1"/>
    <n v="7.0520833333333464"/>
    <d v="1899-12-30T02:50:00"/>
    <n v="402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65"/>
    <d v="1899-12-30T20:30:00"/>
    <n v="15.4"/>
    <n v="25.7"/>
    <n v="24.8"/>
    <n v="24.6"/>
    <n v="24.4"/>
    <n v="23.7"/>
    <n v="24.2"/>
    <n v="26.1"/>
    <n v="24.7"/>
    <n v="20.39657534246572"/>
    <d v="1899-12-30T21:40:00"/>
    <n v="15.8"/>
    <n v="18"/>
    <n v="17.2"/>
    <n v="16.600000000000001"/>
    <n v="14.9"/>
    <n v="13.9"/>
    <n v="16"/>
    <n v="16.5"/>
    <n v="12.145205479452079"/>
    <d v="1899-12-30T23:20:00"/>
    <n v="5"/>
    <n v="9.1999999999999993"/>
    <n v="7.7"/>
    <n v="6.9"/>
    <n v="8"/>
    <n v="7.5"/>
    <n v="8.1"/>
    <n v="7.9"/>
    <n v="8.1"/>
    <n v="7.0160958904109707"/>
    <d v="1899-12-30T02:50:00"/>
    <n v="398.64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66"/>
    <d v="1899-12-30T20:30:00"/>
    <n v="15.4"/>
    <n v="25.7"/>
    <n v="24.8"/>
    <n v="24.6"/>
    <n v="24.4"/>
    <n v="23.7"/>
    <n v="24.2"/>
    <n v="26.1"/>
    <n v="24.7"/>
    <n v="20.342905405405382"/>
    <d v="1899-12-30T21:40:00"/>
    <n v="15.8"/>
    <n v="18"/>
    <n v="17.2"/>
    <n v="16.600000000000001"/>
    <n v="14.9"/>
    <n v="13.9"/>
    <n v="16"/>
    <n v="16.5"/>
    <n v="12.067736486486504"/>
    <d v="1899-12-30T23:20:00"/>
    <n v="5"/>
    <n v="9.1999999999999993"/>
    <n v="7.7"/>
    <n v="6.9"/>
    <n v="8"/>
    <n v="7.5"/>
    <n v="8.1"/>
    <n v="7.9"/>
    <n v="8.1"/>
    <n v="6.9979729729729829"/>
    <d v="1899-12-30T02:50:00"/>
    <n v="331.87"/>
    <m/>
    <n v="2.8333333333333321"/>
    <n v="169.99999999999994"/>
    <n v="27"/>
    <s v="jul"/>
    <m/>
  </r>
  <r>
    <x v="4"/>
    <s v="NOCHE"/>
    <s v="AGRICOLA BLUE GOLD S.A.C"/>
    <s v="VISTA HERMOSA "/>
    <s v="SEKOYA POP "/>
    <s v="CONVENCIONAL"/>
    <s v="REDONDA"/>
    <s v="JARRA / GRANEL"/>
    <n v="2"/>
    <x v="1"/>
    <x v="4"/>
    <n v="5"/>
    <n v="11264"/>
    <d v="1899-12-30T20:30:00"/>
    <n v="15.4"/>
    <n v="25.7"/>
    <n v="24.8"/>
    <n v="24.6"/>
    <n v="24.4"/>
    <n v="23.7"/>
    <n v="24.2"/>
    <n v="26.1"/>
    <n v="24.7"/>
    <n v="20.290666666666652"/>
    <d v="1899-12-30T21:40:00"/>
    <n v="15.8"/>
    <n v="18"/>
    <n v="17.2"/>
    <n v="16.600000000000001"/>
    <n v="14.9"/>
    <n v="13.9"/>
    <n v="16"/>
    <n v="16.5"/>
    <n v="11.992333333333345"/>
    <d v="1899-12-30T23:20:00"/>
    <n v="5"/>
    <n v="9.1999999999999993"/>
    <n v="7.7"/>
    <n v="6.9"/>
    <n v="8"/>
    <n v="7.5"/>
    <n v="8.1"/>
    <n v="7.9"/>
    <n v="8.1"/>
    <n v="6.9803333333333422"/>
    <d v="1899-12-30T02:50:00"/>
    <n v="328.87"/>
    <m/>
    <n v="2.8333333333333321"/>
    <n v="169.99999999999994"/>
    <n v="27"/>
    <s v="jul"/>
    <m/>
  </r>
  <r>
    <x v="4"/>
    <s v="NOCHE"/>
    <s v="AGRICOLA BLUE GOLD S.A.C"/>
    <s v="CERRO VERDE"/>
    <s v="SEKOYA POP "/>
    <s v="CONVENCIONAL"/>
    <s v="CUADRADA"/>
    <s v="JARRA / GRANEL"/>
    <n v="1"/>
    <x v="2"/>
    <x v="5"/>
    <n v="5"/>
    <n v="10410"/>
    <d v="1899-12-30T20:30:00"/>
    <n v="12.9"/>
    <n v="22.4"/>
    <n v="24.6"/>
    <n v="21.4"/>
    <n v="24.8"/>
    <n v="25.1"/>
    <n v="25"/>
    <n v="24"/>
    <n v="24"/>
    <n v="20.239802631578943"/>
    <d v="1899-12-30T21:00:00"/>
    <n v="11.9"/>
    <n v="10.6"/>
    <n v="9.5"/>
    <n v="12"/>
    <n v="12.1"/>
    <n v="9.9"/>
    <n v="10.6"/>
    <n v="9.9"/>
    <n v="11.918914473684218"/>
    <d v="1899-12-30T21:45:00"/>
    <n v="5"/>
    <n v="6"/>
    <n v="5.4"/>
    <n v="5"/>
    <n v="6"/>
    <n v="5.2"/>
    <n v="5.2"/>
    <n v="5.4"/>
    <n v="7.4"/>
    <n v="6.9631578947368489"/>
    <d v="1899-12-30T01:15:00"/>
    <n v="127.35"/>
    <m/>
    <n v="1.25"/>
    <n v="75"/>
    <n v="27"/>
    <s v="jul"/>
    <m/>
  </r>
  <r>
    <x v="4"/>
    <s v="NOCHE"/>
    <s v="AGRICOLA BLUE GOLD S.A.C"/>
    <s v="CERRO VERDE"/>
    <s v="SEKOYA POP "/>
    <s v="CONVENCIONAL"/>
    <s v="CUADRADA"/>
    <s v="JARRA / GRANEL"/>
    <n v="1"/>
    <x v="2"/>
    <x v="5"/>
    <n v="5"/>
    <n v="10409"/>
    <d v="1899-12-30T20:30:00"/>
    <n v="12.9"/>
    <n v="22.4"/>
    <n v="24.6"/>
    <n v="21.4"/>
    <n v="24.8"/>
    <n v="25.1"/>
    <n v="25"/>
    <n v="24"/>
    <n v="24"/>
    <n v="20.201461038961046"/>
    <d v="1899-12-30T21:00:00"/>
    <n v="11.9"/>
    <n v="10.6"/>
    <n v="9.5"/>
    <n v="12"/>
    <n v="12.1"/>
    <n v="9.9"/>
    <n v="10.6"/>
    <n v="9.9"/>
    <n v="11.916233766233766"/>
    <d v="1899-12-30T21:45:00"/>
    <n v="5"/>
    <n v="6"/>
    <n v="5.4"/>
    <n v="5"/>
    <n v="6"/>
    <n v="5.2"/>
    <n v="5.2"/>
    <n v="5.4"/>
    <n v="7.4"/>
    <n v="6.9753246753246811"/>
    <d v="1899-12-30T01:15:00"/>
    <n v="519.34"/>
    <m/>
    <n v="1.25"/>
    <n v="75"/>
    <n v="27"/>
    <s v="jul"/>
    <m/>
  </r>
  <r>
    <x v="4"/>
    <s v="NOCHE"/>
    <s v="AGRICOLA BLUE GOLD S.A.C"/>
    <s v="CERRO VERDE"/>
    <s v="SEKOYA POP "/>
    <s v="CONVENCIONAL"/>
    <s v="CUADRADA"/>
    <s v="JARRA / GRANEL"/>
    <n v="1"/>
    <x v="2"/>
    <x v="5"/>
    <n v="5"/>
    <n v="10408"/>
    <d v="1899-12-30T20:30:00"/>
    <n v="12.9"/>
    <n v="22.4"/>
    <n v="24.6"/>
    <n v="21.4"/>
    <n v="24.8"/>
    <n v="25.1"/>
    <n v="25"/>
    <n v="24"/>
    <n v="24"/>
    <n v="20.164102564102578"/>
    <d v="1899-12-30T21:00:00"/>
    <n v="11.9"/>
    <n v="10.6"/>
    <n v="9.5"/>
    <n v="12"/>
    <n v="12.1"/>
    <n v="9.9"/>
    <n v="10.6"/>
    <n v="9.9"/>
    <n v="11.913621794871792"/>
    <d v="1899-12-30T21:45:00"/>
    <n v="5"/>
    <n v="6"/>
    <n v="5.4"/>
    <n v="5"/>
    <n v="6"/>
    <n v="5.2"/>
    <n v="5.2"/>
    <n v="5.4"/>
    <n v="7.4"/>
    <n v="6.9871794871794917"/>
    <d v="1899-12-30T01:15:00"/>
    <n v="530.34"/>
    <m/>
    <n v="1.25"/>
    <n v="75"/>
    <n v="27"/>
    <s v="jul"/>
    <m/>
  </r>
  <r>
    <x v="4"/>
    <s v="NOCHE"/>
    <s v="EXCELLENCE FRUIT S.A.C"/>
    <s v="SAN JOSE"/>
    <s v="SEKOYA POP"/>
    <s v="CONVENCIONAL"/>
    <s v="CUADRADA"/>
    <s v="JARRA / GRANEL"/>
    <n v="1"/>
    <x v="2"/>
    <x v="5"/>
    <n v="5"/>
    <n v="2409"/>
    <d v="1899-12-30T20:30:00"/>
    <n v="12.9"/>
    <n v="22.4"/>
    <n v="24.6"/>
    <n v="21.4"/>
    <n v="24.8"/>
    <n v="25.1"/>
    <n v="25"/>
    <n v="24"/>
    <n v="24"/>
    <n v="20.127689873417744"/>
    <d v="1899-12-30T21:00:00"/>
    <n v="11.9"/>
    <n v="10.6"/>
    <n v="9.5"/>
    <n v="12"/>
    <n v="12.1"/>
    <n v="9.9"/>
    <n v="10.6"/>
    <n v="9.9"/>
    <n v="11.911075949367081"/>
    <d v="1899-12-30T21:45:00"/>
    <n v="5"/>
    <n v="6"/>
    <n v="5.4"/>
    <n v="5"/>
    <n v="6"/>
    <n v="5.2"/>
    <n v="5.2"/>
    <n v="5.4"/>
    <n v="7.4"/>
    <n v="6.9987341772151943"/>
    <d v="1899-12-30T01:15:00"/>
    <n v="458.32"/>
    <m/>
    <n v="1.25"/>
    <n v="75"/>
    <n v="27"/>
    <s v="jul"/>
    <m/>
  </r>
  <r>
    <x v="4"/>
    <s v="NOCHE"/>
    <s v="EXCELLENCE FRUIT S.A.C"/>
    <s v="SAN JOSE"/>
    <s v="SEKOYA POP"/>
    <s v="CONVENCIONAL"/>
    <s v="CUADRADA"/>
    <s v="JARRA / GRANEL"/>
    <n v="1"/>
    <x v="2"/>
    <x v="5"/>
    <n v="5"/>
    <n v="2407"/>
    <d v="1899-12-30T20:30:00"/>
    <n v="12.9"/>
    <n v="22.4"/>
    <n v="24.6"/>
    <n v="21.4"/>
    <n v="24.8"/>
    <n v="25.1"/>
    <n v="25"/>
    <n v="24"/>
    <n v="24"/>
    <n v="20.103750000000026"/>
    <d v="1899-12-30T21:00:00"/>
    <n v="11.9"/>
    <n v="10.6"/>
    <n v="9.5"/>
    <n v="12"/>
    <n v="12.1"/>
    <n v="9.9"/>
    <n v="10.6"/>
    <n v="9.9"/>
    <n v="11.926406249999996"/>
    <d v="1899-12-30T21:45:00"/>
    <n v="5"/>
    <n v="6"/>
    <n v="5.4"/>
    <n v="5"/>
    <n v="6"/>
    <n v="5.2"/>
    <n v="5.2"/>
    <n v="5.4"/>
    <n v="7.4"/>
    <n v="7.0159375000000086"/>
    <d v="1899-12-30T01:15:00"/>
    <n v="421.72"/>
    <m/>
    <n v="1.25"/>
    <n v="75"/>
    <n v="27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92"/>
    <d v="1899-12-30T16:10:00"/>
    <n v="15.5"/>
    <n v="19.7"/>
    <n v="20.3"/>
    <n v="20.7"/>
    <n v="20.100000000000001"/>
    <n v="20.3"/>
    <n v="19.8"/>
    <n v="19"/>
    <n v="19.2"/>
    <n v="20.195277777777825"/>
    <d v="1899-12-30T17:10:00"/>
    <n v="14.8"/>
    <n v="15.1"/>
    <n v="13.4"/>
    <n v="15.3"/>
    <n v="14.5"/>
    <n v="14.8"/>
    <n v="13.8"/>
    <n v="14.3"/>
    <n v="12.061388888888898"/>
    <d v="1899-12-30T18:40:00"/>
    <n v="5"/>
    <n v="7.2"/>
    <n v="8.1999999999999993"/>
    <n v="6.8"/>
    <n v="9"/>
    <n v="7.5"/>
    <n v="6.8"/>
    <n v="8.4"/>
    <n v="7.7"/>
    <n v="7.0213888888888949"/>
    <d v="1899-12-30T02:30:00"/>
    <n v="395.64"/>
    <m/>
    <n v="2.5"/>
    <n v="150"/>
    <n v="28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93"/>
    <d v="1899-12-30T16:10:00"/>
    <n v="15.5"/>
    <n v="19.7"/>
    <n v="20.3"/>
    <n v="20.7"/>
    <n v="20.100000000000001"/>
    <n v="20.3"/>
    <n v="19.8"/>
    <n v="19"/>
    <n v="19.2"/>
    <n v="20.224313186813248"/>
    <d v="1899-12-30T17:10:00"/>
    <n v="14.8"/>
    <n v="15.1"/>
    <n v="13.4"/>
    <n v="15.3"/>
    <n v="14.5"/>
    <n v="14.8"/>
    <n v="13.8"/>
    <n v="14.3"/>
    <n v="12.078846153846163"/>
    <d v="1899-12-30T18:40:00"/>
    <n v="5"/>
    <n v="7.2"/>
    <n v="8.1999999999999993"/>
    <n v="6.8"/>
    <n v="9"/>
    <n v="7.5"/>
    <n v="6.8"/>
    <n v="8.4"/>
    <n v="7.7"/>
    <n v="7.0096153846153859"/>
    <d v="1899-12-30T02:30:00"/>
    <n v="397.64"/>
    <m/>
    <n v="2.5"/>
    <n v="150"/>
    <n v="28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90"/>
    <d v="1899-12-30T16:10:00"/>
    <n v="15.5"/>
    <n v="19.7"/>
    <n v="20.3"/>
    <n v="20.7"/>
    <n v="20.100000000000001"/>
    <n v="20.3"/>
    <n v="19.8"/>
    <n v="19"/>
    <n v="19.2"/>
    <n v="20.252717391304419"/>
    <d v="1899-12-30T17:10:00"/>
    <n v="14.8"/>
    <n v="15.1"/>
    <n v="13.4"/>
    <n v="15.3"/>
    <n v="14.5"/>
    <n v="14.8"/>
    <n v="13.8"/>
    <n v="14.3"/>
    <n v="12.095923913043489"/>
    <d v="1899-12-30T18:40:00"/>
    <n v="5"/>
    <n v="7.2"/>
    <n v="8.1999999999999993"/>
    <n v="6.8"/>
    <n v="9"/>
    <n v="7.5"/>
    <n v="6.8"/>
    <n v="8.4"/>
    <n v="7.7"/>
    <n v="6.9980978260869549"/>
    <d v="1899-12-30T02:30:00"/>
    <n v="393.64"/>
    <m/>
    <n v="2.5"/>
    <n v="150"/>
    <n v="28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91"/>
    <d v="1899-12-30T16:10:00"/>
    <n v="15.5"/>
    <n v="19.7"/>
    <n v="20.3"/>
    <n v="20.7"/>
    <n v="20.100000000000001"/>
    <n v="20.3"/>
    <n v="19.8"/>
    <n v="19"/>
    <n v="19.2"/>
    <n v="20.276344086021581"/>
    <d v="1899-12-30T17:10:00"/>
    <n v="14.8"/>
    <n v="15.1"/>
    <n v="13.4"/>
    <n v="15.3"/>
    <n v="14.5"/>
    <n v="14.8"/>
    <n v="13.8"/>
    <n v="14.3"/>
    <n v="12.07513440860216"/>
    <d v="1899-12-30T18:40:00"/>
    <n v="5"/>
    <n v="7.2"/>
    <n v="8.1999999999999993"/>
    <n v="6.8"/>
    <n v="9"/>
    <n v="7.5"/>
    <n v="6.8"/>
    <n v="8.4"/>
    <n v="7.7"/>
    <n v="6.9751344086021456"/>
    <d v="1899-12-30T02:30:00"/>
    <n v="397.64"/>
    <m/>
    <n v="2.5"/>
    <n v="150"/>
    <n v="28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89"/>
    <d v="1899-12-30T16:10:00"/>
    <n v="15.5"/>
    <n v="19.7"/>
    <n v="20.3"/>
    <n v="20.7"/>
    <n v="20.100000000000001"/>
    <n v="20.3"/>
    <n v="19.8"/>
    <n v="19"/>
    <n v="19.2"/>
    <n v="20.295345744680922"/>
    <d v="1899-12-30T17:10:00"/>
    <n v="14.8"/>
    <n v="15.1"/>
    <n v="13.4"/>
    <n v="15.3"/>
    <n v="14.5"/>
    <n v="14.8"/>
    <n v="13.8"/>
    <n v="14.3"/>
    <n v="12.01768617021277"/>
    <d v="1899-12-30T18:40:00"/>
    <n v="5"/>
    <n v="7.2"/>
    <n v="8.1999999999999993"/>
    <n v="6.8"/>
    <n v="9"/>
    <n v="7.5"/>
    <n v="6.8"/>
    <n v="8.4"/>
    <n v="7.7"/>
    <n v="6.9410904255319101"/>
    <d v="1899-12-30T02:30:00"/>
    <n v="394.64"/>
    <m/>
    <n v="2.5"/>
    <n v="150"/>
    <n v="28"/>
    <s v="jul"/>
    <m/>
  </r>
  <r>
    <x v="5"/>
    <s v="DIA"/>
    <s v="AGRICOLA BLUE GOLD S.A.C"/>
    <s v="VISTA HERMOSA "/>
    <s v="SEKOYA POP "/>
    <s v="CONVENCIONAL"/>
    <s v="REDONDA"/>
    <s v="JARRA / GRANEL"/>
    <n v="1"/>
    <x v="1"/>
    <x v="0"/>
    <n v="5"/>
    <n v="11288"/>
    <d v="1899-12-30T16:10:00"/>
    <n v="15.5"/>
    <n v="19.7"/>
    <n v="20.3"/>
    <n v="20.7"/>
    <n v="20.100000000000001"/>
    <n v="20.3"/>
    <n v="19.8"/>
    <n v="19"/>
    <n v="19.2"/>
    <n v="20.313947368421122"/>
    <d v="1899-12-30T17:10:00"/>
    <n v="14.8"/>
    <n v="15.1"/>
    <n v="13.4"/>
    <n v="15.3"/>
    <n v="14.5"/>
    <n v="14.8"/>
    <n v="13.8"/>
    <n v="14.3"/>
    <n v="11.961447368421053"/>
    <d v="1899-12-30T18:40:00"/>
    <n v="5"/>
    <n v="7.2"/>
    <n v="8.1999999999999993"/>
    <n v="6.8"/>
    <n v="9"/>
    <n v="7.5"/>
    <n v="6.8"/>
    <n v="8.4"/>
    <n v="7.7"/>
    <n v="6.9077631578947294"/>
    <d v="1899-12-30T02:30:00"/>
    <n v="392.64"/>
    <m/>
    <n v="2.5"/>
    <n v="150"/>
    <n v="28"/>
    <s v="jul"/>
    <m/>
  </r>
  <r>
    <x v="5"/>
    <s v="DIA"/>
    <s v="AGRICOLA BLUE GOLD S.A.C"/>
    <s v="SAN ANDRES"/>
    <s v="SEKOYA POP"/>
    <s v="CONVENCIONAL"/>
    <s v="REDONDA"/>
    <s v="JARRA / GRANEL"/>
    <n v="1"/>
    <x v="1"/>
    <x v="0"/>
    <n v="5"/>
    <n v="11783"/>
    <d v="1899-12-30T16:10:00"/>
    <n v="15.5"/>
    <n v="19.7"/>
    <n v="20.3"/>
    <n v="20.7"/>
    <n v="20.100000000000001"/>
    <n v="20.3"/>
    <n v="19.8"/>
    <n v="19"/>
    <n v="19.2"/>
    <n v="20.332161458333399"/>
    <d v="1899-12-30T17:10:00"/>
    <n v="14.8"/>
    <n v="15.1"/>
    <n v="13.4"/>
    <n v="15.3"/>
    <n v="14.5"/>
    <n v="14.8"/>
    <n v="13.8"/>
    <n v="14.3"/>
    <n v="11.90638020833333"/>
    <d v="1899-12-30T18:40:00"/>
    <n v="5"/>
    <n v="7.2"/>
    <n v="8.1999999999999993"/>
    <n v="6.8"/>
    <n v="9"/>
    <n v="7.5"/>
    <n v="6.8"/>
    <n v="8.4"/>
    <n v="7.7"/>
    <n v="6.8751302083333234"/>
    <d v="1899-12-30T02:30:00"/>
    <n v="324.87"/>
    <m/>
    <n v="2.5"/>
    <n v="150"/>
    <n v="28"/>
    <s v="jul"/>
    <m/>
  </r>
  <r>
    <x v="5"/>
    <s v="DIA"/>
    <s v="AGRICOLA BLUE GOLD S.A.C"/>
    <s v="SAN ANDRES"/>
    <s v="SEKOYA POP"/>
    <s v="CONVENCIONAL"/>
    <s v="REDONDA"/>
    <s v="JARRA / GRANEL"/>
    <n v="1"/>
    <x v="1"/>
    <x v="0"/>
    <n v="5"/>
    <n v="11784"/>
    <d v="1899-12-30T16:10:00"/>
    <n v="15.5"/>
    <n v="19.7"/>
    <n v="20.3"/>
    <n v="20.7"/>
    <n v="20.100000000000001"/>
    <n v="20.3"/>
    <n v="19.8"/>
    <n v="19"/>
    <n v="19.2"/>
    <n v="20.350000000000062"/>
    <d v="1899-12-30T17:10:00"/>
    <n v="14.8"/>
    <n v="15.1"/>
    <n v="13.4"/>
    <n v="15.3"/>
    <n v="14.5"/>
    <n v="14.8"/>
    <n v="13.8"/>
    <n v="14.3"/>
    <n v="11.852448453608238"/>
    <d v="1899-12-30T18:40:00"/>
    <n v="5"/>
    <n v="7.2"/>
    <n v="8.1999999999999993"/>
    <n v="6.8"/>
    <n v="9"/>
    <n v="7.5"/>
    <n v="6.8"/>
    <n v="8.4"/>
    <n v="7.7"/>
    <n v="6.8431701030927723"/>
    <d v="1899-12-30T02:30:00"/>
    <n v="330.87"/>
    <m/>
    <n v="2.5"/>
    <n v="150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300"/>
    <d v="1899-12-30T20:15:00"/>
    <n v="14.4"/>
    <n v="19.7"/>
    <n v="18.8"/>
    <n v="18.7"/>
    <n v="18.399999999999999"/>
    <n v="18.5"/>
    <n v="19.600000000000001"/>
    <n v="18.600000000000001"/>
    <n v="18"/>
    <n v="20.296982758620661"/>
    <d v="1899-12-30T21:15:00"/>
    <n v="16.5"/>
    <n v="13.9"/>
    <n v="16.100000000000001"/>
    <n v="14.3"/>
    <n v="14"/>
    <n v="15.4"/>
    <n v="14.3"/>
    <n v="14.1"/>
    <n v="11.654525862068944"/>
    <d v="1899-12-30T22:35:00"/>
    <n v="5"/>
    <n v="7"/>
    <n v="9"/>
    <n v="5.9"/>
    <n v="7.9"/>
    <n v="8"/>
    <n v="7.5"/>
    <n v="8"/>
    <n v="7.3"/>
    <n v="6.7307112068965358"/>
    <d v="1899-12-30T02:20:00"/>
    <n v="394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9"/>
    <d v="1899-12-30T20:15:00"/>
    <n v="14.4"/>
    <n v="19.7"/>
    <n v="18.8"/>
    <n v="18.7"/>
    <n v="18.399999999999999"/>
    <n v="18.5"/>
    <n v="19.600000000000001"/>
    <n v="18.600000000000001"/>
    <n v="18"/>
    <n v="20.28408119658118"/>
    <d v="1899-12-30T21:15:00"/>
    <n v="16.5"/>
    <n v="13.9"/>
    <n v="16.100000000000001"/>
    <n v="14.3"/>
    <n v="14"/>
    <n v="15.4"/>
    <n v="14.3"/>
    <n v="14.1"/>
    <n v="11.649145299145275"/>
    <d v="1899-12-30T22:35:00"/>
    <n v="5"/>
    <n v="7"/>
    <n v="9"/>
    <n v="5.9"/>
    <n v="7.9"/>
    <n v="8"/>
    <n v="7.5"/>
    <n v="8"/>
    <n v="7.3"/>
    <n v="6.7419871794871611"/>
    <d v="1899-12-30T02:20:00"/>
    <n v="396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8"/>
    <d v="1899-12-30T20:15:00"/>
    <n v="14.4"/>
    <n v="19.7"/>
    <n v="18.8"/>
    <n v="18.7"/>
    <n v="18.399999999999999"/>
    <n v="18.5"/>
    <n v="19.600000000000001"/>
    <n v="18.600000000000001"/>
    <n v="18"/>
    <n v="20.271398305084738"/>
    <d v="1899-12-30T21:15:00"/>
    <n v="16.5"/>
    <n v="13.9"/>
    <n v="16.100000000000001"/>
    <n v="14.3"/>
    <n v="14"/>
    <n v="15.4"/>
    <n v="14.3"/>
    <n v="14.1"/>
    <n v="11.643855932203365"/>
    <d v="1899-12-30T22:35:00"/>
    <n v="5"/>
    <n v="7"/>
    <n v="9"/>
    <n v="5.9"/>
    <n v="7.9"/>
    <n v="8"/>
    <n v="7.5"/>
    <n v="8"/>
    <n v="7.3"/>
    <n v="6.7530720338982846"/>
    <d v="1899-12-30T02:20:00"/>
    <n v="399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7"/>
    <d v="1899-12-30T20:15:00"/>
    <n v="14.4"/>
    <n v="19.7"/>
    <n v="18.8"/>
    <n v="18.7"/>
    <n v="18.399999999999999"/>
    <n v="18.5"/>
    <n v="19.600000000000001"/>
    <n v="18.600000000000001"/>
    <n v="18"/>
    <n v="20.258928571428573"/>
    <d v="1899-12-30T21:15:00"/>
    <n v="16.5"/>
    <n v="13.9"/>
    <n v="16.100000000000001"/>
    <n v="14.3"/>
    <n v="14"/>
    <n v="15.4"/>
    <n v="14.3"/>
    <n v="14.1"/>
    <n v="11.63865546218485"/>
    <d v="1899-12-30T22:35:00"/>
    <n v="5"/>
    <n v="7"/>
    <n v="9"/>
    <n v="5.9"/>
    <n v="7.9"/>
    <n v="8"/>
    <n v="7.5"/>
    <n v="8"/>
    <n v="7.3"/>
    <n v="6.7639705882352708"/>
    <d v="1899-12-30T02:20:00"/>
    <n v="396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5"/>
    <d v="1899-12-30T20:15:00"/>
    <n v="14.4"/>
    <n v="19.7"/>
    <n v="18.8"/>
    <n v="18.7"/>
    <n v="18.399999999999999"/>
    <n v="18.5"/>
    <n v="19.600000000000001"/>
    <n v="18.600000000000001"/>
    <n v="18"/>
    <n v="20.24666666666668"/>
    <d v="1899-12-30T21:15:00"/>
    <n v="16.5"/>
    <n v="13.9"/>
    <n v="16.100000000000001"/>
    <n v="14.3"/>
    <n v="14"/>
    <n v="15.4"/>
    <n v="14.3"/>
    <n v="14.1"/>
    <n v="11.633541666666645"/>
    <d v="1899-12-30T22:35:00"/>
    <n v="5"/>
    <n v="7"/>
    <n v="9"/>
    <n v="5.9"/>
    <n v="7.9"/>
    <n v="8"/>
    <n v="7.5"/>
    <n v="8"/>
    <n v="7.3"/>
    <n v="6.7746874999999758"/>
    <d v="1899-12-30T02:20:00"/>
    <n v="403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6"/>
    <d v="1899-12-30T20:15:00"/>
    <n v="14.4"/>
    <n v="19.7"/>
    <n v="18.8"/>
    <n v="18.7"/>
    <n v="18.399999999999999"/>
    <n v="18.5"/>
    <n v="19.600000000000001"/>
    <n v="18.600000000000001"/>
    <n v="18"/>
    <n v="20.247417355371923"/>
    <d v="1899-12-30T21:15:00"/>
    <n v="16.5"/>
    <n v="13.9"/>
    <n v="16.100000000000001"/>
    <n v="14.3"/>
    <n v="14"/>
    <n v="15.4"/>
    <n v="14.3"/>
    <n v="14.1"/>
    <n v="11.606818181818161"/>
    <d v="1899-12-30T22:35:00"/>
    <n v="5"/>
    <n v="7"/>
    <n v="9"/>
    <n v="5.9"/>
    <n v="7.9"/>
    <n v="8"/>
    <n v="7.5"/>
    <n v="8"/>
    <n v="7.3"/>
    <n v="6.7717975206611332"/>
    <d v="1899-12-30T02:20:00"/>
    <n v="396.64"/>
    <m/>
    <n v="2.3333333333333321"/>
    <n v="139.99999999999994"/>
    <n v="28"/>
    <s v="jul"/>
    <m/>
  </r>
  <r>
    <x v="5"/>
    <s v="NOCHE"/>
    <s v="AGRICOLA BLUE GOLD S.A.C"/>
    <s v="VISTA HERMOSA "/>
    <s v="SEKOYA POP "/>
    <s v="CONVENCIONAL"/>
    <s v="REDONDA"/>
    <s v="JARRA / GRANEL"/>
    <n v="1"/>
    <x v="0"/>
    <x v="2"/>
    <n v="5"/>
    <n v="11294"/>
    <d v="1899-12-30T20:15:00"/>
    <n v="14.4"/>
    <n v="19.7"/>
    <n v="18.8"/>
    <n v="18.7"/>
    <n v="18.399999999999999"/>
    <n v="18.5"/>
    <n v="19.600000000000001"/>
    <n v="18.600000000000001"/>
    <n v="18"/>
    <n v="20.260860655737734"/>
    <d v="1899-12-30T21:15:00"/>
    <n v="16.5"/>
    <n v="13.9"/>
    <n v="16.100000000000001"/>
    <n v="14.3"/>
    <n v="14"/>
    <n v="15.4"/>
    <n v="14.3"/>
    <n v="14.1"/>
    <n v="11.559016393442601"/>
    <d v="1899-12-30T22:35:00"/>
    <n v="5"/>
    <n v="7"/>
    <n v="9"/>
    <n v="5.9"/>
    <n v="7.9"/>
    <n v="8"/>
    <n v="7.5"/>
    <n v="8"/>
    <n v="7.3"/>
    <n v="6.7556352459016171"/>
    <d v="1899-12-30T02:20:00"/>
    <n v="395.64"/>
    <m/>
    <n v="2.3333333333333321"/>
    <n v="139.99999999999994"/>
    <n v="28"/>
    <s v="jul"/>
    <m/>
  </r>
  <r>
    <x v="5"/>
    <s v="NOCHE"/>
    <s v="AGRICOLA BLUE GOLD S.A.C"/>
    <s v="SAN ANDRES"/>
    <s v="SEKOYA POP"/>
    <s v="CONVENCIONAL"/>
    <s v="REDONDA"/>
    <s v="JARRA / GRANEL"/>
    <n v="1"/>
    <x v="0"/>
    <x v="2"/>
    <n v="5"/>
    <n v="11789"/>
    <d v="1899-12-30T20:15:00"/>
    <n v="14.4"/>
    <n v="19.7"/>
    <n v="18.8"/>
    <n v="18.7"/>
    <n v="18.399999999999999"/>
    <n v="18.5"/>
    <n v="19.600000000000001"/>
    <n v="18.600000000000001"/>
    <n v="18"/>
    <n v="20.27408536585369"/>
    <d v="1899-12-30T21:15:00"/>
    <n v="16.5"/>
    <n v="13.9"/>
    <n v="16.100000000000001"/>
    <n v="14.3"/>
    <n v="14"/>
    <n v="15.4"/>
    <n v="14.3"/>
    <n v="14.1"/>
    <n v="11.511991869918674"/>
    <d v="1899-12-30T22:35:00"/>
    <n v="5"/>
    <n v="7"/>
    <n v="9"/>
    <n v="5.9"/>
    <n v="7.9"/>
    <n v="8"/>
    <n v="7.5"/>
    <n v="8"/>
    <n v="7.3"/>
    <n v="6.7397357723577027"/>
    <d v="1899-12-30T02:20:00"/>
    <n v="398.64"/>
    <m/>
    <n v="2.3333333333333321"/>
    <n v="139.99999999999994"/>
    <n v="28"/>
    <s v="jul"/>
    <m/>
  </r>
  <r>
    <x v="5"/>
    <s v="NOCHE"/>
    <s v="AGRICOLA BLUE GOLD S.A.C"/>
    <s v="SAN ANDRES"/>
    <s v="SEKOYA POP"/>
    <s v="CONVENCIONAL"/>
    <s v="REDONDA"/>
    <s v="JARRA / GRANEL"/>
    <n v="1"/>
    <x v="0"/>
    <x v="2"/>
    <n v="5"/>
    <n v="11787"/>
    <d v="1899-12-30T20:15:00"/>
    <n v="14.4"/>
    <n v="19.7"/>
    <n v="18.8"/>
    <n v="18.7"/>
    <n v="18.399999999999999"/>
    <n v="18.5"/>
    <n v="19.600000000000001"/>
    <n v="18.600000000000001"/>
    <n v="18"/>
    <n v="20.287096774193586"/>
    <d v="1899-12-30T21:15:00"/>
    <n v="16.5"/>
    <n v="13.9"/>
    <n v="16.100000000000001"/>
    <n v="14.3"/>
    <n v="14"/>
    <n v="15.4"/>
    <n v="14.3"/>
    <n v="14.1"/>
    <n v="11.465725806451587"/>
    <d v="1899-12-30T22:35:00"/>
    <n v="5"/>
    <n v="7"/>
    <n v="9"/>
    <n v="5.9"/>
    <n v="7.9"/>
    <n v="8"/>
    <n v="7.5"/>
    <n v="8"/>
    <n v="7.3"/>
    <n v="6.7240927419354648"/>
    <d v="1899-12-30T02:20:00"/>
    <n v="327.87"/>
    <m/>
    <n v="2.3333333333333321"/>
    <n v="139.99999999999994"/>
    <n v="28"/>
    <s v="jul"/>
    <m/>
  </r>
  <r>
    <x v="5"/>
    <s v="NOCHE"/>
    <s v="AGRICOLA BLUE GOLD S.A.C"/>
    <s v="SAN ANDRES"/>
    <s v="SEKOYA POP"/>
    <s v="CONVENCIONAL"/>
    <s v="REDONDA"/>
    <s v="JARRA / GRANEL"/>
    <n v="1"/>
    <x v="0"/>
    <x v="2"/>
    <n v="5"/>
    <n v="11788"/>
    <d v="1899-12-30T20:15:00"/>
    <n v="14.4"/>
    <n v="19.7"/>
    <n v="18.8"/>
    <n v="18.7"/>
    <n v="18.399999999999999"/>
    <n v="18.5"/>
    <n v="19.600000000000001"/>
    <n v="18.600000000000001"/>
    <n v="18"/>
    <n v="20.29990000000004"/>
    <d v="1899-12-30T21:15:00"/>
    <n v="16.5"/>
    <n v="13.9"/>
    <n v="16.100000000000001"/>
    <n v="14.3"/>
    <n v="14"/>
    <n v="15.4"/>
    <n v="14.3"/>
    <n v="14.1"/>
    <n v="11.420199999999973"/>
    <d v="1899-12-30T22:35:00"/>
    <n v="5"/>
    <n v="7"/>
    <n v="9"/>
    <n v="5.9"/>
    <n v="7.9"/>
    <n v="8"/>
    <n v="7.5"/>
    <n v="8"/>
    <n v="7.3"/>
    <n v="6.7086999999999835"/>
    <d v="1899-12-30T02:20:00"/>
    <n v="326.87"/>
    <m/>
    <n v="2.3333333333333321"/>
    <n v="139.99999999999994"/>
    <n v="28"/>
    <s v="jul"/>
    <m/>
  </r>
  <r>
    <x v="5"/>
    <s v="NOCHE"/>
    <s v="EXCELLENCE FRUIT S.A.C"/>
    <s v="SAN JOSE"/>
    <s v="SEKOYA POP"/>
    <s v="CONVENCIONAL"/>
    <s v="CUADRADA"/>
    <s v="JARRA / GRANEL"/>
    <n v="2"/>
    <x v="1"/>
    <x v="6"/>
    <n v="5"/>
    <n v="2414"/>
    <d v="1899-12-30T20:50:00"/>
    <n v="13.9"/>
    <n v="21.5"/>
    <n v="21.8"/>
    <n v="20.3"/>
    <n v="19.2"/>
    <n v="25.5"/>
    <n v="24.9"/>
    <n v="20.5"/>
    <n v="20.8"/>
    <n v="20.379318181818206"/>
    <d v="1899-12-30T21:25:00"/>
    <n v="15"/>
    <n v="13.1"/>
    <n v="12.9"/>
    <n v="11.8"/>
    <n v="10.5"/>
    <n v="12.3"/>
    <n v="10.8"/>
    <n v="12.8"/>
    <n v="11.412499999999998"/>
    <d v="1899-12-30T22:00:00"/>
    <n v="5"/>
    <n v="7.9"/>
    <n v="6.1"/>
    <n v="5.5"/>
    <n v="6.7"/>
    <n v="7.2"/>
    <n v="6"/>
    <n v="5.7"/>
    <n v="7.9"/>
    <n v="6.6932954545454422"/>
    <d v="1899-12-30T01:10:00"/>
    <n v="497.34"/>
    <m/>
    <n v="1.1666666666666643"/>
    <n v="69.999999999999858"/>
    <n v="28"/>
    <s v="jul"/>
    <m/>
  </r>
  <r>
    <x v="5"/>
    <s v="NOCHE"/>
    <s v="EXCELLENCE FRUIT S.A.C"/>
    <s v="SAN JOSE"/>
    <s v="SEKOYA POP"/>
    <s v="CONVENCIONAL"/>
    <s v="CUADRADA"/>
    <s v="JARRA / GRANEL"/>
    <n v="2"/>
    <x v="1"/>
    <x v="6"/>
    <n v="5"/>
    <n v="2415"/>
    <d v="1899-12-30T20:50:00"/>
    <n v="13.9"/>
    <n v="21.5"/>
    <n v="21.8"/>
    <n v="20.3"/>
    <n v="19.2"/>
    <n v="25.5"/>
    <n v="24.9"/>
    <n v="20.5"/>
    <n v="20.8"/>
    <n v="20.337725225225267"/>
    <d v="1899-12-30T21:25:00"/>
    <n v="15"/>
    <n v="13.1"/>
    <n v="12.9"/>
    <n v="11.8"/>
    <n v="10.5"/>
    <n v="12.3"/>
    <n v="10.8"/>
    <n v="12.8"/>
    <n v="11.430855855855851"/>
    <d v="1899-12-30T22:00:00"/>
    <n v="5"/>
    <n v="7.9"/>
    <n v="6.1"/>
    <n v="5.5"/>
    <n v="6.7"/>
    <n v="7.2"/>
    <n v="6"/>
    <n v="5.7"/>
    <n v="7.9"/>
    <n v="6.7140765765765646"/>
    <d v="1899-12-30T01:10:00"/>
    <n v="380.09"/>
    <m/>
    <n v="1.1666666666666643"/>
    <n v="69.999999999999858"/>
    <n v="28"/>
    <s v="jul"/>
    <m/>
  </r>
  <r>
    <x v="5"/>
    <s v="NOCHE"/>
    <s v="EXCELLENCE FRUIT S.A.C"/>
    <s v="SAN JOSE"/>
    <s v="SEKOYA POP"/>
    <s v="CONVENCIONAL"/>
    <s v="CUADRADA"/>
    <s v="JARRA / GRANEL"/>
    <n v="2"/>
    <x v="1"/>
    <x v="6"/>
    <n v="5"/>
    <n v="2413"/>
    <d v="1899-12-30T20:50:00"/>
    <n v="13.9"/>
    <n v="21.5"/>
    <n v="21.8"/>
    <n v="20.3"/>
    <n v="19.2"/>
    <n v="25.5"/>
    <n v="24.9"/>
    <n v="20.5"/>
    <n v="20.8"/>
    <n v="20.296875000000053"/>
    <d v="1899-12-30T21:25:00"/>
    <n v="15"/>
    <n v="13.1"/>
    <n v="12.9"/>
    <n v="11.8"/>
    <n v="10.5"/>
    <n v="12.3"/>
    <n v="10.8"/>
    <n v="12.8"/>
    <n v="11.448883928571428"/>
    <d v="1899-12-30T22:00:00"/>
    <n v="5"/>
    <n v="7.9"/>
    <n v="6.1"/>
    <n v="5.5"/>
    <n v="6.7"/>
    <n v="7.2"/>
    <n v="6"/>
    <n v="5.7"/>
    <n v="7.9"/>
    <n v="6.734486607142844"/>
    <d v="1899-12-30T01:10:00"/>
    <n v="491.34"/>
    <m/>
    <n v="1.1666666666666643"/>
    <n v="69.999999999999858"/>
    <n v="28"/>
    <s v="jul"/>
    <m/>
  </r>
  <r>
    <x v="5"/>
    <s v="NOCHE"/>
    <s v="EXCELLENCE FRUIT S.A.C"/>
    <s v="SAN JOSE"/>
    <s v="SEKOYA POP"/>
    <s v="CONVENCIONAL"/>
    <s v="CUADRADA"/>
    <s v="JARRA / GRANEL"/>
    <n v="2"/>
    <x v="1"/>
    <x v="6"/>
    <n v="5"/>
    <n v="2412"/>
    <d v="1899-12-30T20:50:00"/>
    <n v="13.9"/>
    <n v="21.5"/>
    <n v="21.8"/>
    <n v="20.3"/>
    <n v="19.2"/>
    <n v="25.5"/>
    <n v="24.9"/>
    <n v="20.5"/>
    <n v="20.8"/>
    <n v="20.270464601769977"/>
    <d v="1899-12-30T21:25:00"/>
    <n v="15"/>
    <n v="13.1"/>
    <n v="12.9"/>
    <n v="11.8"/>
    <n v="10.5"/>
    <n v="12.3"/>
    <n v="10.8"/>
    <n v="12.8"/>
    <n v="11.443362831858403"/>
    <d v="1899-12-30T22:00:00"/>
    <n v="5"/>
    <n v="7.9"/>
    <n v="6.1"/>
    <n v="5.5"/>
    <n v="6.7"/>
    <n v="7.2"/>
    <n v="6"/>
    <n v="5.7"/>
    <n v="7.9"/>
    <n v="6.7401548672566269"/>
    <d v="1899-12-30T01:10:00"/>
    <n v="486.34"/>
    <m/>
    <n v="1.1666666666666643"/>
    <n v="69.999999999999858"/>
    <n v="28"/>
    <s v="jul"/>
    <m/>
  </r>
  <r>
    <x v="5"/>
    <s v="NOCHE"/>
    <s v="EXCELLENCE FRUIT S.A.C"/>
    <s v="SAN PEDRO "/>
    <s v="SEKOYA POP"/>
    <s v="CONVENCIONAL"/>
    <s v="CUADRADA"/>
    <s v="JARRA / GRANEL"/>
    <n v="2"/>
    <x v="1"/>
    <x v="6"/>
    <n v="5"/>
    <n v="1192"/>
    <d v="1899-12-30T20:50:00"/>
    <n v="13.9"/>
    <n v="21.5"/>
    <n v="21.8"/>
    <n v="20.3"/>
    <n v="19.2"/>
    <n v="25.5"/>
    <n v="24.9"/>
    <n v="20.5"/>
    <n v="20.8"/>
    <n v="20.258114035087793"/>
    <d v="1899-12-30T21:25:00"/>
    <n v="15"/>
    <n v="13.1"/>
    <n v="12.9"/>
    <n v="11.8"/>
    <n v="10.5"/>
    <n v="12.3"/>
    <n v="10.8"/>
    <n v="12.8"/>
    <n v="11.414912280701746"/>
    <d v="1899-12-30T22:00:00"/>
    <n v="5"/>
    <n v="7.9"/>
    <n v="6.1"/>
    <n v="5.5"/>
    <n v="6.7"/>
    <n v="7.2"/>
    <n v="6"/>
    <n v="5.7"/>
    <n v="7.9"/>
    <n v="6.731469298245603"/>
    <d v="1899-12-30T01:10:00"/>
    <n v="491.59"/>
    <m/>
    <n v="1.1666666666666643"/>
    <n v="69.999999999999858"/>
    <n v="28"/>
    <s v="jul"/>
    <m/>
  </r>
  <r>
    <x v="5"/>
    <s v="NOCHE"/>
    <s v="EXCELLENCE FRUIT S.A.C"/>
    <s v="SAN PEDRO "/>
    <s v="SEKOYA POP"/>
    <s v="CONVENCIONAL"/>
    <s v="CUADRADA"/>
    <s v="JARRA / GRANEL"/>
    <n v="2"/>
    <x v="1"/>
    <x v="6"/>
    <n v="5"/>
    <n v="190"/>
    <d v="1899-12-30T20:50:00"/>
    <n v="13.9"/>
    <n v="21.5"/>
    <n v="21.8"/>
    <n v="20.3"/>
    <n v="19.2"/>
    <n v="25.5"/>
    <n v="24.9"/>
    <n v="20.5"/>
    <n v="20.8"/>
    <n v="20.245978260869638"/>
    <d v="1899-12-30T21:25:00"/>
    <n v="15"/>
    <n v="13.1"/>
    <n v="12.9"/>
    <n v="11.8"/>
    <n v="10.5"/>
    <n v="12.3"/>
    <n v="10.8"/>
    <n v="12.8"/>
    <n v="11.386956521739119"/>
    <d v="1899-12-30T22:00:00"/>
    <n v="5"/>
    <n v="7.9"/>
    <n v="6.1"/>
    <n v="5.5"/>
    <n v="6.7"/>
    <n v="7.2"/>
    <n v="6"/>
    <n v="5.7"/>
    <n v="7.9"/>
    <n v="6.7229347826086858"/>
    <d v="1899-12-30T01:10:00"/>
    <n v="419.72"/>
    <m/>
    <n v="1.1666666666666643"/>
    <n v="69.999999999999858"/>
    <n v="28"/>
    <s v="jul"/>
    <m/>
  </r>
  <r>
    <x v="5"/>
    <s v="NOCHE"/>
    <s v="AGRICOLA BLUE GOLD S.A.C"/>
    <s v="VISTA HERMOSA "/>
    <s v="SEKOYA POP "/>
    <s v="CONVENCIONAL"/>
    <s v="REDONDA / CUADRADA"/>
    <s v="JARRA / GRANEL"/>
    <n v="1"/>
    <x v="2"/>
    <x v="7"/>
    <n v="5"/>
    <n v="12317"/>
    <d v="1899-12-30T22:00:00"/>
    <n v="15.7"/>
    <n v="22.6"/>
    <n v="16.899999999999999"/>
    <n v="19.5"/>
    <n v="19.7"/>
    <n v="22.8"/>
    <n v="23.1"/>
    <n v="21.2"/>
    <n v="22"/>
    <n v="20.379081632653111"/>
    <d v="1899-12-30T23:05:00"/>
    <n v="8.5"/>
    <n v="11.8"/>
    <n v="12.2"/>
    <n v="12"/>
    <n v="12.4"/>
    <n v="7.6"/>
    <n v="8.8000000000000007"/>
    <n v="5.8"/>
    <n v="11.295663265306128"/>
    <d v="1899-12-30T23:50:00"/>
    <n v="5"/>
    <n v="7"/>
    <n v="8.4"/>
    <n v="8"/>
    <n v="7.7"/>
    <n v="7.5"/>
    <n v="4.8"/>
    <n v="6.3"/>
    <n v="5.0999999999999996"/>
    <n v="6.6484693877551031"/>
    <d v="1899-12-30T01:50:00"/>
    <n v="404.42"/>
    <m/>
    <n v="1.8333333333333357"/>
    <n v="110.00000000000014"/>
    <n v="28"/>
    <s v="jul"/>
    <m/>
  </r>
  <r>
    <x v="5"/>
    <s v="NOCHE"/>
    <s v="AGRICOLA BLUE GOLD S.A.C"/>
    <s v="SAN ANDRES"/>
    <s v="SEKOYA POP"/>
    <s v="CONVENCIONAL"/>
    <s v="REDONDA / CUADRADA"/>
    <s v="JARRA / GRANEL"/>
    <n v="1"/>
    <x v="2"/>
    <x v="7"/>
    <n v="5"/>
    <n v="11793"/>
    <d v="1899-12-30T22:00:00"/>
    <n v="15.7"/>
    <n v="22.6"/>
    <n v="16.899999999999999"/>
    <n v="19.5"/>
    <n v="19.7"/>
    <n v="22.8"/>
    <n v="23.1"/>
    <n v="21.2"/>
    <n v="22"/>
    <n v="20.350757575757623"/>
    <d v="1899-12-30T23:05:00"/>
    <n v="8.5"/>
    <n v="11.8"/>
    <n v="12.2"/>
    <n v="12"/>
    <n v="12.4"/>
    <n v="7.6"/>
    <n v="8.8000000000000007"/>
    <n v="5.8"/>
    <n v="11.306944444444454"/>
    <d v="1899-12-30T23:50:00"/>
    <n v="5"/>
    <n v="7"/>
    <n v="8.4"/>
    <n v="8"/>
    <n v="7.7"/>
    <n v="7.5"/>
    <n v="4.8"/>
    <n v="6.3"/>
    <n v="5.0999999999999996"/>
    <n v="6.6506313131313135"/>
    <d v="1899-12-30T01:50:00"/>
    <n v="398.64"/>
    <m/>
    <n v="1.8333333333333357"/>
    <n v="110.00000000000014"/>
    <n v="28"/>
    <s v="jul"/>
    <m/>
  </r>
  <r>
    <x v="5"/>
    <s v="NOCHE"/>
    <s v="AGRICOLA BLUE GOLD S.A.C"/>
    <s v="VISTA HERMOSA "/>
    <s v="SEKOYA POP "/>
    <s v="CONVENCIONAL"/>
    <s v="REDONDA / CUADRADA"/>
    <s v="JARRA / GRANEL"/>
    <n v="1"/>
    <x v="2"/>
    <x v="7"/>
    <n v="5"/>
    <n v="12315"/>
    <d v="1899-12-30T22:00:00"/>
    <n v="15.7"/>
    <n v="22.6"/>
    <n v="16.899999999999999"/>
    <n v="19.5"/>
    <n v="19.7"/>
    <n v="22.8"/>
    <n v="23.1"/>
    <n v="21.2"/>
    <n v="22"/>
    <n v="20.313250000000043"/>
    <d v="1899-12-30T23:05:00"/>
    <n v="8.5"/>
    <n v="11.8"/>
    <n v="12.2"/>
    <n v="12"/>
    <n v="12.4"/>
    <n v="7.6"/>
    <n v="8.8000000000000007"/>
    <n v="5.8"/>
    <n v="11.353500000000011"/>
    <d v="1899-12-30T23:50:00"/>
    <n v="5"/>
    <n v="7"/>
    <n v="8.4"/>
    <n v="8"/>
    <n v="7.7"/>
    <n v="7.5"/>
    <n v="4.8"/>
    <n v="6.3"/>
    <n v="5.0999999999999996"/>
    <n v="6.671875"/>
    <d v="1899-12-30T01:50:00"/>
    <n v="393.64"/>
    <m/>
    <n v="1.8333333333333357"/>
    <n v="110.00000000000014"/>
    <n v="28"/>
    <s v="jul"/>
    <m/>
  </r>
  <r>
    <x v="5"/>
    <s v="NOCHE"/>
    <s v="AGRICOLA BLUE GOLD S.A.C"/>
    <s v="SAN ANDRES"/>
    <s v="SEKOYA POP"/>
    <s v="CONVENCIONAL"/>
    <s v="REDONDA / CUADRADA"/>
    <s v="JARRA / GRANEL"/>
    <n v="1"/>
    <x v="2"/>
    <x v="7"/>
    <n v="5"/>
    <n v="11795"/>
    <d v="1899-12-30T22:00:00"/>
    <n v="15.7"/>
    <n v="22.6"/>
    <n v="16.899999999999999"/>
    <n v="19.5"/>
    <n v="19.7"/>
    <n v="22.8"/>
    <n v="23.1"/>
    <n v="21.2"/>
    <n v="22"/>
    <n v="20.276485148514897"/>
    <d v="1899-12-30T23:05:00"/>
    <n v="8.5"/>
    <n v="11.8"/>
    <n v="12.2"/>
    <n v="12"/>
    <n v="12.4"/>
    <n v="7.6"/>
    <n v="8.8000000000000007"/>
    <n v="5.8"/>
    <n v="11.399133663366349"/>
    <d v="1899-12-30T23:50:00"/>
    <n v="5"/>
    <n v="7"/>
    <n v="8.4"/>
    <n v="8"/>
    <n v="7.7"/>
    <n v="7.5"/>
    <n v="4.8"/>
    <n v="6.3"/>
    <n v="5.0999999999999996"/>
    <n v="6.6926980198019788"/>
    <d v="1899-12-30T01:50:00"/>
    <n v="206.32"/>
    <m/>
    <n v="1.8333333333333357"/>
    <n v="110.00000000000014"/>
    <n v="28"/>
    <s v="jul"/>
    <m/>
  </r>
  <r>
    <x v="5"/>
    <s v="NOCHE"/>
    <s v="AGRICOLA BLUE GOLD S.A.C"/>
    <s v="SAN ANDRES"/>
    <s v="SEKOYA POP"/>
    <s v="CONVENCIONAL"/>
    <s v="REDONDA / CUADRADA"/>
    <s v="JARRA / GRANEL"/>
    <n v="1"/>
    <x v="2"/>
    <x v="7"/>
    <n v="5"/>
    <n v="11791"/>
    <d v="1899-12-30T22:00:00"/>
    <n v="15.7"/>
    <n v="22.6"/>
    <n v="16.899999999999999"/>
    <n v="19.5"/>
    <n v="19.7"/>
    <n v="22.8"/>
    <n v="23.1"/>
    <n v="21.2"/>
    <n v="22"/>
    <n v="20.240441176470632"/>
    <d v="1899-12-30T23:05:00"/>
    <n v="8.5"/>
    <n v="11.8"/>
    <n v="12.2"/>
    <n v="12"/>
    <n v="12.4"/>
    <n v="7.6"/>
    <n v="8.8000000000000007"/>
    <n v="5.8"/>
    <n v="11.443872549019625"/>
    <d v="1899-12-30T23:50:00"/>
    <n v="5"/>
    <n v="7"/>
    <n v="8.4"/>
    <n v="8"/>
    <n v="7.7"/>
    <n v="7.5"/>
    <n v="4.8"/>
    <n v="6.3"/>
    <n v="5.0999999999999996"/>
    <n v="6.7131127450980363"/>
    <d v="1899-12-30T01:50:00"/>
    <n v="209.77"/>
    <m/>
    <n v="1.8333333333333357"/>
    <n v="110.00000000000014"/>
    <n v="28"/>
    <s v="jul"/>
    <m/>
  </r>
  <r>
    <x v="5"/>
    <s v="NOCHE"/>
    <s v="AGRICOLA BLUE GOLD S.A.C"/>
    <s v="SAN ANDRES"/>
    <s v="SEKOYA POP"/>
    <s v="CONVENCIONAL"/>
    <s v="REDONDA / CUADRADA"/>
    <s v="JARRA / GRANEL"/>
    <n v="1"/>
    <x v="2"/>
    <x v="7"/>
    <n v="5"/>
    <n v="11794"/>
    <d v="1899-12-30T22:00:00"/>
    <n v="15.7"/>
    <n v="22.6"/>
    <n v="16.899999999999999"/>
    <n v="19.5"/>
    <n v="19.7"/>
    <n v="22.8"/>
    <n v="23.1"/>
    <n v="21.2"/>
    <n v="22"/>
    <n v="20.205097087378689"/>
    <d v="1899-12-30T23:05:00"/>
    <n v="8.5"/>
    <n v="11.8"/>
    <n v="12.2"/>
    <n v="12"/>
    <n v="12.4"/>
    <n v="7.6"/>
    <n v="8.8000000000000007"/>
    <n v="5.8"/>
    <n v="11.487742718446622"/>
    <d v="1899-12-30T23:50:00"/>
    <n v="5"/>
    <n v="7"/>
    <n v="8.4"/>
    <n v="8"/>
    <n v="7.7"/>
    <n v="7.5"/>
    <n v="4.8"/>
    <n v="6.3"/>
    <n v="5.0999999999999996"/>
    <n v="6.7331310679611596"/>
    <d v="1899-12-30T01:50:00"/>
    <n v="121.16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6"/>
    <d v="1899-12-30T22:00:00"/>
    <n v="15.7"/>
    <n v="22.6"/>
    <n v="16.899999999999999"/>
    <n v="19.5"/>
    <n v="19.7"/>
    <n v="22.8"/>
    <n v="23.1"/>
    <n v="21.2"/>
    <n v="22"/>
    <n v="20.185336538461588"/>
    <d v="1899-12-30T23:05:00"/>
    <n v="8.5"/>
    <n v="11.8"/>
    <n v="12.2"/>
    <n v="12"/>
    <n v="12.4"/>
    <n v="7.6"/>
    <n v="8.8000000000000007"/>
    <n v="5.8"/>
    <n v="11.505528846153867"/>
    <d v="1899-12-30T23:50:00"/>
    <n v="5"/>
    <n v="7"/>
    <n v="8.4"/>
    <n v="8"/>
    <n v="7.7"/>
    <n v="7.5"/>
    <n v="4.8"/>
    <n v="6.3"/>
    <n v="5.0999999999999996"/>
    <n v="6.7371394230769166"/>
    <d v="1899-12-30T01:50:00"/>
    <n v="259.11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7"/>
    <d v="1899-12-30T22:00:00"/>
    <n v="15.7"/>
    <n v="22.6"/>
    <n v="16.899999999999999"/>
    <n v="19.5"/>
    <n v="19.7"/>
    <n v="22.8"/>
    <n v="23.1"/>
    <n v="21.2"/>
    <n v="22"/>
    <n v="20.180714285714334"/>
    <d v="1899-12-30T23:05:00"/>
    <n v="8.5"/>
    <n v="11.8"/>
    <n v="12.2"/>
    <n v="12"/>
    <n v="12.4"/>
    <n v="7.6"/>
    <n v="8.8000000000000007"/>
    <n v="5.8"/>
    <n v="11.497976190476205"/>
    <d v="1899-12-30T23:50:00"/>
    <n v="5"/>
    <n v="7"/>
    <n v="8.4"/>
    <n v="8"/>
    <n v="7.7"/>
    <n v="7.5"/>
    <n v="4.8"/>
    <n v="6.3"/>
    <n v="5.0999999999999996"/>
    <n v="6.7255952380952326"/>
    <d v="1899-12-30T01:50:00"/>
    <n v="350.98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4"/>
    <d v="1899-12-30T22:00:00"/>
    <n v="15.7"/>
    <n v="22.6"/>
    <n v="16.899999999999999"/>
    <n v="19.5"/>
    <n v="19.7"/>
    <n v="22.8"/>
    <n v="23.1"/>
    <n v="21.2"/>
    <n v="22"/>
    <n v="20.176179245283066"/>
    <d v="1899-12-30T23:05:00"/>
    <n v="8.5"/>
    <n v="11.8"/>
    <n v="12.2"/>
    <n v="12"/>
    <n v="12.4"/>
    <n v="7.6"/>
    <n v="8.8000000000000007"/>
    <n v="5.8"/>
    <n v="11.49056603773586"/>
    <d v="1899-12-30T23:50:00"/>
    <n v="5"/>
    <n v="7"/>
    <n v="8.4"/>
    <n v="8"/>
    <n v="7.7"/>
    <n v="7.5"/>
    <n v="4.8"/>
    <n v="6.3"/>
    <n v="5.0999999999999996"/>
    <n v="6.7142688679245239"/>
    <d v="1899-12-30T01:50:00"/>
    <n v="541.34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5"/>
    <d v="1899-12-30T22:00:00"/>
    <n v="15.7"/>
    <n v="22.6"/>
    <n v="16.899999999999999"/>
    <n v="19.5"/>
    <n v="19.7"/>
    <n v="22.8"/>
    <n v="23.1"/>
    <n v="21.2"/>
    <n v="22"/>
    <n v="20.171728971962668"/>
    <d v="1899-12-30T23:05:00"/>
    <n v="8.5"/>
    <n v="11.8"/>
    <n v="12.2"/>
    <n v="12"/>
    <n v="12.4"/>
    <n v="7.6"/>
    <n v="8.8000000000000007"/>
    <n v="5.8"/>
    <n v="11.483294392523371"/>
    <d v="1899-12-30T23:50:00"/>
    <n v="5"/>
    <n v="7"/>
    <n v="8.4"/>
    <n v="8"/>
    <n v="7.7"/>
    <n v="7.5"/>
    <n v="4.8"/>
    <n v="6.3"/>
    <n v="5.0999999999999996"/>
    <n v="6.7031542056074729"/>
    <d v="1899-12-30T01:50:00"/>
    <n v="594.07000000000005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3"/>
    <d v="1899-12-30T22:00:00"/>
    <n v="15.7"/>
    <n v="22.6"/>
    <n v="16.899999999999999"/>
    <n v="19.5"/>
    <n v="19.7"/>
    <n v="22.8"/>
    <n v="23.1"/>
    <n v="21.2"/>
    <n v="22"/>
    <n v="20.167361111111163"/>
    <d v="1899-12-30T23:05:00"/>
    <n v="8.5"/>
    <n v="11.8"/>
    <n v="12.2"/>
    <n v="12"/>
    <n v="12.4"/>
    <n v="7.6"/>
    <n v="8.8000000000000007"/>
    <n v="5.8"/>
    <n v="11.476157407407406"/>
    <d v="1899-12-30T23:50:00"/>
    <n v="5"/>
    <n v="7"/>
    <n v="8.4"/>
    <n v="8"/>
    <n v="7.7"/>
    <n v="7.5"/>
    <n v="4.8"/>
    <n v="6.3"/>
    <n v="5.0999999999999996"/>
    <n v="6.6922453703703662"/>
    <d v="1899-12-30T01:50:00"/>
    <n v="543.34"/>
    <m/>
    <n v="1.8333333333333357"/>
    <n v="110.00000000000014"/>
    <n v="28"/>
    <s v="jul"/>
    <m/>
  </r>
  <r>
    <x v="5"/>
    <s v="NOCHE"/>
    <s v="AGRICOLA BLUE GOLD S.A.C"/>
    <s v="CERRO VERDE"/>
    <s v="SEKOYA POP "/>
    <s v="CONVENCIONAL"/>
    <s v="REDONDA / CUADRADA"/>
    <s v="JARRA / GRANEL"/>
    <n v="1"/>
    <x v="2"/>
    <x v="7"/>
    <n v="5"/>
    <n v="10412"/>
    <d v="1899-12-30T22:00:00"/>
    <n v="15.7"/>
    <n v="22.6"/>
    <n v="16.899999999999999"/>
    <n v="19.5"/>
    <n v="19.7"/>
    <n v="22.8"/>
    <n v="23.1"/>
    <n v="21.2"/>
    <n v="22"/>
    <n v="20.163532110091797"/>
    <d v="1899-12-30T23:05:00"/>
    <n v="8.5"/>
    <n v="11.8"/>
    <n v="12.2"/>
    <n v="12"/>
    <n v="12.4"/>
    <n v="7.6"/>
    <n v="8.8000000000000007"/>
    <n v="5.8"/>
    <n v="11.481422018348621"/>
    <d v="1899-12-30T23:50:00"/>
    <n v="5"/>
    <n v="7"/>
    <n v="8.4"/>
    <n v="8"/>
    <n v="7.7"/>
    <n v="7.5"/>
    <n v="4.8"/>
    <n v="6.3"/>
    <n v="5.0999999999999996"/>
    <n v="6.6868119266055022"/>
    <d v="1899-12-30T01:50:00"/>
    <n v="538.34"/>
    <m/>
    <n v="1.8333333333333357"/>
    <n v="110.0000000000001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9"/>
    <d v="1899-12-30T16:10:00"/>
    <n v="14.3"/>
    <n v="18.5"/>
    <n v="19.600000000000001"/>
    <n v="20"/>
    <n v="19.3"/>
    <n v="19.8"/>
    <n v="19.8"/>
    <n v="19.899999999999999"/>
    <n v="19.100000000000001"/>
    <n v="20.032837301587367"/>
    <d v="1899-12-30T17:00:00"/>
    <n v="14.5"/>
    <n v="12.7"/>
    <n v="11.1"/>
    <n v="12.9"/>
    <n v="9.8000000000000007"/>
    <n v="14.4"/>
    <n v="13.1"/>
    <n v="13.4"/>
    <n v="11.670535714285709"/>
    <d v="1899-12-30T18:30:00"/>
    <n v="5"/>
    <n v="9.4"/>
    <n v="8.1"/>
    <n v="5.8"/>
    <n v="7.6"/>
    <n v="6"/>
    <n v="8"/>
    <n v="8.1"/>
    <n v="7.3"/>
    <n v="6.7067460317460377"/>
    <d v="1899-12-30T02:20:00"/>
    <n v="396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8"/>
    <d v="1899-12-30T16:10:00"/>
    <n v="14.3"/>
    <n v="18.5"/>
    <n v="19.600000000000001"/>
    <n v="20"/>
    <n v="19.3"/>
    <n v="19.8"/>
    <n v="19.8"/>
    <n v="19.899999999999999"/>
    <n v="19.100000000000001"/>
    <n v="20.042027559055185"/>
    <d v="1899-12-30T17:00:00"/>
    <n v="14.5"/>
    <n v="12.7"/>
    <n v="11.1"/>
    <n v="12.9"/>
    <n v="9.8000000000000007"/>
    <n v="14.4"/>
    <n v="13.1"/>
    <n v="13.4"/>
    <n v="11.723425196850387"/>
    <d v="1899-12-30T18:30:00"/>
    <n v="5"/>
    <n v="9.4"/>
    <n v="8.1"/>
    <n v="5.8"/>
    <n v="7.6"/>
    <n v="6"/>
    <n v="8"/>
    <n v="8.1"/>
    <n v="7.3"/>
    <n v="6.7249015748031544"/>
    <d v="1899-12-30T02:20:00"/>
    <n v="394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7"/>
    <d v="1899-12-30T16:10:00"/>
    <n v="14.3"/>
    <n v="18.5"/>
    <n v="19.600000000000001"/>
    <n v="20"/>
    <n v="19.3"/>
    <n v="19.8"/>
    <n v="19.8"/>
    <n v="19.899999999999999"/>
    <n v="19.100000000000001"/>
    <n v="20.05107421875007"/>
    <d v="1899-12-30T17:00:00"/>
    <n v="14.5"/>
    <n v="12.7"/>
    <n v="11.1"/>
    <n v="12.9"/>
    <n v="9.8000000000000007"/>
    <n v="14.4"/>
    <n v="13.1"/>
    <n v="13.4"/>
    <n v="11.775488281249991"/>
    <d v="1899-12-30T18:30:00"/>
    <n v="5"/>
    <n v="9.4"/>
    <n v="8.1"/>
    <n v="5.8"/>
    <n v="7.6"/>
    <n v="6"/>
    <n v="8"/>
    <n v="8.1"/>
    <n v="7.3"/>
    <n v="6.7427734375000048"/>
    <d v="1899-12-30T02:20:00"/>
    <n v="397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6"/>
    <d v="1899-12-30T16:10:00"/>
    <n v="14.3"/>
    <n v="18.5"/>
    <n v="19.600000000000001"/>
    <n v="20"/>
    <n v="19.3"/>
    <n v="19.8"/>
    <n v="19.8"/>
    <n v="19.899999999999999"/>
    <n v="19.100000000000001"/>
    <n v="20.059496124031067"/>
    <d v="1899-12-30T17:00:00"/>
    <n v="14.5"/>
    <n v="12.7"/>
    <n v="11.1"/>
    <n v="12.9"/>
    <n v="9.8000000000000007"/>
    <n v="14.4"/>
    <n v="13.1"/>
    <n v="13.4"/>
    <n v="11.775872093023246"/>
    <d v="1899-12-30T18:30:00"/>
    <n v="5"/>
    <n v="9.4"/>
    <n v="8.1"/>
    <n v="5.8"/>
    <n v="7.6"/>
    <n v="6"/>
    <n v="8"/>
    <n v="8.1"/>
    <n v="7.3"/>
    <n v="6.7401162790697731"/>
    <d v="1899-12-30T02:20:00"/>
    <n v="395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5"/>
    <d v="1899-12-30T16:10:00"/>
    <n v="14.3"/>
    <n v="18.5"/>
    <n v="19.600000000000001"/>
    <n v="20"/>
    <n v="19.3"/>
    <n v="19.8"/>
    <n v="19.8"/>
    <n v="19.899999999999999"/>
    <n v="19.100000000000001"/>
    <n v="20.067307692307736"/>
    <d v="1899-12-30T17:00:00"/>
    <n v="14.5"/>
    <n v="12.7"/>
    <n v="11.1"/>
    <n v="12.9"/>
    <n v="9.8000000000000007"/>
    <n v="14.4"/>
    <n v="13.1"/>
    <n v="13.4"/>
    <n v="11.72576923076922"/>
    <d v="1899-12-30T18:30:00"/>
    <n v="5"/>
    <n v="9.4"/>
    <n v="8.1"/>
    <n v="5.8"/>
    <n v="7.6"/>
    <n v="6"/>
    <n v="8"/>
    <n v="8.1"/>
    <n v="7.3"/>
    <n v="6.7174038461538519"/>
    <d v="1899-12-30T02:20:00"/>
    <n v="401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4"/>
    <d v="1899-12-30T16:10:00"/>
    <n v="14.3"/>
    <n v="18.5"/>
    <n v="19.600000000000001"/>
    <n v="20"/>
    <n v="19.3"/>
    <n v="19.8"/>
    <n v="19.8"/>
    <n v="19.899999999999999"/>
    <n v="19.100000000000001"/>
    <n v="20.075000000000021"/>
    <d v="1899-12-30T17:00:00"/>
    <n v="14.5"/>
    <n v="12.7"/>
    <n v="11.1"/>
    <n v="12.9"/>
    <n v="9.8000000000000007"/>
    <n v="14.4"/>
    <n v="13.1"/>
    <n v="13.4"/>
    <n v="11.676431297709913"/>
    <d v="1899-12-30T18:30:00"/>
    <n v="5"/>
    <n v="9.4"/>
    <n v="8.1"/>
    <n v="5.8"/>
    <n v="7.6"/>
    <n v="6"/>
    <n v="8"/>
    <n v="8.1"/>
    <n v="7.3"/>
    <n v="6.6950381679389359"/>
    <d v="1899-12-30T02:20:00"/>
    <n v="396.64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1"/>
    <d v="1899-12-30T16:10:00"/>
    <n v="14.3"/>
    <n v="18.5"/>
    <n v="19.600000000000001"/>
    <n v="20"/>
    <n v="19.3"/>
    <n v="19.8"/>
    <n v="19.8"/>
    <n v="19.899999999999999"/>
    <n v="19.100000000000001"/>
    <n v="20.082575757575757"/>
    <d v="1899-12-30T17:00:00"/>
    <n v="14.5"/>
    <n v="12.7"/>
    <n v="11.1"/>
    <n v="12.9"/>
    <n v="9.8000000000000007"/>
    <n v="14.4"/>
    <n v="13.1"/>
    <n v="13.4"/>
    <n v="11.627840909090898"/>
    <d v="1899-12-30T18:30:00"/>
    <n v="5"/>
    <n v="9.4"/>
    <n v="8.1"/>
    <n v="5.8"/>
    <n v="7.6"/>
    <n v="6"/>
    <n v="8"/>
    <n v="8.1"/>
    <n v="7.3"/>
    <n v="6.6730113636363697"/>
    <d v="1899-12-30T02:20:00"/>
    <n v="328.87"/>
    <m/>
    <n v="2.3333333333333321"/>
    <n v="139.99999999999994"/>
    <n v="28"/>
    <s v="jul"/>
    <m/>
  </r>
  <r>
    <x v="6"/>
    <s v="DIA"/>
    <s v="AGRICOLA BLUE GOLD S.A.C"/>
    <s v="SAN ANDRES"/>
    <s v="SEKOYA POP"/>
    <s v="CONVENCIONAL"/>
    <s v="REDONDA"/>
    <s v="JARRA / GRANEL"/>
    <n v="1"/>
    <x v="1"/>
    <x v="0"/>
    <n v="5"/>
    <n v="12603"/>
    <d v="1899-12-30T16:10:00"/>
    <n v="14.3"/>
    <n v="18.5"/>
    <n v="19.600000000000001"/>
    <n v="20"/>
    <n v="19.3"/>
    <n v="19.8"/>
    <n v="19.8"/>
    <n v="19.899999999999999"/>
    <n v="19.100000000000001"/>
    <n v="20.090037593984942"/>
    <d v="1899-12-30T17:00:00"/>
    <n v="14.5"/>
    <n v="12.7"/>
    <n v="11.1"/>
    <n v="12.9"/>
    <n v="9.8000000000000007"/>
    <n v="14.4"/>
    <n v="13.1"/>
    <n v="13.4"/>
    <n v="11.579981203007508"/>
    <d v="1899-12-30T18:30:00"/>
    <n v="5"/>
    <n v="9.4"/>
    <n v="8.1"/>
    <n v="5.8"/>
    <n v="7.6"/>
    <n v="6"/>
    <n v="8"/>
    <n v="8.1"/>
    <n v="7.3"/>
    <n v="6.6513157894736894"/>
    <d v="1899-12-30T02:20:00"/>
    <n v="329.87"/>
    <m/>
    <n v="2.3333333333333321"/>
    <n v="139.99999999999994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9"/>
    <d v="1899-12-30T20:20:00"/>
    <n v="15"/>
    <n v="18.3"/>
    <n v="19.3"/>
    <n v="16.899999999999999"/>
    <n v="19.2"/>
    <n v="18.399999999999999"/>
    <n v="20.5"/>
    <n v="19.3"/>
    <n v="18.5"/>
    <n v="20.191770186335294"/>
    <d v="1899-12-30T21:30:00"/>
    <n v="11.8"/>
    <n v="12.3"/>
    <n v="10.199999999999999"/>
    <n v="13.2"/>
    <n v="8.8000000000000007"/>
    <n v="15.3"/>
    <n v="9.6"/>
    <n v="13"/>
    <n v="11.414208074534141"/>
    <d v="1899-12-30T22:50:00"/>
    <n v="5"/>
    <n v="7.2"/>
    <n v="7.7"/>
    <n v="6.3"/>
    <n v="8"/>
    <n v="6.4"/>
    <n v="8.1999999999999993"/>
    <n v="5.8"/>
    <n v="8.3000000000000007"/>
    <n v="6.5887422360248413"/>
    <d v="1899-12-30T02:30:00"/>
    <n v="402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20"/>
    <d v="1899-12-30T20:20:00"/>
    <n v="15"/>
    <n v="18.3"/>
    <n v="19.3"/>
    <n v="16.899999999999999"/>
    <n v="19.2"/>
    <n v="18.399999999999999"/>
    <n v="20.5"/>
    <n v="19.3"/>
    <n v="18.5"/>
    <n v="20.19043209876531"/>
    <d v="1899-12-30T21:30:00"/>
    <n v="11.8"/>
    <n v="12.3"/>
    <n v="10.199999999999999"/>
    <n v="13.2"/>
    <n v="8.8000000000000007"/>
    <n v="15.3"/>
    <n v="9.6"/>
    <n v="13"/>
    <n v="11.429089506172817"/>
    <d v="1899-12-30T22:50:00"/>
    <n v="5"/>
    <n v="7.2"/>
    <n v="7.7"/>
    <n v="6.3"/>
    <n v="8"/>
    <n v="6.4"/>
    <n v="8.1999999999999993"/>
    <n v="5.8"/>
    <n v="8.3000000000000007"/>
    <n v="6.5950617283950566"/>
    <d v="1899-12-30T02:30:00"/>
    <n v="401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7"/>
    <d v="1899-12-30T20:20:00"/>
    <n v="15"/>
    <n v="18.3"/>
    <n v="19.3"/>
    <n v="16.899999999999999"/>
    <n v="19.2"/>
    <n v="18.399999999999999"/>
    <n v="20.5"/>
    <n v="19.3"/>
    <n v="18.5"/>
    <n v="20.189110429447723"/>
    <d v="1899-12-30T21:30:00"/>
    <n v="11.8"/>
    <n v="12.3"/>
    <n v="10.199999999999999"/>
    <n v="13.2"/>
    <n v="8.8000000000000007"/>
    <n v="15.3"/>
    <n v="9.6"/>
    <n v="13"/>
    <n v="11.443788343558259"/>
    <d v="1899-12-30T22:50:00"/>
    <n v="5"/>
    <n v="7.2"/>
    <n v="7.7"/>
    <n v="6.3"/>
    <n v="8"/>
    <n v="6.4"/>
    <n v="8.1999999999999993"/>
    <n v="5.8"/>
    <n v="8.3000000000000007"/>
    <n v="6.6013036809815873"/>
    <d v="1899-12-30T02:30:00"/>
    <n v="399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8"/>
    <d v="1899-12-30T20:20:00"/>
    <n v="15"/>
    <n v="18.3"/>
    <n v="19.3"/>
    <n v="16.899999999999999"/>
    <n v="19.2"/>
    <n v="18.399999999999999"/>
    <n v="20.5"/>
    <n v="19.3"/>
    <n v="18.5"/>
    <n v="20.177896341463288"/>
    <d v="1899-12-30T21:30:00"/>
    <n v="11.8"/>
    <n v="12.3"/>
    <n v="10.199999999999999"/>
    <n v="13.2"/>
    <n v="8.8000000000000007"/>
    <n v="15.3"/>
    <n v="9.6"/>
    <n v="13"/>
    <n v="11.441996951219497"/>
    <d v="1899-12-30T22:50:00"/>
    <n v="5"/>
    <n v="7.2"/>
    <n v="7.7"/>
    <n v="6.3"/>
    <n v="8"/>
    <n v="6.4"/>
    <n v="8.1999999999999993"/>
    <n v="5.8"/>
    <n v="8.3000000000000007"/>
    <n v="6.6018292682926747"/>
    <d v="1899-12-30T02:30:00"/>
    <n v="398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164"/>
    <d v="1899-12-30T20:20:00"/>
    <n v="15"/>
    <n v="18.3"/>
    <n v="19.3"/>
    <n v="16.899999999999999"/>
    <n v="19.2"/>
    <n v="18.399999999999999"/>
    <n v="20.5"/>
    <n v="19.3"/>
    <n v="18.5"/>
    <n v="20.166818181818062"/>
    <d v="1899-12-30T21:30:00"/>
    <n v="11.8"/>
    <n v="12.3"/>
    <n v="10.199999999999999"/>
    <n v="13.2"/>
    <n v="8.8000000000000007"/>
    <n v="15.3"/>
    <n v="9.6"/>
    <n v="13"/>
    <n v="11.440227272727263"/>
    <d v="1899-12-30T22:50:00"/>
    <n v="5"/>
    <n v="7.2"/>
    <n v="7.7"/>
    <n v="6.3"/>
    <n v="8"/>
    <n v="6.4"/>
    <n v="8.1999999999999993"/>
    <n v="5.8"/>
    <n v="8.3000000000000007"/>
    <n v="6.602348484848477"/>
    <d v="1899-12-30T02:30:00"/>
    <n v="401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6"/>
    <d v="1899-12-30T20:20:00"/>
    <n v="15"/>
    <n v="18.3"/>
    <n v="19.3"/>
    <n v="16.899999999999999"/>
    <n v="19.2"/>
    <n v="18.399999999999999"/>
    <n v="20.5"/>
    <n v="19.3"/>
    <n v="18.5"/>
    <n v="20.155873493975786"/>
    <d v="1899-12-30T21:30:00"/>
    <n v="11.8"/>
    <n v="12.3"/>
    <n v="10.199999999999999"/>
    <n v="13.2"/>
    <n v="8.8000000000000007"/>
    <n v="15.3"/>
    <n v="9.6"/>
    <n v="13"/>
    <n v="11.438478915662648"/>
    <d v="1899-12-30T22:50:00"/>
    <n v="5"/>
    <n v="7.2"/>
    <n v="7.7"/>
    <n v="6.3"/>
    <n v="8"/>
    <n v="6.4"/>
    <n v="8.1999999999999993"/>
    <n v="5.8"/>
    <n v="8.3000000000000007"/>
    <n v="6.6028614457831258"/>
    <d v="1899-12-30T02:30:00"/>
    <n v="398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2"/>
    <d v="1899-12-30T20:20:00"/>
    <n v="15"/>
    <n v="18.3"/>
    <n v="19.3"/>
    <n v="16.899999999999999"/>
    <n v="19.2"/>
    <n v="18.399999999999999"/>
    <n v="20.5"/>
    <n v="19.3"/>
    <n v="18.5"/>
    <n v="20.145059880239408"/>
    <d v="1899-12-30T21:30:00"/>
    <n v="11.8"/>
    <n v="12.3"/>
    <n v="10.199999999999999"/>
    <n v="13.2"/>
    <n v="8.8000000000000007"/>
    <n v="15.3"/>
    <n v="9.6"/>
    <n v="13"/>
    <n v="11.436751497005993"/>
    <d v="1899-12-30T22:50:00"/>
    <n v="5"/>
    <n v="7.2"/>
    <n v="7.7"/>
    <n v="6.3"/>
    <n v="8"/>
    <n v="6.4"/>
    <n v="8.1999999999999993"/>
    <n v="5.8"/>
    <n v="8.3000000000000007"/>
    <n v="6.6033682634730475"/>
    <d v="1899-12-30T02:30:00"/>
    <n v="397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3"/>
    <d v="1899-12-30T20:20:00"/>
    <n v="15"/>
    <n v="18.3"/>
    <n v="19.3"/>
    <n v="16.899999999999999"/>
    <n v="19.2"/>
    <n v="18.399999999999999"/>
    <n v="20.5"/>
    <n v="19.3"/>
    <n v="18.5"/>
    <n v="20.139434523809399"/>
    <d v="1899-12-30T21:30:00"/>
    <n v="11.8"/>
    <n v="12.3"/>
    <n v="10.199999999999999"/>
    <n v="13.2"/>
    <n v="8.8000000000000007"/>
    <n v="15.3"/>
    <n v="9.6"/>
    <n v="13"/>
    <n v="11.46346726190477"/>
    <d v="1899-12-30T22:50:00"/>
    <n v="5"/>
    <n v="7.2"/>
    <n v="7.7"/>
    <n v="6.3"/>
    <n v="8"/>
    <n v="6.4"/>
    <n v="8.1999999999999993"/>
    <n v="5.8"/>
    <n v="8.3000000000000007"/>
    <n v="6.621428571428571"/>
    <d v="1899-12-30T02:30:00"/>
    <n v="397.64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1"/>
    <d v="1899-12-30T20:20:00"/>
    <n v="15"/>
    <n v="18.3"/>
    <n v="19.3"/>
    <n v="16.899999999999999"/>
    <n v="19.2"/>
    <n v="18.399999999999999"/>
    <n v="20.5"/>
    <n v="19.3"/>
    <n v="18.5"/>
    <n v="20.133875739644836"/>
    <d v="1899-12-30T21:30:00"/>
    <n v="11.8"/>
    <n v="12.3"/>
    <n v="10.199999999999999"/>
    <n v="13.2"/>
    <n v="8.8000000000000007"/>
    <n v="15.3"/>
    <n v="9.6"/>
    <n v="13"/>
    <n v="11.489866863905338"/>
    <d v="1899-12-30T22:50:00"/>
    <n v="5"/>
    <n v="7.2"/>
    <n v="7.7"/>
    <n v="6.3"/>
    <n v="8"/>
    <n v="6.4"/>
    <n v="8.1999999999999993"/>
    <n v="5.8"/>
    <n v="8.3000000000000007"/>
    <n v="6.6392751479289975"/>
    <d v="1899-12-30T02:30:00"/>
    <n v="336.87"/>
    <m/>
    <n v="2.5"/>
    <n v="150"/>
    <n v="28"/>
    <s v="jul"/>
    <m/>
  </r>
  <r>
    <x v="6"/>
    <s v="NOCHE"/>
    <s v="AGRICOLA BLUE GOLD S.A.C"/>
    <s v="SAN ANDRES"/>
    <s v="SEKOYA POP"/>
    <s v="CONVENCIONAL"/>
    <s v="REDONDA"/>
    <s v="JARRA / GRANEL"/>
    <n v="1"/>
    <x v="0"/>
    <x v="2"/>
    <n v="5"/>
    <n v="12610"/>
    <d v="1899-12-30T20:20:00"/>
    <n v="15"/>
    <n v="18.3"/>
    <n v="19.3"/>
    <n v="16.899999999999999"/>
    <n v="19.2"/>
    <n v="18.399999999999999"/>
    <n v="20.5"/>
    <n v="19.3"/>
    <n v="18.5"/>
    <n v="20.128382352941035"/>
    <d v="1899-12-30T21:30:00"/>
    <n v="11.8"/>
    <n v="12.3"/>
    <n v="10.199999999999999"/>
    <n v="13.2"/>
    <n v="8.8000000000000007"/>
    <n v="15.3"/>
    <n v="9.6"/>
    <n v="13"/>
    <n v="11.515955882352955"/>
    <d v="1899-12-30T22:50:00"/>
    <n v="5"/>
    <n v="7.2"/>
    <n v="7.7"/>
    <n v="6.3"/>
    <n v="8"/>
    <n v="6.4"/>
    <n v="8.1999999999999993"/>
    <n v="5.8"/>
    <n v="8.3000000000000007"/>
    <n v="6.6569117647058915"/>
    <d v="1899-12-30T02:30:00"/>
    <n v="332.87"/>
    <m/>
    <n v="2.5"/>
    <n v="150"/>
    <n v="28"/>
    <s v="jul"/>
    <m/>
  </r>
  <r>
    <x v="6"/>
    <s v="NOCHE"/>
    <s v="EXCELLENCE FRUIT S.A.C"/>
    <s v="SAN JOSE"/>
    <s v="SEKOYA POP"/>
    <s v="CONVENCIONAL"/>
    <s v="CUADRADA"/>
    <s v="JARRA / GRANEL"/>
    <n v="2"/>
    <x v="1"/>
    <x v="6"/>
    <n v="5"/>
    <n v="2418"/>
    <d v="1899-12-30T21:00:00"/>
    <n v="13.9"/>
    <n v="20.9"/>
    <n v="20.399999999999999"/>
    <n v="20.8"/>
    <n v="20.6"/>
    <n v="19.100000000000001"/>
    <n v="20.2"/>
    <n v="19.5"/>
    <n v="19.600000000000001"/>
    <n v="20.289916666666546"/>
    <d v="1899-12-30T21:40:00"/>
    <n v="9.8000000000000007"/>
    <n v="7.4"/>
    <n v="10.1"/>
    <n v="10.1"/>
    <n v="10.9"/>
    <n v="8.5"/>
    <n v="13.4"/>
    <n v="7.8"/>
    <n v="11.380916666666668"/>
    <d v="1899-12-30T22:20:00"/>
    <n v="5"/>
    <n v="6.1"/>
    <n v="5.2"/>
    <n v="6"/>
    <n v="6.4"/>
    <n v="6.8"/>
    <n v="5.4"/>
    <n v="8.4"/>
    <n v="5.0999999999999996"/>
    <n v="6.5399166666666781"/>
    <d v="1899-12-30T01:20:00"/>
    <n v="491.34"/>
    <m/>
    <n v="1.3333333333333357"/>
    <n v="80.000000000000142"/>
    <n v="28"/>
    <s v="jul"/>
    <m/>
  </r>
  <r>
    <x v="6"/>
    <s v="NOCHE"/>
    <s v="EXCELLENCE FRUIT S.A.C"/>
    <s v="SAN JOSE"/>
    <s v="SEKOYA POP"/>
    <s v="CONVENCIONAL"/>
    <s v="CUADRADA"/>
    <s v="JARRA / GRANEL"/>
    <n v="2"/>
    <x v="1"/>
    <x v="6"/>
    <n v="5"/>
    <n v="2419"/>
    <d v="1899-12-30T21:00:00"/>
    <n v="13.9"/>
    <n v="20.9"/>
    <n v="20.399999999999999"/>
    <n v="20.8"/>
    <n v="20.6"/>
    <n v="19.100000000000001"/>
    <n v="20.2"/>
    <n v="19.5"/>
    <n v="19.600000000000001"/>
    <n v="20.278973509933646"/>
    <d v="1899-12-30T21:40:00"/>
    <n v="9.8000000000000007"/>
    <n v="7.4"/>
    <n v="10.1"/>
    <n v="10.1"/>
    <n v="10.9"/>
    <n v="8.5"/>
    <n v="13.4"/>
    <n v="7.8"/>
    <n v="11.410513245033107"/>
    <d v="1899-12-30T22:20:00"/>
    <n v="5"/>
    <n v="6.1"/>
    <n v="5.2"/>
    <n v="6"/>
    <n v="6.4"/>
    <n v="6.8"/>
    <n v="5.4"/>
    <n v="8.4"/>
    <n v="5.0999999999999996"/>
    <n v="6.5540562913907392"/>
    <d v="1899-12-30T01:20:00"/>
    <n v="488.34"/>
    <m/>
    <n v="1.3333333333333357"/>
    <n v="80.000000000000142"/>
    <n v="28"/>
    <s v="jul"/>
    <m/>
  </r>
  <r>
    <x v="6"/>
    <s v="NOCHE"/>
    <s v="EXCELLENCE FRUIT S.A.C"/>
    <s v="SAN JOSE"/>
    <s v="SEKOYA POP"/>
    <s v="CONVENCIONAL"/>
    <s v="CUADRADA"/>
    <s v="JARRA / GRANEL"/>
    <n v="2"/>
    <x v="1"/>
    <x v="6"/>
    <n v="5"/>
    <n v="2420"/>
    <d v="1899-12-30T21:00:00"/>
    <n v="13.9"/>
    <n v="20.9"/>
    <n v="20.399999999999999"/>
    <n v="20.8"/>
    <n v="20.6"/>
    <n v="19.100000000000001"/>
    <n v="20.2"/>
    <n v="19.5"/>
    <n v="19.600000000000001"/>
    <n v="20.268174342105123"/>
    <d v="1899-12-30T21:40:00"/>
    <n v="9.8000000000000007"/>
    <n v="7.4"/>
    <n v="10.1"/>
    <n v="10.1"/>
    <n v="10.9"/>
    <n v="8.5"/>
    <n v="13.4"/>
    <n v="7.8"/>
    <n v="11.439720394736831"/>
    <d v="1899-12-30T22:20:00"/>
    <n v="5"/>
    <n v="6.1"/>
    <n v="5.2"/>
    <n v="6"/>
    <n v="6.4"/>
    <n v="6.8"/>
    <n v="5.4"/>
    <n v="8.4"/>
    <n v="5.0999999999999996"/>
    <n v="6.5680098684210639"/>
    <d v="1899-12-30T01:20:00"/>
    <n v="355.1"/>
    <m/>
    <n v="1.3333333333333357"/>
    <n v="80.000000000000142"/>
    <n v="28"/>
    <s v="jul"/>
    <m/>
  </r>
  <r>
    <x v="6"/>
    <s v="NOCHE"/>
    <s v="EXCELLENCE FRUIT S.A.C"/>
    <s v="SAN JOSE"/>
    <s v="SEKOYA POP"/>
    <s v="CONVENCIONAL"/>
    <s v="CUADRADA"/>
    <s v="JARRA / GRANEL"/>
    <n v="2"/>
    <x v="1"/>
    <x v="6"/>
    <n v="5"/>
    <n v="2421"/>
    <d v="1899-12-30T21:00:00"/>
    <n v="13.9"/>
    <n v="20.9"/>
    <n v="20.399999999999999"/>
    <n v="20.8"/>
    <n v="20.6"/>
    <n v="19.100000000000001"/>
    <n v="20.2"/>
    <n v="19.5"/>
    <n v="19.600000000000001"/>
    <n v="20.252205882352801"/>
    <d v="1899-12-30T21:40:00"/>
    <n v="9.8000000000000007"/>
    <n v="7.4"/>
    <n v="10.1"/>
    <n v="10.1"/>
    <n v="10.9"/>
    <n v="8.5"/>
    <n v="13.4"/>
    <n v="7.8"/>
    <n v="11.459803921568614"/>
    <d v="1899-12-30T22:20:00"/>
    <n v="5"/>
    <n v="6.1"/>
    <n v="5.2"/>
    <n v="6"/>
    <n v="6.4"/>
    <n v="6.8"/>
    <n v="5.4"/>
    <n v="8.4"/>
    <n v="5.0999999999999996"/>
    <n v="6.5787581699346518"/>
    <d v="1899-12-30T01:20:00"/>
    <n v="319.47000000000003"/>
    <m/>
    <n v="1.3333333333333357"/>
    <n v="80.000000000000142"/>
    <n v="28"/>
    <s v="jul"/>
    <m/>
  </r>
  <r>
    <x v="6"/>
    <s v="NOCHE"/>
    <s v="EXCELLENCE FRUIT S.A.C"/>
    <s v="SAN JOSE"/>
    <s v="SEKOYA POP"/>
    <s v="CONVENCIONAL"/>
    <s v="CUADRADA"/>
    <s v="JARRA / GRANEL"/>
    <n v="2"/>
    <x v="1"/>
    <x v="6"/>
    <n v="5"/>
    <n v="2417"/>
    <d v="1899-12-30T21:00:00"/>
    <n v="13.9"/>
    <n v="20.9"/>
    <n v="20.399999999999999"/>
    <n v="20.8"/>
    <n v="20.6"/>
    <n v="19.100000000000001"/>
    <n v="20.2"/>
    <n v="19.5"/>
    <n v="19.600000000000001"/>
    <n v="20.231168831168688"/>
    <d v="1899-12-30T21:40:00"/>
    <n v="9.8000000000000007"/>
    <n v="7.4"/>
    <n v="10.1"/>
    <n v="10.1"/>
    <n v="10.9"/>
    <n v="8.5"/>
    <n v="13.4"/>
    <n v="7.8"/>
    <n v="11.470941558441547"/>
    <d v="1899-12-30T22:20:00"/>
    <n v="5"/>
    <n v="6.1"/>
    <n v="5.2"/>
    <n v="6"/>
    <n v="6.4"/>
    <n v="6.8"/>
    <n v="5.4"/>
    <n v="8.4"/>
    <n v="5.0999999999999996"/>
    <n v="6.5863636363636475"/>
    <d v="1899-12-30T01:20:00"/>
    <n v="482.34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20"/>
    <d v="1899-12-30T21:00:00"/>
    <n v="13.9"/>
    <n v="20.9"/>
    <n v="20.399999999999999"/>
    <n v="20.8"/>
    <n v="20.6"/>
    <n v="19.100000000000001"/>
    <n v="20.2"/>
    <n v="19.5"/>
    <n v="19.600000000000001"/>
    <n v="20.21040322580631"/>
    <d v="1899-12-30T21:40:00"/>
    <n v="9.8000000000000007"/>
    <n v="7.4"/>
    <n v="10.1"/>
    <n v="10.1"/>
    <n v="10.9"/>
    <n v="8.5"/>
    <n v="13.4"/>
    <n v="7.8"/>
    <n v="11.481935483870958"/>
    <d v="1899-12-30T22:20:00"/>
    <n v="5"/>
    <n v="6.1"/>
    <n v="5.2"/>
    <n v="6"/>
    <n v="6.4"/>
    <n v="6.8"/>
    <n v="5.4"/>
    <n v="8.4"/>
    <n v="5.0999999999999996"/>
    <n v="6.5938709677419487"/>
    <d v="1899-12-30T01:20:00"/>
    <n v="279.23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24"/>
    <d v="1899-12-30T21:00:00"/>
    <n v="13.9"/>
    <n v="20.9"/>
    <n v="20.399999999999999"/>
    <n v="20.8"/>
    <n v="20.6"/>
    <n v="19.100000000000001"/>
    <n v="20.2"/>
    <n v="19.5"/>
    <n v="19.600000000000001"/>
    <n v="20.189903846153705"/>
    <d v="1899-12-30T21:40:00"/>
    <n v="9.8000000000000007"/>
    <n v="7.4"/>
    <n v="10.1"/>
    <n v="10.1"/>
    <n v="10.9"/>
    <n v="8.5"/>
    <n v="13.4"/>
    <n v="7.8"/>
    <n v="11.492788461538455"/>
    <d v="1899-12-30T22:20:00"/>
    <n v="5"/>
    <n v="6.1"/>
    <n v="5.2"/>
    <n v="6"/>
    <n v="6.4"/>
    <n v="6.8"/>
    <n v="5.4"/>
    <n v="8.4"/>
    <n v="5.0999999999999996"/>
    <n v="6.6012820512820625"/>
    <d v="1899-12-30T01:20:00"/>
    <n v="261.35000000000002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23"/>
    <d v="1899-12-30T21:00:00"/>
    <n v="13.9"/>
    <n v="20.9"/>
    <n v="20.399999999999999"/>
    <n v="20.8"/>
    <n v="20.6"/>
    <n v="19.100000000000001"/>
    <n v="20.2"/>
    <n v="19.5"/>
    <n v="19.600000000000001"/>
    <n v="20.172372611464819"/>
    <d v="1899-12-30T21:40:00"/>
    <n v="9.8000000000000007"/>
    <n v="7.4"/>
    <n v="10.1"/>
    <n v="10.1"/>
    <n v="10.9"/>
    <n v="8.5"/>
    <n v="13.4"/>
    <n v="7.8"/>
    <n v="11.518710191082796"/>
    <d v="1899-12-30T22:20:00"/>
    <n v="5"/>
    <n v="6.1"/>
    <n v="5.2"/>
    <n v="6"/>
    <n v="6.4"/>
    <n v="6.8"/>
    <n v="5.4"/>
    <n v="8.4"/>
    <n v="5.0999999999999996"/>
    <n v="6.6179936305732623"/>
    <d v="1899-12-30T01:20:00"/>
    <n v="520.22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21"/>
    <d v="1899-12-30T21:00:00"/>
    <n v="13.9"/>
    <n v="20.9"/>
    <n v="20.399999999999999"/>
    <n v="20.8"/>
    <n v="20.6"/>
    <n v="19.100000000000001"/>
    <n v="20.2"/>
    <n v="19.5"/>
    <n v="19.600000000000001"/>
    <n v="20.157753164556798"/>
    <d v="1899-12-30T21:40:00"/>
    <n v="9.8000000000000007"/>
    <n v="7.4"/>
    <n v="10.1"/>
    <n v="10.1"/>
    <n v="10.9"/>
    <n v="8.5"/>
    <n v="13.4"/>
    <n v="7.8"/>
    <n v="11.559414556962018"/>
    <d v="1899-12-30T22:20:00"/>
    <n v="5"/>
    <n v="6.1"/>
    <n v="5.2"/>
    <n v="6"/>
    <n v="6.4"/>
    <n v="6.8"/>
    <n v="5.4"/>
    <n v="8.4"/>
    <n v="5.0999999999999996"/>
    <n v="6.6438291139240686"/>
    <d v="1899-12-30T01:20:00"/>
    <n v="537.34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22"/>
    <d v="1899-12-30T21:00:00"/>
    <n v="13.9"/>
    <n v="20.9"/>
    <n v="20.399999999999999"/>
    <n v="20.8"/>
    <n v="20.6"/>
    <n v="19.100000000000001"/>
    <n v="20.2"/>
    <n v="19.5"/>
    <n v="19.600000000000001"/>
    <n v="20.143317610062716"/>
    <d v="1899-12-30T21:40:00"/>
    <n v="9.8000000000000007"/>
    <n v="7.4"/>
    <n v="10.1"/>
    <n v="10.1"/>
    <n v="10.9"/>
    <n v="8.5"/>
    <n v="13.4"/>
    <n v="7.8"/>
    <n v="11.599606918238987"/>
    <d v="1899-12-30T22:20:00"/>
    <n v="5"/>
    <n v="6.1"/>
    <n v="5.2"/>
    <n v="6"/>
    <n v="6.4"/>
    <n v="6.8"/>
    <n v="5.4"/>
    <n v="8.4"/>
    <n v="5.0999999999999996"/>
    <n v="6.6693396226415294"/>
    <d v="1899-12-30T01:20:00"/>
    <n v="531.34"/>
    <m/>
    <n v="1.3333333333333357"/>
    <n v="80.000000000000142"/>
    <n v="28"/>
    <s v="jul"/>
    <m/>
  </r>
  <r>
    <x v="6"/>
    <s v="NOCHE"/>
    <s v="AGRICOLA BLUE GOLD S.A.C"/>
    <s v="CERRO VERDE"/>
    <s v="SEKOYA POP "/>
    <s v="CONVENCIONAL"/>
    <s v="CUADRADA"/>
    <s v="JARRA / GRANEL"/>
    <n v="2"/>
    <x v="1"/>
    <x v="6"/>
    <n v="5"/>
    <n v="10419"/>
    <d v="1899-12-30T21:00:00"/>
    <n v="13.9"/>
    <n v="20.9"/>
    <n v="20.399999999999999"/>
    <n v="20.8"/>
    <n v="20.6"/>
    <n v="19.100000000000001"/>
    <n v="20.2"/>
    <n v="19.5"/>
    <n v="19.600000000000001"/>
    <n v="20.129062499999812"/>
    <d v="1899-12-30T21:40:00"/>
    <n v="9.8000000000000007"/>
    <n v="7.4"/>
    <n v="10.1"/>
    <n v="10.1"/>
    <n v="10.9"/>
    <n v="8.5"/>
    <n v="13.4"/>
    <n v="7.8"/>
    <n v="11.639296874999994"/>
    <d v="1899-12-30T22:20:00"/>
    <n v="5"/>
    <n v="6.1"/>
    <n v="5.2"/>
    <n v="6"/>
    <n v="6.4"/>
    <n v="6.8"/>
    <n v="5.4"/>
    <n v="8.4"/>
    <n v="5.0999999999999996"/>
    <n v="6.6945312500000203"/>
    <d v="1899-12-30T01:20:00"/>
    <n v="533.34"/>
    <m/>
    <n v="1.3333333333333357"/>
    <n v="80.000000000000142"/>
    <n v="28"/>
    <s v="jul"/>
    <m/>
  </r>
  <r>
    <x v="6"/>
    <s v="NOCHE"/>
    <s v="AGRICOLA BLUE GOLD S.A.C"/>
    <s v="VISTA HERMOSA "/>
    <s v="SEKOYA POP "/>
    <s v="CONVENCIONAL"/>
    <s v="REDONDA / CUADRADA"/>
    <s v="JARRA / GRANEL"/>
    <n v="1"/>
    <x v="2"/>
    <x v="7"/>
    <n v="5"/>
    <n v="12319"/>
    <d v="1899-12-30T22:15:00"/>
    <n v="13.7"/>
    <n v="21.8"/>
    <n v="23.5"/>
    <n v="20.2"/>
    <n v="20.2"/>
    <n v="20.100000000000001"/>
    <n v="20"/>
    <n v="19.7"/>
    <n v="19.3"/>
    <n v="20.336100746268507"/>
    <d v="1899-12-30T23:00:00"/>
    <n v="8.4"/>
    <n v="8.1999999999999993"/>
    <n v="12.7"/>
    <n v="7.9"/>
    <n v="12.4"/>
    <n v="12.8"/>
    <n v="13.7"/>
    <n v="14"/>
    <n v="11.461847014925358"/>
    <d v="1899-12-30T00:00:00"/>
    <n v="5"/>
    <n v="6.5"/>
    <n v="5.3"/>
    <n v="4.7"/>
    <n v="6.8"/>
    <n v="6.6"/>
    <n v="8.4"/>
    <n v="8.1999999999999993"/>
    <n v="7.9"/>
    <n v="6.5368470149253861"/>
    <n v="-0.92708333333333337"/>
    <n v="400.64"/>
    <m/>
    <n v="1.75"/>
    <n v="105"/>
    <n v="28"/>
    <s v="jul"/>
    <m/>
  </r>
  <r>
    <x v="6"/>
    <s v="NOCHE"/>
    <s v="AGRICOLA BLUE GOLD S.A.C"/>
    <s v="VISTA HERMOSA "/>
    <s v="SEKOYA POP "/>
    <s v="CONVENCIONAL"/>
    <s v="REDONDA / CUADRADA"/>
    <s v="JARRA / GRANEL"/>
    <n v="1"/>
    <x v="2"/>
    <x v="7"/>
    <n v="5"/>
    <n v="12320"/>
    <d v="1899-12-30T22:15:00"/>
    <n v="13.7"/>
    <n v="21.8"/>
    <n v="23.5"/>
    <n v="20.2"/>
    <n v="20.2"/>
    <n v="20.100000000000001"/>
    <n v="20"/>
    <n v="19.7"/>
    <n v="19.3"/>
    <n v="20.320092592592438"/>
    <d v="1899-12-30T23:00:00"/>
    <n v="8.4"/>
    <n v="8.1999999999999993"/>
    <n v="12.7"/>
    <n v="7.9"/>
    <n v="12.4"/>
    <n v="12.8"/>
    <n v="13.7"/>
    <n v="14"/>
    <n v="11.48314814814813"/>
    <d v="1899-12-30T00:00:00"/>
    <n v="5"/>
    <n v="6.5"/>
    <n v="5.3"/>
    <n v="4.7"/>
    <n v="6.8"/>
    <n v="6.6"/>
    <n v="8.4"/>
    <n v="8.1999999999999993"/>
    <n v="7.9"/>
    <n v="6.5480555555555666"/>
    <n v="-0.92708333333333337"/>
    <n v="196.57"/>
    <m/>
    <n v="1.75"/>
    <n v="105"/>
    <n v="28"/>
    <s v="jul"/>
    <m/>
  </r>
  <r>
    <x v="6"/>
    <s v="NOCHE"/>
    <s v="AGRICOLA BLUE GOLD S.A.C"/>
    <s v="VISTA HERMOSA "/>
    <s v="SEKOYA POP "/>
    <s v="CONVENCIONAL"/>
    <s v="REDONDA / CUADRADA"/>
    <s v="JARRA / GRANEL"/>
    <n v="1"/>
    <x v="2"/>
    <x v="7"/>
    <n v="5"/>
    <n v="12318"/>
    <d v="1899-12-30T22:15:00"/>
    <n v="13.7"/>
    <n v="21.8"/>
    <n v="23.5"/>
    <n v="20.2"/>
    <n v="20.2"/>
    <n v="20.100000000000001"/>
    <n v="20"/>
    <n v="19.7"/>
    <n v="19.3"/>
    <n v="20.304319852941017"/>
    <d v="1899-12-30T23:00:00"/>
    <n v="8.4"/>
    <n v="8.1999999999999993"/>
    <n v="12.7"/>
    <n v="7.9"/>
    <n v="12.4"/>
    <n v="12.8"/>
    <n v="13.7"/>
    <n v="14"/>
    <n v="11.504136029411745"/>
    <d v="1899-12-30T00:00:00"/>
    <n v="5"/>
    <n v="6.5"/>
    <n v="5.3"/>
    <n v="4.7"/>
    <n v="6.8"/>
    <n v="6.6"/>
    <n v="8.4"/>
    <n v="8.1999999999999993"/>
    <n v="7.9"/>
    <n v="6.5590992647058926"/>
    <n v="-0.92708333333333337"/>
    <n v="400.64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3"/>
    <d v="1899-12-30T22:15:00"/>
    <n v="13.7"/>
    <n v="21.8"/>
    <n v="23.5"/>
    <n v="20.2"/>
    <n v="20.2"/>
    <n v="20.100000000000001"/>
    <n v="20"/>
    <n v="19.7"/>
    <n v="19.3"/>
    <n v="20.288777372262615"/>
    <d v="1899-12-30T23:00:00"/>
    <n v="8.4"/>
    <n v="8.1999999999999993"/>
    <n v="12.7"/>
    <n v="7.9"/>
    <n v="12.4"/>
    <n v="12.8"/>
    <n v="13.7"/>
    <n v="14"/>
    <n v="11.524817518248151"/>
    <d v="1899-12-30T00:00:00"/>
    <n v="5"/>
    <n v="6.5"/>
    <n v="5.3"/>
    <n v="4.7"/>
    <n v="6.8"/>
    <n v="6.6"/>
    <n v="8.4"/>
    <n v="8.1999999999999993"/>
    <n v="7.9"/>
    <n v="6.5699817518248276"/>
    <n v="-0.92708333333333337"/>
    <n v="400.64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6"/>
    <d v="1899-12-30T22:15:00"/>
    <n v="13.7"/>
    <n v="21.8"/>
    <n v="23.5"/>
    <n v="20.2"/>
    <n v="20.2"/>
    <n v="20.100000000000001"/>
    <n v="20"/>
    <n v="19.7"/>
    <n v="19.3"/>
    <n v="20.237059859154769"/>
    <d v="1899-12-30T23:00:00"/>
    <n v="8.4"/>
    <n v="8.1999999999999993"/>
    <n v="12.7"/>
    <n v="7.9"/>
    <n v="12.4"/>
    <n v="12.8"/>
    <n v="13.7"/>
    <n v="14"/>
    <n v="11.561707746478849"/>
    <d v="1899-12-30T00:00:00"/>
    <n v="5"/>
    <n v="6.5"/>
    <n v="5.3"/>
    <n v="4.7"/>
    <n v="6.8"/>
    <n v="6.6"/>
    <n v="8.4"/>
    <n v="8.1999999999999993"/>
    <n v="7.9"/>
    <n v="6.5979753521126847"/>
    <n v="-0.92708333333333337"/>
    <n v="113.59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7"/>
    <d v="1899-12-30T22:15:00"/>
    <n v="13.7"/>
    <n v="21.8"/>
    <n v="23.5"/>
    <n v="20.2"/>
    <n v="20.2"/>
    <n v="20.100000000000001"/>
    <n v="20"/>
    <n v="19.7"/>
    <n v="19.3"/>
    <n v="20.211276223776075"/>
    <d v="1899-12-30T23:00:00"/>
    <n v="8.4"/>
    <n v="8.1999999999999993"/>
    <n v="12.7"/>
    <n v="7.9"/>
    <n v="12.4"/>
    <n v="12.8"/>
    <n v="13.7"/>
    <n v="14"/>
    <n v="11.562412587412567"/>
    <d v="1899-12-30T00:00:00"/>
    <n v="5"/>
    <n v="6.5"/>
    <n v="5.3"/>
    <n v="4.7"/>
    <n v="6.8"/>
    <n v="6.6"/>
    <n v="8.4"/>
    <n v="8.1999999999999993"/>
    <n v="7.9"/>
    <n v="6.6016608391608491"/>
    <n v="-0.92708333333333337"/>
    <n v="148.62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4"/>
    <d v="1899-12-30T22:15:00"/>
    <n v="13.7"/>
    <n v="21.8"/>
    <n v="23.5"/>
    <n v="20.2"/>
    <n v="20.2"/>
    <n v="20.100000000000001"/>
    <n v="20"/>
    <n v="19.7"/>
    <n v="19.3"/>
    <n v="20.185850694444309"/>
    <d v="1899-12-30T23:00:00"/>
    <n v="8.4"/>
    <n v="8.1999999999999993"/>
    <n v="12.7"/>
    <n v="7.9"/>
    <n v="12.4"/>
    <n v="12.8"/>
    <n v="13.7"/>
    <n v="14"/>
    <n v="11.563107638888871"/>
    <d v="1899-12-30T00:00:00"/>
    <n v="5"/>
    <n v="6.5"/>
    <n v="5.3"/>
    <n v="4.7"/>
    <n v="6.8"/>
    <n v="6.6"/>
    <n v="8.4"/>
    <n v="8.1999999999999993"/>
    <n v="7.9"/>
    <n v="6.6052951388888994"/>
    <n v="-0.92708333333333337"/>
    <n v="333.87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1"/>
    <d v="1899-12-30T22:15:00"/>
    <n v="13.7"/>
    <n v="21.8"/>
    <n v="23.5"/>
    <n v="20.2"/>
    <n v="20.2"/>
    <n v="20.100000000000001"/>
    <n v="20"/>
    <n v="19.7"/>
    <n v="19.3"/>
    <n v="20.160775862068839"/>
    <d v="1899-12-30T23:00:00"/>
    <n v="8.4"/>
    <n v="8.1999999999999993"/>
    <n v="12.7"/>
    <n v="7.9"/>
    <n v="12.4"/>
    <n v="12.8"/>
    <n v="13.7"/>
    <n v="14"/>
    <n v="11.563793103448262"/>
    <d v="1899-12-30T00:00:00"/>
    <n v="5"/>
    <n v="6.5"/>
    <n v="5.3"/>
    <n v="4.7"/>
    <n v="6.8"/>
    <n v="6.6"/>
    <n v="8.4"/>
    <n v="8.1999999999999993"/>
    <n v="7.9"/>
    <n v="6.6088793103448396"/>
    <n v="-0.92708333333333337"/>
    <n v="332.87"/>
    <m/>
    <n v="1.75"/>
    <n v="105"/>
    <n v="28"/>
    <s v="jul"/>
    <m/>
  </r>
  <r>
    <x v="6"/>
    <s v="NOCHE"/>
    <s v="AGRICOLA BLUE GOLD S.A.C"/>
    <s v="SAN ANDRES"/>
    <s v="SEKOYA POP"/>
    <s v="CONVENCIONAL"/>
    <s v="REDONDA / CUADRADA"/>
    <s v="JARRA / GRANEL"/>
    <n v="1"/>
    <x v="2"/>
    <x v="7"/>
    <n v="5"/>
    <n v="12625"/>
    <d v="1899-12-30T22:15:00"/>
    <n v="13.7"/>
    <n v="21.8"/>
    <n v="23.5"/>
    <n v="20.2"/>
    <n v="20.2"/>
    <n v="20.100000000000001"/>
    <n v="20"/>
    <n v="19.7"/>
    <n v="19.3"/>
    <n v="20.141866438356033"/>
    <d v="1899-12-30T23:00:00"/>
    <n v="8.4"/>
    <n v="8.1999999999999993"/>
    <n v="12.7"/>
    <n v="7.9"/>
    <n v="12.4"/>
    <n v="12.8"/>
    <n v="13.7"/>
    <n v="14"/>
    <n v="11.597174657534234"/>
    <d v="1899-12-30T00:00:00"/>
    <n v="5"/>
    <n v="6.5"/>
    <n v="5.3"/>
    <n v="4.7"/>
    <n v="6.8"/>
    <n v="6.6"/>
    <n v="8.4"/>
    <n v="8.1999999999999993"/>
    <n v="7.9"/>
    <n v="6.6326198630137103"/>
    <n v="-0.92708333333333337"/>
    <n v="170.07"/>
    <m/>
    <n v="1.75"/>
    <n v="105"/>
    <n v="28"/>
    <s v="jul"/>
    <m/>
  </r>
  <r>
    <x v="6"/>
    <s v="NOCHE"/>
    <s v="EXCELLENCE FRUIT S.A.C"/>
    <s v="SAN PEDRO "/>
    <s v="SEKOYA POP"/>
    <s v="CONVENCIONAL"/>
    <s v="REDONDA / CUADRADA"/>
    <s v="JARRA / GRANEL"/>
    <n v="1"/>
    <x v="2"/>
    <x v="7"/>
    <n v="5"/>
    <n v="1193"/>
    <d v="1899-12-30T22:15:00"/>
    <n v="13.7"/>
    <n v="21.8"/>
    <n v="23.5"/>
    <n v="20.2"/>
    <n v="20.2"/>
    <n v="20.100000000000001"/>
    <n v="20"/>
    <n v="19.7"/>
    <n v="19.3"/>
    <n v="20.123214285714148"/>
    <d v="1899-12-30T23:00:00"/>
    <n v="8.4"/>
    <n v="8.1999999999999993"/>
    <n v="12.7"/>
    <n v="7.9"/>
    <n v="12.4"/>
    <n v="12.8"/>
    <n v="13.7"/>
    <n v="14"/>
    <n v="11.630102040816316"/>
    <d v="1899-12-30T00:00:00"/>
    <n v="5"/>
    <n v="6.5"/>
    <n v="5.3"/>
    <n v="4.7"/>
    <n v="6.8"/>
    <n v="6.6"/>
    <n v="8.4"/>
    <n v="8.1999999999999993"/>
    <n v="7.9"/>
    <n v="6.656037414965998"/>
    <n v="-0.92708333333333337"/>
    <n v="550.96"/>
    <m/>
    <n v="1.75"/>
    <n v="105"/>
    <n v="28"/>
    <s v="jul"/>
    <m/>
  </r>
  <r>
    <x v="6"/>
    <s v="NOCHE"/>
    <s v="EXCELLENCE FRUIT S.A.C"/>
    <s v="SAN PEDRO "/>
    <s v="SEKOYA POP"/>
    <s v="CONVENCIONAL"/>
    <s v="REDONDA / CUADRADA"/>
    <s v="JARRA / GRANEL"/>
    <n v="1"/>
    <x v="2"/>
    <x v="7"/>
    <n v="5"/>
    <n v="1195"/>
    <d v="1899-12-30T22:15:00"/>
    <n v="13.7"/>
    <n v="21.8"/>
    <n v="23.5"/>
    <n v="20.2"/>
    <n v="20.2"/>
    <n v="20.100000000000001"/>
    <n v="20"/>
    <n v="19.7"/>
    <n v="19.3"/>
    <n v="20.10481418918905"/>
    <d v="1899-12-30T23:00:00"/>
    <n v="8.4"/>
    <n v="8.1999999999999993"/>
    <n v="12.7"/>
    <n v="7.9"/>
    <n v="12.4"/>
    <n v="12.8"/>
    <n v="13.7"/>
    <n v="14"/>
    <n v="11.662584459459453"/>
    <d v="1899-12-30T00:00:00"/>
    <n v="5"/>
    <n v="6.5"/>
    <n v="5.3"/>
    <n v="4.7"/>
    <n v="6.8"/>
    <n v="6.6"/>
    <n v="8.4"/>
    <n v="8.1999999999999993"/>
    <n v="7.9"/>
    <n v="6.6791385135135242"/>
    <n v="-0.92708333333333337"/>
    <n v="470.71"/>
    <m/>
    <n v="1.75"/>
    <n v="105"/>
    <n v="28"/>
    <s v="jul"/>
    <m/>
  </r>
  <r>
    <x v="6"/>
    <s v="NOCHE"/>
    <s v="EXCELLENCE FRUIT S.A.C"/>
    <s v="SAN PEDRO "/>
    <s v="SEKOYA POP"/>
    <s v="CONVENCIONAL"/>
    <s v="REDONDA / CUADRADA"/>
    <s v="JARRA / GRANEL"/>
    <n v="1"/>
    <x v="2"/>
    <x v="7"/>
    <n v="5"/>
    <n v="1194"/>
    <d v="1899-12-30T22:15:00"/>
    <n v="13.7"/>
    <n v="21.8"/>
    <n v="23.5"/>
    <n v="20.2"/>
    <n v="20.2"/>
    <n v="20.100000000000001"/>
    <n v="20"/>
    <n v="19.7"/>
    <n v="19.3"/>
    <n v="20.086661073825358"/>
    <d v="1899-12-30T23:00:00"/>
    <n v="8.4"/>
    <n v="8.1999999999999993"/>
    <n v="12.7"/>
    <n v="7.9"/>
    <n v="12.4"/>
    <n v="12.8"/>
    <n v="13.7"/>
    <n v="14"/>
    <n v="11.694630872483215"/>
    <d v="1899-12-30T00:00:00"/>
    <n v="5"/>
    <n v="6.5"/>
    <n v="5.3"/>
    <n v="4.7"/>
    <n v="6.8"/>
    <n v="6.6"/>
    <n v="8.4"/>
    <n v="8.1999999999999993"/>
    <n v="7.9"/>
    <n v="6.7019295302013511"/>
    <n v="-0.92708333333333337"/>
    <n v="560.96"/>
    <m/>
    <n v="1.75"/>
    <n v="105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5"/>
    <d v="1899-12-30T17:10:00"/>
    <n v="13.7"/>
    <n v="21.1"/>
    <n v="21.2"/>
    <n v="23.3"/>
    <n v="22.3"/>
    <n v="21.1"/>
    <n v="19.8"/>
    <n v="19.600000000000001"/>
    <n v="20.100000000000001"/>
    <n v="20.013815789473522"/>
    <d v="1899-12-30T18:10:00"/>
    <n v="12.6"/>
    <n v="13.1"/>
    <n v="11.3"/>
    <n v="13.4"/>
    <n v="9.6"/>
    <n v="14.7"/>
    <n v="8.8000000000000007"/>
    <n v="12.3"/>
    <n v="11.649707602339213"/>
    <d v="1899-12-30T19:35:00"/>
    <n v="7.8"/>
    <n v="6.8"/>
    <n v="8.4"/>
    <n v="6.1"/>
    <n v="7.5"/>
    <n v="5.3"/>
    <n v="9.3000000000000007"/>
    <n v="7.3"/>
    <n v="5.6"/>
    <n v="6.6682748538011678"/>
    <d v="1899-12-30T02:25:00"/>
    <n v="399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4"/>
    <d v="1899-12-30T17:10:00"/>
    <n v="13.7"/>
    <n v="21.1"/>
    <n v="21.2"/>
    <n v="23.3"/>
    <n v="22.3"/>
    <n v="21.1"/>
    <n v="19.8"/>
    <n v="19.600000000000001"/>
    <n v="20.100000000000001"/>
    <n v="19.979723837209146"/>
    <d v="1899-12-30T18:10:00"/>
    <n v="12.6"/>
    <n v="13.1"/>
    <n v="11.3"/>
    <n v="13.4"/>
    <n v="9.6"/>
    <n v="14.7"/>
    <n v="8.8000000000000007"/>
    <n v="12.3"/>
    <n v="11.649854651162821"/>
    <d v="1899-12-30T19:35:00"/>
    <n v="7.8"/>
    <n v="6.8"/>
    <n v="8.4"/>
    <n v="6.1"/>
    <n v="7.5"/>
    <n v="5.3"/>
    <n v="9.3000000000000007"/>
    <n v="7.3"/>
    <n v="5.6"/>
    <n v="6.6643274853801122"/>
    <d v="1899-12-30T02:25:00"/>
    <n v="398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3"/>
    <d v="1899-12-30T17:10:00"/>
    <n v="13.7"/>
    <n v="21.1"/>
    <n v="21.2"/>
    <n v="23.3"/>
    <n v="22.3"/>
    <n v="21.1"/>
    <n v="19.8"/>
    <n v="19.600000000000001"/>
    <n v="20.100000000000001"/>
    <n v="19.916329479768638"/>
    <d v="1899-12-30T18:10:00"/>
    <n v="12.6"/>
    <n v="13.1"/>
    <n v="11.3"/>
    <n v="13.4"/>
    <n v="9.6"/>
    <n v="14.7"/>
    <n v="8.8000000000000007"/>
    <n v="12.3"/>
    <n v="11.637427745664766"/>
    <d v="1899-12-30T19:35:00"/>
    <n v="7.8"/>
    <n v="6.8"/>
    <n v="8.4"/>
    <n v="6.1"/>
    <n v="7.5"/>
    <n v="5.3"/>
    <n v="9.3000000000000007"/>
    <n v="7.3"/>
    <n v="5.6"/>
    <n v="6.6621323529411693"/>
    <d v="1899-12-30T02:25:00"/>
    <n v="394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2"/>
    <d v="1899-12-30T17:10:00"/>
    <n v="13.7"/>
    <n v="21.1"/>
    <n v="21.2"/>
    <n v="23.3"/>
    <n v="22.3"/>
    <n v="21.1"/>
    <n v="19.8"/>
    <n v="19.600000000000001"/>
    <n v="20.100000000000001"/>
    <n v="19.853663793103305"/>
    <d v="1899-12-30T18:10:00"/>
    <n v="12.6"/>
    <n v="13.1"/>
    <n v="11.3"/>
    <n v="13.4"/>
    <n v="9.6"/>
    <n v="14.7"/>
    <n v="8.8000000000000007"/>
    <n v="12.3"/>
    <n v="11.625143678160942"/>
    <d v="1899-12-30T19:35:00"/>
    <n v="7.8"/>
    <n v="6.8"/>
    <n v="8.4"/>
    <n v="6.1"/>
    <n v="7.5"/>
    <n v="5.3"/>
    <n v="9.3000000000000007"/>
    <n v="7.3"/>
    <n v="5.6"/>
    <n v="6.6599112426035427"/>
    <d v="1899-12-30T02:25:00"/>
    <n v="397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0"/>
    <d v="1899-12-30T17:10:00"/>
    <n v="13.7"/>
    <n v="21.1"/>
    <n v="21.2"/>
    <n v="23.3"/>
    <n v="22.3"/>
    <n v="21.1"/>
    <n v="19.8"/>
    <n v="19.600000000000001"/>
    <n v="20.100000000000001"/>
    <n v="19.791714285714146"/>
    <d v="1899-12-30T18:10:00"/>
    <n v="12.6"/>
    <n v="13.1"/>
    <n v="11.3"/>
    <n v="13.4"/>
    <n v="9.6"/>
    <n v="14.7"/>
    <n v="8.8000000000000007"/>
    <n v="12.3"/>
    <n v="11.613000000000019"/>
    <d v="1899-12-30T19:35:00"/>
    <n v="7.8"/>
    <n v="6.8"/>
    <n v="8.4"/>
    <n v="6.1"/>
    <n v="7.5"/>
    <n v="5.3"/>
    <n v="9.3000000000000007"/>
    <n v="7.3"/>
    <n v="5.6"/>
    <n v="6.6576636904761832"/>
    <d v="1899-12-30T02:25:00"/>
    <n v="393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31"/>
    <d v="1899-12-30T17:10:00"/>
    <n v="13.7"/>
    <n v="21.1"/>
    <n v="21.2"/>
    <n v="23.3"/>
    <n v="22.3"/>
    <n v="21.1"/>
    <n v="19.8"/>
    <n v="19.600000000000001"/>
    <n v="20.100000000000001"/>
    <n v="19.784566145092331"/>
    <d v="1899-12-30T18:10:00"/>
    <n v="12.6"/>
    <n v="13.1"/>
    <n v="11.3"/>
    <n v="13.4"/>
    <n v="9.6"/>
    <n v="14.7"/>
    <n v="8.8000000000000007"/>
    <n v="12.3"/>
    <n v="11.621590909090928"/>
    <d v="1899-12-30T19:35:00"/>
    <n v="7.8"/>
    <n v="6.8"/>
    <n v="8.4"/>
    <n v="6.1"/>
    <n v="7.5"/>
    <n v="5.3"/>
    <n v="9.3000000000000007"/>
    <n v="7.3"/>
    <n v="5.6"/>
    <n v="6.6644970414201099"/>
    <d v="1899-12-30T02:25:00"/>
    <n v="393.64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29"/>
    <d v="1899-12-30T17:10:00"/>
    <n v="13.7"/>
    <n v="21.1"/>
    <n v="21.2"/>
    <n v="23.3"/>
    <n v="22.3"/>
    <n v="21.1"/>
    <n v="19.8"/>
    <n v="19.600000000000001"/>
    <n v="20.100000000000001"/>
    <n v="19.777478753540954"/>
    <d v="1899-12-30T18:10:00"/>
    <n v="12.6"/>
    <n v="13.1"/>
    <n v="11.3"/>
    <n v="13.4"/>
    <n v="9.6"/>
    <n v="14.7"/>
    <n v="8.8000000000000007"/>
    <n v="12.3"/>
    <n v="11.63008474576273"/>
    <d v="1899-12-30T19:35:00"/>
    <n v="7.8"/>
    <n v="6.8"/>
    <n v="8.4"/>
    <n v="6.1"/>
    <n v="7.5"/>
    <n v="5.3"/>
    <n v="9.3000000000000007"/>
    <n v="7.3"/>
    <n v="5.6"/>
    <n v="6.6712499999999917"/>
    <d v="1899-12-30T02:25:00"/>
    <n v="332.87"/>
    <m/>
    <n v="2.4166666666666643"/>
    <n v="144.99999999999986"/>
    <n v="28"/>
    <s v="jul"/>
    <m/>
  </r>
  <r>
    <x v="7"/>
    <s v="DIA"/>
    <s v="AGRICOLA BLUE GOLD S.A.C"/>
    <s v="SAN ANDRES"/>
    <s v="SEKOYA POP"/>
    <s v="CONVENCIONAL"/>
    <s v="REDONDA"/>
    <s v="JARRA / GRANEL"/>
    <n v="1"/>
    <x v="0"/>
    <x v="0"/>
    <n v="5"/>
    <n v="12628"/>
    <d v="1899-12-30T17:10:00"/>
    <n v="13.7"/>
    <n v="21.1"/>
    <n v="21.2"/>
    <n v="23.3"/>
    <n v="22.3"/>
    <n v="21.1"/>
    <n v="19.8"/>
    <n v="19.600000000000001"/>
    <n v="20.100000000000001"/>
    <n v="19.770451339915258"/>
    <d v="1899-12-30T18:10:00"/>
    <n v="12.6"/>
    <n v="13.1"/>
    <n v="11.3"/>
    <n v="13.4"/>
    <n v="9.6"/>
    <n v="14.7"/>
    <n v="8.8000000000000007"/>
    <n v="12.3"/>
    <n v="11.638483146067435"/>
    <d v="1899-12-30T19:35:00"/>
    <n v="7.8"/>
    <n v="6.8"/>
    <n v="8.4"/>
    <n v="6.1"/>
    <n v="7.5"/>
    <n v="5.3"/>
    <n v="9.3000000000000007"/>
    <n v="7.3"/>
    <n v="5.6"/>
    <n v="6.6779239766081773"/>
    <d v="1899-12-30T02:25:00"/>
    <n v="331.87"/>
    <m/>
    <n v="2.4166666666666643"/>
    <n v="144.99999999999986"/>
    <n v="28"/>
    <s v="jul"/>
    <m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5"/>
    <d v="1899-12-30T20:15:00"/>
    <n v="15"/>
    <n v="21.1"/>
    <n v="22.7"/>
    <n v="21.7"/>
    <n v="19.399999999999999"/>
    <n v="21"/>
    <n v="21.1"/>
    <n v="20.2"/>
    <n v="23.7"/>
    <n v="19.711499364675841"/>
    <d v="1899-12-30T21:00:00"/>
    <n v="13.1"/>
    <n v="17.7"/>
    <n v="12.6"/>
    <n v="14.4"/>
    <n v="13.3"/>
    <n v="14.1"/>
    <n v="12.4"/>
    <n v="15"/>
    <n v="11.620202020202049"/>
    <d v="1899-12-30T22:45:00"/>
    <n v="5"/>
    <n v="6"/>
    <n v="7.7"/>
    <n v="6"/>
    <n v="8"/>
    <n v="5.4"/>
    <n v="6.7"/>
    <n v="5.9"/>
    <n v="8.9"/>
    <n v="6.6396596858638599"/>
    <d v="1899-12-30T02:30:00"/>
    <n v="396.64"/>
    <m/>
    <n v="2.5"/>
    <n v="150"/>
    <n v="28"/>
    <s v="jul"/>
    <s v="ABGSA20250708125317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4"/>
    <d v="1899-12-30T20:15:00"/>
    <n v="15"/>
    <n v="21.1"/>
    <n v="22.7"/>
    <n v="21.7"/>
    <n v="19.399999999999999"/>
    <n v="21"/>
    <n v="21.1"/>
    <n v="20.2"/>
    <n v="23.7"/>
    <n v="19.680783817951809"/>
    <d v="1899-12-30T21:00:00"/>
    <n v="13.1"/>
    <n v="17.7"/>
    <n v="12.6"/>
    <n v="14.4"/>
    <n v="13.3"/>
    <n v="14.1"/>
    <n v="12.4"/>
    <n v="15"/>
    <n v="11.574874371859327"/>
    <d v="1899-12-30T22:45:00"/>
    <n v="5"/>
    <n v="6"/>
    <n v="7.7"/>
    <n v="6"/>
    <n v="8"/>
    <n v="5.4"/>
    <n v="6.7"/>
    <n v="5.9"/>
    <n v="8.9"/>
    <n v="6.6294270833333213"/>
    <d v="1899-12-30T02:30:00"/>
    <n v="399.64"/>
    <m/>
    <n v="2.5"/>
    <n v="150"/>
    <n v="28"/>
    <s v="jul"/>
    <s v="ABGSA20250708125314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3"/>
    <d v="1899-12-30T20:15:00"/>
    <n v="15"/>
    <n v="21.1"/>
    <n v="22.7"/>
    <n v="21.7"/>
    <n v="19.399999999999999"/>
    <n v="21"/>
    <n v="21.1"/>
    <n v="20.2"/>
    <n v="23.7"/>
    <n v="19.650377358490406"/>
    <d v="1899-12-30T21:00:00"/>
    <n v="13.1"/>
    <n v="17.7"/>
    <n v="12.6"/>
    <n v="14.4"/>
    <n v="13.3"/>
    <n v="14.1"/>
    <n v="12.4"/>
    <n v="15"/>
    <n v="11.53000000000003"/>
    <d v="1899-12-30T22:45:00"/>
    <n v="5"/>
    <n v="6"/>
    <n v="7.7"/>
    <n v="6"/>
    <n v="8"/>
    <n v="5.4"/>
    <n v="6.7"/>
    <n v="5.9"/>
    <n v="8.9"/>
    <n v="6.619300518134704"/>
    <d v="1899-12-30T02:30:00"/>
    <n v="400.64"/>
    <m/>
    <n v="2.5"/>
    <n v="150"/>
    <n v="28"/>
    <s v="jul"/>
    <s v="ABGSA20250708125313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2"/>
    <d v="1899-12-30T20:15:00"/>
    <n v="15"/>
    <n v="21.1"/>
    <n v="22.7"/>
    <n v="21.7"/>
    <n v="19.399999999999999"/>
    <n v="21"/>
    <n v="21.1"/>
    <n v="20.2"/>
    <n v="23.7"/>
    <n v="19.620275344180058"/>
    <d v="1899-12-30T21:00:00"/>
    <n v="13.1"/>
    <n v="17.7"/>
    <n v="12.6"/>
    <n v="14.4"/>
    <n v="13.3"/>
    <n v="14.1"/>
    <n v="12.4"/>
    <n v="15"/>
    <n v="11.485572139303512"/>
    <d v="1899-12-30T22:45:00"/>
    <n v="5"/>
    <n v="6"/>
    <n v="7.7"/>
    <n v="6"/>
    <n v="8"/>
    <n v="5.4"/>
    <n v="6.7"/>
    <n v="5.9"/>
    <n v="8.9"/>
    <n v="6.6092783505154546"/>
    <d v="1899-12-30T02:30:00"/>
    <n v="400.64"/>
    <m/>
    <n v="2.5"/>
    <n v="150"/>
    <n v="28"/>
    <s v="jul"/>
    <s v="ABGSA20250708125348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0"/>
    <d v="1899-12-30T20:15:00"/>
    <n v="15"/>
    <n v="21.1"/>
    <n v="22.7"/>
    <n v="21.7"/>
    <n v="19.399999999999999"/>
    <n v="21"/>
    <n v="21.1"/>
    <n v="20.2"/>
    <n v="23.7"/>
    <n v="19.590473225404558"/>
    <d v="1899-12-30T21:00:00"/>
    <n v="13.1"/>
    <n v="17.7"/>
    <n v="12.6"/>
    <n v="14.4"/>
    <n v="13.3"/>
    <n v="14.1"/>
    <n v="12.4"/>
    <n v="15"/>
    <n v="11.44158415841587"/>
    <d v="1899-12-30T22:45:00"/>
    <n v="5"/>
    <n v="6"/>
    <n v="7.7"/>
    <n v="6"/>
    <n v="8"/>
    <n v="5.4"/>
    <n v="6.7"/>
    <n v="5.9"/>
    <n v="8.9"/>
    <n v="6.5993589743589665"/>
    <d v="1899-12-30T02:30:00"/>
    <n v="397.64"/>
    <m/>
    <n v="2.5"/>
    <n v="150"/>
    <n v="28"/>
    <s v="jul"/>
    <s v="ABGSA20250708125345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41"/>
    <d v="1899-12-30T20:15:00"/>
    <n v="15"/>
    <n v="21.1"/>
    <n v="22.7"/>
    <n v="21.7"/>
    <n v="19.399999999999999"/>
    <n v="21"/>
    <n v="21.1"/>
    <n v="20.2"/>
    <n v="23.7"/>
    <n v="19.560966542750748"/>
    <d v="1899-12-30T21:00:00"/>
    <n v="13.1"/>
    <n v="17.7"/>
    <n v="12.6"/>
    <n v="14.4"/>
    <n v="13.3"/>
    <n v="14.1"/>
    <n v="12.4"/>
    <n v="15"/>
    <n v="11.398029556650274"/>
    <d v="1899-12-30T22:45:00"/>
    <n v="5"/>
    <n v="6"/>
    <n v="7.7"/>
    <n v="6"/>
    <n v="8"/>
    <n v="5.4"/>
    <n v="6.7"/>
    <n v="5.9"/>
    <n v="8.9"/>
    <n v="6.5895408163265232"/>
    <d v="1899-12-30T02:30:00"/>
    <n v="399.64"/>
    <m/>
    <n v="2.5"/>
    <n v="150"/>
    <n v="28"/>
    <s v="jul"/>
    <s v="ABGSA20250708125347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38"/>
    <d v="1899-12-30T20:15:00"/>
    <n v="15"/>
    <n v="21.1"/>
    <n v="22.7"/>
    <n v="21.7"/>
    <n v="19.399999999999999"/>
    <n v="21"/>
    <n v="21.1"/>
    <n v="20.2"/>
    <n v="23.7"/>
    <n v="19.551992528019738"/>
    <d v="1899-12-30T21:00:00"/>
    <n v="13.1"/>
    <n v="17.7"/>
    <n v="12.6"/>
    <n v="14.4"/>
    <n v="13.3"/>
    <n v="14.1"/>
    <n v="12.4"/>
    <n v="15"/>
    <n v="11.384777227722797"/>
    <d v="1899-12-30T22:45:00"/>
    <n v="5"/>
    <n v="6"/>
    <n v="7.7"/>
    <n v="6"/>
    <n v="8"/>
    <n v="5.4"/>
    <n v="6.7"/>
    <n v="5.9"/>
    <n v="8.9"/>
    <n v="6.5883333333333267"/>
    <d v="1899-12-30T02:30:00"/>
    <n v="397.64"/>
    <m/>
    <n v="2.5"/>
    <n v="150"/>
    <n v="28"/>
    <s v="jul"/>
    <s v="ABGSA20250708125308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37"/>
    <d v="1899-12-30T20:15:00"/>
    <n v="15"/>
    <n v="21.1"/>
    <n v="22.7"/>
    <n v="21.7"/>
    <n v="19.399999999999999"/>
    <n v="21"/>
    <n v="21.1"/>
    <n v="20.2"/>
    <n v="23.7"/>
    <n v="19.54292866082584"/>
    <d v="1899-12-30T21:00:00"/>
    <n v="13.1"/>
    <n v="17.7"/>
    <n v="12.6"/>
    <n v="14.4"/>
    <n v="13.3"/>
    <n v="14.1"/>
    <n v="12.4"/>
    <n v="15"/>
    <n v="11.371393034825891"/>
    <d v="1899-12-30T22:45:00"/>
    <n v="5"/>
    <n v="6"/>
    <n v="7.7"/>
    <n v="6"/>
    <n v="8"/>
    <n v="5.4"/>
    <n v="6.7"/>
    <n v="5.9"/>
    <n v="8.9"/>
    <n v="6.58711340206185"/>
    <d v="1899-12-30T02:30:00"/>
    <n v="335.87"/>
    <m/>
    <n v="2.5"/>
    <n v="150"/>
    <n v="28"/>
    <s v="jul"/>
    <s v="ABGSA20250708125255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36"/>
    <d v="1899-12-30T20:15:00"/>
    <n v="15"/>
    <n v="21.1"/>
    <n v="22.7"/>
    <n v="21.7"/>
    <n v="19.399999999999999"/>
    <n v="21"/>
    <n v="21.1"/>
    <n v="20.2"/>
    <n v="23.7"/>
    <n v="19.533773584905465"/>
    <d v="1899-12-30T21:00:00"/>
    <n v="13.1"/>
    <n v="17.7"/>
    <n v="12.6"/>
    <n v="14.4"/>
    <n v="13.3"/>
    <n v="14.1"/>
    <n v="12.4"/>
    <n v="15"/>
    <n v="11.357875000000018"/>
    <d v="1899-12-30T22:45:00"/>
    <n v="5"/>
    <n v="6"/>
    <n v="7.7"/>
    <n v="6"/>
    <n v="8"/>
    <n v="5.4"/>
    <n v="6.7"/>
    <n v="5.9"/>
    <n v="8.9"/>
    <n v="6.5858808290155393"/>
    <d v="1899-12-30T02:30:00"/>
    <n v="330.87"/>
    <m/>
    <n v="2.5"/>
    <n v="150"/>
    <n v="28"/>
    <s v="jul"/>
    <s v="ABGSA20250708125310"/>
  </r>
  <r>
    <x v="7"/>
    <s v="NOCHE"/>
    <s v="AGRICOLA BLUE GOLD S.A.C"/>
    <s v="SAN ANDRES"/>
    <s v="SEKOYA POP"/>
    <s v="CONVENCIONAL"/>
    <s v="REDONDA"/>
    <s v="JARRA / GRANEL"/>
    <n v="1"/>
    <x v="2"/>
    <x v="2"/>
    <n v="5"/>
    <n v="12639"/>
    <d v="1899-12-30T20:15:00"/>
    <n v="15"/>
    <n v="21.1"/>
    <n v="22.7"/>
    <n v="21.7"/>
    <n v="19.399999999999999"/>
    <n v="21"/>
    <n v="21.1"/>
    <n v="20.2"/>
    <n v="23.7"/>
    <n v="19.524525916561114"/>
    <d v="1899-12-30T21:00:00"/>
    <n v="13.1"/>
    <n v="17.7"/>
    <n v="12.6"/>
    <n v="14.4"/>
    <n v="13.3"/>
    <n v="14.1"/>
    <n v="12.4"/>
    <n v="15"/>
    <n v="11.34422110552765"/>
    <d v="1899-12-30T22:45:00"/>
    <n v="5"/>
    <n v="6"/>
    <n v="7.7"/>
    <n v="6"/>
    <n v="8"/>
    <n v="5.4"/>
    <n v="6.7"/>
    <n v="5.9"/>
    <n v="8.9"/>
    <n v="6.5846354166666634"/>
    <d v="1899-12-30T02:30:00"/>
    <n v="400.64"/>
    <m/>
    <n v="2.5"/>
    <n v="150"/>
    <n v="28"/>
    <s v="jul"/>
    <s v="ABGSA20250708125303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32"/>
    <d v="1899-12-30T21:20:00"/>
    <n v="16.8"/>
    <n v="22.1"/>
    <n v="21"/>
    <n v="22.3"/>
    <n v="22.4"/>
    <n v="21.1"/>
    <n v="19.5"/>
    <n v="19.8"/>
    <n v="19.600000000000001"/>
    <n v="19.624830852503187"/>
    <d v="1899-12-30T22:00:00"/>
    <n v="12.6"/>
    <n v="7.7"/>
    <n v="12.3"/>
    <n v="8.1"/>
    <n v="13.9"/>
    <n v="11"/>
    <n v="10.3"/>
    <n v="8.8000000000000007"/>
    <n v="11.465725806451623"/>
    <d v="1899-12-30T22:45:00"/>
    <n v="5"/>
    <n v="5"/>
    <n v="6.3"/>
    <n v="6.4"/>
    <n v="5"/>
    <n v="7.2"/>
    <n v="5.4"/>
    <n v="5.6"/>
    <n v="5"/>
    <n v="6.6265363128491588"/>
    <d v="1899-12-30T01:25:00"/>
    <n v="317.33999999999997"/>
    <m/>
    <n v="1.4166666666666679"/>
    <n v="85.000000000000071"/>
    <n v="28"/>
    <s v="jul"/>
    <s v="EXCSJ20250710014613"/>
  </r>
  <r>
    <x v="7"/>
    <s v="NOCHE"/>
    <s v="EXCELLENCE FRUIT S.A.C"/>
    <s v="SAN PEDRO "/>
    <s v="SEKOYA POP"/>
    <s v="CONVENCIONAL"/>
    <s v="CUADRADA"/>
    <s v="JARRA / GRANEL"/>
    <n v="1"/>
    <x v="1"/>
    <x v="8"/>
    <n v="5"/>
    <n v="1196"/>
    <d v="1899-12-30T21:20:00"/>
    <n v="16.8"/>
    <n v="22.1"/>
    <n v="21"/>
    <n v="22.3"/>
    <n v="22.4"/>
    <n v="21.1"/>
    <n v="19.5"/>
    <n v="19.8"/>
    <n v="19.600000000000001"/>
    <n v="19.615814266487018"/>
    <d v="1899-12-30T22:00:00"/>
    <n v="12.6"/>
    <n v="7.7"/>
    <n v="12.3"/>
    <n v="8.1"/>
    <n v="13.9"/>
    <n v="11"/>
    <n v="10.3"/>
    <n v="8.8000000000000007"/>
    <n v="11.494451871657759"/>
    <d v="1899-12-30T22:45:00"/>
    <n v="5"/>
    <n v="5"/>
    <n v="6.3"/>
    <n v="6.4"/>
    <n v="5"/>
    <n v="7.2"/>
    <n v="5.4"/>
    <n v="5.6"/>
    <n v="5"/>
    <n v="6.6343749999999977"/>
    <d v="1899-12-30T01:25:00"/>
    <n v="549.96"/>
    <m/>
    <n v="1.4166666666666679"/>
    <n v="85.000000000000071"/>
    <n v="28"/>
    <s v="jul"/>
    <s v="EXCSP20250710022642"/>
  </r>
  <r>
    <x v="7"/>
    <s v="NOCHE"/>
    <s v="EXCELLENCE FRUIT S.A.C"/>
    <s v="SAN PEDRO "/>
    <s v="SEKOYA POP"/>
    <s v="CONVENCIONAL"/>
    <s v="CUADRADA"/>
    <s v="JARRA / GRANEL"/>
    <n v="1"/>
    <x v="1"/>
    <x v="8"/>
    <n v="5"/>
    <n v="1197"/>
    <d v="1899-12-30T21:20:00"/>
    <n v="16.8"/>
    <n v="22.1"/>
    <n v="21"/>
    <n v="22.3"/>
    <n v="22.4"/>
    <n v="21.1"/>
    <n v="19.5"/>
    <n v="19.8"/>
    <n v="19.600000000000001"/>
    <n v="19.585876840695917"/>
    <d v="1899-12-30T22:00:00"/>
    <n v="12.6"/>
    <n v="7.7"/>
    <n v="12.3"/>
    <n v="8.1"/>
    <n v="13.9"/>
    <n v="11"/>
    <n v="10.3"/>
    <n v="8.8000000000000007"/>
    <n v="11.465691489361713"/>
    <d v="1899-12-30T22:45:00"/>
    <n v="5"/>
    <n v="5"/>
    <n v="6.3"/>
    <n v="6.4"/>
    <n v="5"/>
    <n v="7.2"/>
    <n v="5.4"/>
    <n v="5.6"/>
    <n v="5"/>
    <n v="6.6295580110497205"/>
    <d v="1899-12-30T01:25:00"/>
    <n v="561.96"/>
    <m/>
    <n v="1.4166666666666679"/>
    <n v="85.000000000000071"/>
    <n v="28"/>
    <s v="jul"/>
    <s v="EXCSP20250710022627"/>
  </r>
  <r>
    <x v="7"/>
    <s v="NOCHE"/>
    <s v="EXCELLENCE FRUIT S.A.C"/>
    <s v="SAN PEDRO "/>
    <s v="SEKOYA POP"/>
    <s v="CONVENCIONAL"/>
    <s v="CUADRADA"/>
    <s v="JARRA / GRANEL"/>
    <n v="1"/>
    <x v="1"/>
    <x v="8"/>
    <n v="5"/>
    <n v="1199"/>
    <d v="1899-12-30T21:20:00"/>
    <n v="16.8"/>
    <n v="22.1"/>
    <n v="21"/>
    <n v="22.3"/>
    <n v="22.4"/>
    <n v="21.1"/>
    <n v="19.5"/>
    <n v="19.8"/>
    <n v="19.600000000000001"/>
    <n v="19.556258322236815"/>
    <d v="1899-12-30T22:00:00"/>
    <n v="12.6"/>
    <n v="7.7"/>
    <n v="12.3"/>
    <n v="8.1"/>
    <n v="13.9"/>
    <n v="11"/>
    <n v="10.3"/>
    <n v="8.8000000000000007"/>
    <n v="11.437235449735468"/>
    <d v="1899-12-30T22:45:00"/>
    <n v="5"/>
    <n v="5"/>
    <n v="6.3"/>
    <n v="6.4"/>
    <n v="5"/>
    <n v="7.2"/>
    <n v="5.4"/>
    <n v="5.6"/>
    <n v="5"/>
    <n v="6.6247939560439519"/>
    <d v="1899-12-30T01:25:00"/>
    <n v="571.96"/>
    <m/>
    <n v="1.4166666666666679"/>
    <n v="85.000000000000071"/>
    <n v="28"/>
    <s v="jul"/>
    <s v="EXCSP20250710022547"/>
  </r>
  <r>
    <x v="7"/>
    <s v="NOCHE"/>
    <s v="EXCELLENCE FRUIT S.A.C"/>
    <s v="SAN PEDRO "/>
    <s v="SEKOYA POP"/>
    <s v="CONVENCIONAL"/>
    <s v="CUADRADA"/>
    <s v="JARRA / GRANEL"/>
    <n v="1"/>
    <x v="1"/>
    <x v="8"/>
    <n v="5"/>
    <n v="1203"/>
    <d v="1899-12-30T21:20:00"/>
    <n v="16.8"/>
    <n v="22.1"/>
    <n v="21"/>
    <n v="22.3"/>
    <n v="22.4"/>
    <n v="21.1"/>
    <n v="19.5"/>
    <n v="19.8"/>
    <n v="19.600000000000001"/>
    <n v="19.526953642383905"/>
    <d v="1899-12-30T22:00:00"/>
    <n v="12.6"/>
    <n v="7.7"/>
    <n v="12.3"/>
    <n v="8.1"/>
    <n v="13.9"/>
    <n v="11"/>
    <n v="10.3"/>
    <n v="8.8000000000000007"/>
    <n v="11.409078947368442"/>
    <d v="1899-12-30T22:45:00"/>
    <n v="5"/>
    <n v="5"/>
    <n v="6.3"/>
    <n v="6.4"/>
    <n v="5"/>
    <n v="7.2"/>
    <n v="5.4"/>
    <n v="5.6"/>
    <n v="5"/>
    <n v="6.6200819672131104"/>
    <d v="1899-12-30T01:25:00"/>
    <n v="567.96"/>
    <m/>
    <n v="1.4166666666666679"/>
    <n v="85.000000000000071"/>
    <n v="28"/>
    <s v="jul"/>
    <s v="EXCSP20250710022531"/>
  </r>
  <r>
    <x v="7"/>
    <s v="NOCHE"/>
    <s v="EXCELLENCE FRUIT S.A.C"/>
    <s v="SAN PEDRO "/>
    <s v="SEKOYA POP"/>
    <s v="CONVENCIONAL"/>
    <s v="CUADRADA"/>
    <s v="JARRA / GRANEL"/>
    <n v="1"/>
    <x v="1"/>
    <x v="8"/>
    <n v="5"/>
    <n v="1201"/>
    <d v="1899-12-30T21:20:00"/>
    <n v="16.8"/>
    <n v="22.1"/>
    <n v="21"/>
    <n v="22.3"/>
    <n v="22.4"/>
    <n v="21.1"/>
    <n v="19.5"/>
    <n v="19.8"/>
    <n v="19.600000000000001"/>
    <n v="19.497957839261989"/>
    <d v="1899-12-30T22:00:00"/>
    <n v="12.6"/>
    <n v="7.7"/>
    <n v="12.3"/>
    <n v="8.1"/>
    <n v="13.9"/>
    <n v="11"/>
    <n v="10.3"/>
    <n v="8.8000000000000007"/>
    <n v="11.381217277486938"/>
    <d v="1899-12-30T22:45:00"/>
    <n v="5"/>
    <n v="5"/>
    <n v="6.3"/>
    <n v="6.4"/>
    <n v="5"/>
    <n v="7.2"/>
    <n v="5.4"/>
    <n v="5.6"/>
    <n v="5"/>
    <n v="6.6154211956521687"/>
    <d v="1899-12-30T01:25:00"/>
    <n v="71.87"/>
    <m/>
    <n v="1.4166666666666679"/>
    <n v="85.000000000000071"/>
    <n v="28"/>
    <s v="jul"/>
    <s v="EXCSP20250710022445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25"/>
    <d v="1899-12-30T21:20:00"/>
    <n v="16.8"/>
    <n v="22.1"/>
    <n v="21"/>
    <n v="22.3"/>
    <n v="22.4"/>
    <n v="21.1"/>
    <n v="19.5"/>
    <n v="19.8"/>
    <n v="19.600000000000001"/>
    <n v="19.469266055045676"/>
    <d v="1899-12-30T22:00:00"/>
    <n v="12.6"/>
    <n v="7.7"/>
    <n v="12.3"/>
    <n v="8.1"/>
    <n v="13.9"/>
    <n v="11"/>
    <n v="10.3"/>
    <n v="8.8000000000000007"/>
    <n v="11.353645833333365"/>
    <d v="1899-12-30T22:45:00"/>
    <n v="5"/>
    <n v="5"/>
    <n v="6.3"/>
    <n v="6.4"/>
    <n v="5"/>
    <n v="7.2"/>
    <n v="5.4"/>
    <n v="5.6"/>
    <n v="5"/>
    <n v="6.6108108108108059"/>
    <d v="1899-12-30T01:25:00"/>
    <n v="525.34"/>
    <m/>
    <n v="1.4166666666666679"/>
    <n v="85.000000000000071"/>
    <n v="28"/>
    <s v="jul"/>
    <s v="EXCSJ20250710015024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23"/>
    <d v="1899-12-30T21:20:00"/>
    <n v="16.8"/>
    <n v="22.1"/>
    <n v="21"/>
    <n v="22.3"/>
    <n v="22.4"/>
    <n v="21.1"/>
    <n v="19.5"/>
    <n v="19.8"/>
    <n v="19.600000000000001"/>
    <n v="19.461330698287028"/>
    <d v="1899-12-30T22:00:00"/>
    <n v="12.6"/>
    <n v="7.7"/>
    <n v="12.3"/>
    <n v="8.1"/>
    <n v="13.9"/>
    <n v="11"/>
    <n v="10.3"/>
    <n v="8.8000000000000007"/>
    <n v="11.357657068062865"/>
    <d v="1899-12-30T22:45:00"/>
    <n v="5"/>
    <n v="5"/>
    <n v="6.3"/>
    <n v="6.4"/>
    <n v="5"/>
    <n v="7.2"/>
    <n v="5.4"/>
    <n v="5.6"/>
    <n v="5"/>
    <n v="6.6155570652173852"/>
    <d v="1899-12-30T01:25:00"/>
    <n v="496.34"/>
    <m/>
    <n v="1.4166666666666679"/>
    <n v="85.000000000000071"/>
    <n v="28"/>
    <s v="jul"/>
    <s v="EXCSJ20250710014940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22"/>
    <d v="1899-12-30T21:20:00"/>
    <n v="16.8"/>
    <n v="22.1"/>
    <n v="21"/>
    <n v="22.3"/>
    <n v="22.4"/>
    <n v="21.1"/>
    <n v="19.5"/>
    <n v="19.8"/>
    <n v="19.600000000000001"/>
    <n v="19.45331125827796"/>
    <d v="1899-12-30T22:00:00"/>
    <n v="12.6"/>
    <n v="7.7"/>
    <n v="12.3"/>
    <n v="8.1"/>
    <n v="13.9"/>
    <n v="11"/>
    <n v="10.3"/>
    <n v="8.8000000000000007"/>
    <n v="11.36171052631583"/>
    <d v="1899-12-30T22:45:00"/>
    <n v="5"/>
    <n v="5"/>
    <n v="6.3"/>
    <n v="6.4"/>
    <n v="5"/>
    <n v="7.2"/>
    <n v="5.4"/>
    <n v="5.6"/>
    <n v="5"/>
    <n v="6.6203551912568237"/>
    <d v="1899-12-30T01:25:00"/>
    <n v="492.34"/>
    <m/>
    <n v="1.4166666666666679"/>
    <n v="85.000000000000071"/>
    <n v="28"/>
    <s v="jul"/>
    <s v="EXCSJ20250710014918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29"/>
    <d v="1899-12-30T21:20:00"/>
    <n v="16.8"/>
    <n v="22.1"/>
    <n v="21"/>
    <n v="22.3"/>
    <n v="22.4"/>
    <n v="21.1"/>
    <n v="19.5"/>
    <n v="19.8"/>
    <n v="19.600000000000001"/>
    <n v="19.445206391477853"/>
    <d v="1899-12-30T22:00:00"/>
    <n v="12.6"/>
    <n v="7.7"/>
    <n v="12.3"/>
    <n v="8.1"/>
    <n v="13.9"/>
    <n v="11"/>
    <n v="10.3"/>
    <n v="8.8000000000000007"/>
    <n v="11.365806878306921"/>
    <d v="1899-12-30T22:45:00"/>
    <n v="5"/>
    <n v="5"/>
    <n v="6.3"/>
    <n v="6.4"/>
    <n v="5"/>
    <n v="7.2"/>
    <n v="5.4"/>
    <n v="5.6"/>
    <n v="5"/>
    <n v="6.6252060439560374"/>
    <d v="1899-12-30T01:25:00"/>
    <n v="497.34"/>
    <m/>
    <n v="1.4166666666666679"/>
    <n v="85.000000000000071"/>
    <n v="28"/>
    <s v="jul"/>
    <s v="EXCSJ20250710014822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31"/>
    <d v="1899-12-30T21:20:00"/>
    <n v="16.8"/>
    <n v="22.1"/>
    <n v="21"/>
    <n v="22.3"/>
    <n v="22.4"/>
    <n v="21.1"/>
    <n v="19.5"/>
    <n v="19.8"/>
    <n v="19.600000000000001"/>
    <n v="19.437014725568773"/>
    <d v="1899-12-30T22:00:00"/>
    <n v="12.6"/>
    <n v="7.7"/>
    <n v="12.3"/>
    <n v="8.1"/>
    <n v="13.9"/>
    <n v="11"/>
    <n v="10.3"/>
    <n v="8.8000000000000007"/>
    <n v="11.369946808510685"/>
    <d v="1899-12-30T22:45:00"/>
    <n v="5"/>
    <n v="5"/>
    <n v="6.3"/>
    <n v="6.4"/>
    <n v="5"/>
    <n v="7.2"/>
    <n v="5.4"/>
    <n v="5.6"/>
    <n v="5"/>
    <n v="6.6301104972375597"/>
    <d v="1899-12-30T01:25:00"/>
    <n v="372.1"/>
    <m/>
    <n v="1.4166666666666679"/>
    <n v="85.000000000000071"/>
    <n v="28"/>
    <s v="jul"/>
    <s v="EXCSJ20250710014733"/>
  </r>
  <r>
    <x v="7"/>
    <s v="NOCHE"/>
    <s v="EXCELLENCE FRUIT S.A.C"/>
    <s v="SAN JOSE"/>
    <s v="SEKOYA POP"/>
    <s v="CONVENCIONAL"/>
    <s v="CUADRADA"/>
    <s v="JARRA / GRANEL"/>
    <n v="1"/>
    <x v="1"/>
    <x v="8"/>
    <n v="5"/>
    <n v="2430"/>
    <d v="1899-12-30T21:20:00"/>
    <n v="16.8"/>
    <n v="22.1"/>
    <n v="21"/>
    <n v="22.3"/>
    <n v="22.4"/>
    <n v="21.1"/>
    <n v="19.5"/>
    <n v="19.8"/>
    <n v="19.600000000000001"/>
    <n v="19.428734858680858"/>
    <d v="1899-12-30T22:00:00"/>
    <n v="12.6"/>
    <n v="7.7"/>
    <n v="12.3"/>
    <n v="8.1"/>
    <n v="13.9"/>
    <n v="11"/>
    <n v="10.3"/>
    <n v="8.8000000000000007"/>
    <n v="11.374131016042835"/>
    <d v="1899-12-30T22:45:00"/>
    <n v="5"/>
    <n v="5"/>
    <n v="6.3"/>
    <n v="6.4"/>
    <n v="5"/>
    <n v="7.2"/>
    <n v="5.4"/>
    <n v="5.6"/>
    <n v="5"/>
    <n v="6.6350694444444356"/>
    <d v="1899-12-30T01:25:00"/>
    <n v="528.34"/>
    <m/>
    <n v="1.4166666666666679"/>
    <n v="85.000000000000071"/>
    <n v="28"/>
    <s v="jul"/>
    <s v="EXCSJ20250710014717"/>
  </r>
  <r>
    <x v="7"/>
    <s v="NOCHE"/>
    <s v="AGRICOLA BLUE GOLD S.A.C"/>
    <s v="VISTA HERMOSA "/>
    <s v="SEKOYA POP "/>
    <s v="CONVENCIONAL"/>
    <s v="REDONDA"/>
    <s v="JARRA / GRANEL"/>
    <n v="2"/>
    <x v="0"/>
    <x v="9"/>
    <n v="5"/>
    <n v="12327"/>
    <d v="1899-12-30T22:45:00"/>
    <n v="14.5"/>
    <n v="19.100000000000001"/>
    <n v="19.5"/>
    <n v="20.6"/>
    <n v="20.8"/>
    <n v="21.3"/>
    <n v="20.7"/>
    <n v="19.8"/>
    <n v="19.600000000000001"/>
    <n v="19.484825174825026"/>
    <d v="1899-12-30T23:00:00"/>
    <n v="9"/>
    <n v="14.2"/>
    <n v="10"/>
    <n v="15"/>
    <n v="16.100000000000001"/>
    <n v="14.1"/>
    <n v="12.9"/>
    <n v="13.1"/>
    <n v="11.479722222222275"/>
    <d v="1899-12-30T23:55:00"/>
    <n v="5"/>
    <n v="5"/>
    <n v="5.8"/>
    <n v="8"/>
    <n v="4.9000000000000004"/>
    <n v="8.9"/>
    <n v="8.1999999999999993"/>
    <n v="7.3"/>
    <n v="6.1"/>
    <n v="6.6709537572254218"/>
    <d v="1899-12-30T01:10:00"/>
    <n v="326.99"/>
    <m/>
    <n v="1.1666666666666679"/>
    <n v="70.000000000000071"/>
    <n v="28"/>
    <s v="jul"/>
    <s v="ABGVH20250707113024"/>
  </r>
  <r>
    <x v="7"/>
    <s v="NOCHE"/>
    <s v="AGRICOLA BLUE GOLD S.A.C"/>
    <s v="VISTA HERMOSA "/>
    <s v="SEKOYA POP "/>
    <s v="CONVENCIONAL"/>
    <s v="REDONDA"/>
    <s v="JARRA / GRANEL"/>
    <n v="2"/>
    <x v="0"/>
    <x v="9"/>
    <n v="5"/>
    <n v="12328"/>
    <d v="1899-12-30T22:45:00"/>
    <n v="14.5"/>
    <n v="19.100000000000001"/>
    <n v="19.5"/>
    <n v="20.6"/>
    <n v="20.8"/>
    <n v="21.3"/>
    <n v="20.7"/>
    <n v="19.8"/>
    <n v="19.600000000000001"/>
    <n v="19.458901251738371"/>
    <d v="1899-12-30T23:00:00"/>
    <n v="9"/>
    <n v="14.2"/>
    <n v="10"/>
    <n v="15"/>
    <n v="16.100000000000001"/>
    <n v="14.1"/>
    <n v="12.9"/>
    <n v="13.1"/>
    <n v="11.436325966850886"/>
    <d v="1899-12-30T23:55:00"/>
    <n v="5"/>
    <n v="5"/>
    <n v="5.8"/>
    <n v="8"/>
    <n v="4.9000000000000004"/>
    <n v="8.9"/>
    <n v="8.1999999999999993"/>
    <n v="7.3"/>
    <n v="6.1"/>
    <n v="6.6597701149425177"/>
    <d v="1899-12-30T01:10:00"/>
    <n v="120.13"/>
    <m/>
    <n v="1.1666666666666679"/>
    <n v="70.000000000000071"/>
    <n v="28"/>
    <s v="jul"/>
    <s v="ABGVH20250707113022"/>
  </r>
  <r>
    <x v="7"/>
    <s v="NOCHE"/>
    <s v="AGRICOLA BLUE GOLD S.A.C"/>
    <s v="VISTA HERMOSA "/>
    <s v="SEKOYA POP "/>
    <s v="CONVENCIONAL"/>
    <s v="REDONDA"/>
    <s v="JARRA / GRANEL"/>
    <n v="2"/>
    <x v="0"/>
    <x v="9"/>
    <n v="5"/>
    <n v="12326"/>
    <d v="1899-12-30T22:45:00"/>
    <n v="14.5"/>
    <n v="19.100000000000001"/>
    <n v="19.5"/>
    <n v="20.6"/>
    <n v="20.8"/>
    <n v="21.3"/>
    <n v="20.7"/>
    <n v="19.8"/>
    <n v="19.600000000000001"/>
    <n v="19.433264177039955"/>
    <d v="1899-12-30T23:00:00"/>
    <n v="9"/>
    <n v="14.2"/>
    <n v="10"/>
    <n v="15"/>
    <n v="16.100000000000001"/>
    <n v="14.1"/>
    <n v="12.9"/>
    <n v="13.1"/>
    <n v="11.393406593406652"/>
    <d v="1899-12-30T23:55:00"/>
    <n v="5"/>
    <n v="5"/>
    <n v="5.8"/>
    <n v="8"/>
    <n v="4.9000000000000004"/>
    <n v="8.9"/>
    <n v="8.1999999999999993"/>
    <n v="7.3"/>
    <n v="6.1"/>
    <n v="6.6487142857142763"/>
    <d v="1899-12-30T01:10:00"/>
    <n v="395.64"/>
    <m/>
    <n v="1.1666666666666679"/>
    <n v="70.000000000000071"/>
    <n v="28"/>
    <s v="jul"/>
    <s v="ABGVH20250707113020"/>
  </r>
  <r>
    <x v="7"/>
    <s v="NOCHE"/>
    <s v="AGRICOLA BLUE GOLD S.A.C"/>
    <s v="SAN ANDRES"/>
    <s v="SEKOYA POP"/>
    <s v="CONVENCIONAL"/>
    <s v="REDONDA"/>
    <s v="JARRA / GRANEL"/>
    <n v="2"/>
    <x v="0"/>
    <x v="9"/>
    <n v="5"/>
    <n v="12648"/>
    <d v="1899-12-30T22:45:00"/>
    <n v="14.5"/>
    <n v="19.100000000000001"/>
    <n v="19.5"/>
    <n v="20.6"/>
    <n v="20.8"/>
    <n v="21.3"/>
    <n v="20.7"/>
    <n v="19.8"/>
    <n v="19.600000000000001"/>
    <n v="19.407909215955826"/>
    <d v="1899-12-30T23:00:00"/>
    <n v="9"/>
    <n v="14.2"/>
    <n v="10"/>
    <n v="15"/>
    <n v="16.100000000000001"/>
    <n v="14.1"/>
    <n v="12.9"/>
    <n v="13.1"/>
    <n v="11.350956284153067"/>
    <d v="1899-12-30T23:55:00"/>
    <n v="5"/>
    <n v="5"/>
    <n v="5.8"/>
    <n v="8"/>
    <n v="4.9000000000000004"/>
    <n v="8.9"/>
    <n v="8.1999999999999993"/>
    <n v="7.3"/>
    <n v="6.1"/>
    <n v="6.6377840909090819"/>
    <d v="1899-12-30T01:10:00"/>
    <n v="337.77"/>
    <m/>
    <n v="1.1666666666666679"/>
    <n v="70.000000000000071"/>
    <n v="28"/>
    <s v="jul"/>
    <s v="ABGSA20250708125327"/>
  </r>
  <r>
    <x v="7"/>
    <s v="NOCHE"/>
    <s v="AGRICOLA BLUE GOLD S.A.C"/>
    <s v="SAN ANDRES"/>
    <s v="SEKOYA POP"/>
    <s v="CONVENCIONAL"/>
    <s v="REDONDA"/>
    <s v="JARRA / GRANEL"/>
    <n v="2"/>
    <x v="0"/>
    <x v="9"/>
    <n v="5"/>
    <n v="12646"/>
    <d v="1899-12-30T22:45:00"/>
    <n v="14.5"/>
    <n v="19.100000000000001"/>
    <n v="19.5"/>
    <n v="20.6"/>
    <n v="20.8"/>
    <n v="21.3"/>
    <n v="20.7"/>
    <n v="19.8"/>
    <n v="19.600000000000001"/>
    <n v="19.403665283540644"/>
    <d v="1899-12-30T23:00:00"/>
    <n v="9"/>
    <n v="14.2"/>
    <n v="10"/>
    <n v="15"/>
    <n v="16.100000000000001"/>
    <n v="14.1"/>
    <n v="12.9"/>
    <n v="13.1"/>
    <n v="11.34162087912094"/>
    <d v="1899-12-30T23:55:00"/>
    <n v="5"/>
    <n v="5"/>
    <n v="5.8"/>
    <n v="8"/>
    <n v="4.9000000000000004"/>
    <n v="8.9"/>
    <n v="8.1999999999999993"/>
    <n v="7.3"/>
    <n v="6.1"/>
    <n v="6.6369999999999933"/>
    <d v="1899-12-30T01:10:00"/>
    <n v="292.99"/>
    <m/>
    <n v="1.1666666666666679"/>
    <n v="70.000000000000071"/>
    <n v="28"/>
    <s v="jul"/>
    <s v="ABGSA20250708125319"/>
  </r>
  <r>
    <x v="7"/>
    <s v="NOCHE"/>
    <s v="AGRICOLA BLUE GOLD S.A.C"/>
    <s v="SAN ANDRES"/>
    <s v="SEKOYA POP"/>
    <s v="CONVENCIONAL"/>
    <s v="REDONDA"/>
    <s v="JARRA / GRANEL"/>
    <n v="2"/>
    <x v="0"/>
    <x v="9"/>
    <n v="5"/>
    <n v="12647"/>
    <d v="1899-12-30T22:45:00"/>
    <n v="14.5"/>
    <n v="19.100000000000001"/>
    <n v="19.5"/>
    <n v="20.6"/>
    <n v="20.8"/>
    <n v="21.3"/>
    <n v="20.7"/>
    <n v="19.8"/>
    <n v="19.600000000000001"/>
    <n v="19.399374130736977"/>
    <d v="1899-12-30T23:00:00"/>
    <n v="9"/>
    <n v="14.2"/>
    <n v="10"/>
    <n v="15"/>
    <n v="16.100000000000001"/>
    <n v="14.1"/>
    <n v="12.9"/>
    <n v="13.1"/>
    <n v="11.332182320442051"/>
    <d v="1899-12-30T23:55:00"/>
    <n v="5"/>
    <n v="5"/>
    <n v="5.8"/>
    <n v="8"/>
    <n v="4.9000000000000004"/>
    <n v="8.9"/>
    <n v="8.1999999999999993"/>
    <n v="7.3"/>
    <n v="6.1"/>
    <n v="6.6362068965517196"/>
    <d v="1899-12-30T01:10:00"/>
    <n v="312.06"/>
    <m/>
    <n v="1.1666666666666679"/>
    <n v="70.000000000000071"/>
    <n v="28"/>
    <s v="jul"/>
    <s v="ABGSA20250708125326"/>
  </r>
  <r>
    <x v="8"/>
    <s v="NOCHE"/>
    <s v="EXCELLENCE FRUIT S.A.C"/>
    <s v="SAN JOSE"/>
    <s v="SEKOYA POP"/>
    <s v="CONVENCIONAL"/>
    <s v="REDONDA / CUADRADA"/>
    <s v="JARRA / GRANEL"/>
    <n v="1"/>
    <x v="0"/>
    <x v="2"/>
    <n v="5"/>
    <n v="2435"/>
    <d v="1899-12-30T17:00:00"/>
    <n v="15.3"/>
    <n v="19.100000000000001"/>
    <n v="18.600000000000001"/>
    <n v="20.8"/>
    <n v="20.8"/>
    <n v="20.2"/>
    <n v="20.100000000000001"/>
    <n v="19.5"/>
    <n v="19"/>
    <n v="19.395034965034807"/>
    <d v="1899-12-30T18:00:00"/>
    <n v="11.6"/>
    <n v="12.3"/>
    <n v="7.3"/>
    <n v="5.4"/>
    <n v="8"/>
    <n v="12"/>
    <n v="11.5"/>
    <n v="6.9"/>
    <n v="11.322638888888955"/>
    <d v="1899-12-30T19:30:00"/>
    <n v="5"/>
    <n v="5"/>
    <n v="6.1"/>
    <n v="7.8"/>
    <n v="5.2"/>
    <n v="4.5"/>
    <n v="5.3"/>
    <n v="6.9"/>
    <n v="6.4"/>
    <n v="6.6354046242774523"/>
    <d v="1899-12-30T02:30:00"/>
    <n v="520.34"/>
    <m/>
    <n v="2.5"/>
    <n v="150"/>
    <n v="28"/>
    <s v="jul"/>
    <s v="EXCSJ20250710204104"/>
  </r>
  <r>
    <x v="8"/>
    <s v="NOCHE"/>
    <s v="EXCELLENCE FRUIT S.A.C"/>
    <s v="SAN JOSE"/>
    <s v="SEKOYA POP"/>
    <s v="CONVENCIONAL"/>
    <s v="REDONDA / CUADRADA"/>
    <s v="JARRA / GRANEL"/>
    <n v="1"/>
    <x v="0"/>
    <x v="2"/>
    <n v="5"/>
    <n v="2434"/>
    <d v="1899-12-30T17:00:00"/>
    <n v="15.3"/>
    <n v="19.100000000000001"/>
    <n v="18.600000000000001"/>
    <n v="20.8"/>
    <n v="20.8"/>
    <n v="20.2"/>
    <n v="20.100000000000001"/>
    <n v="19.5"/>
    <n v="19"/>
    <n v="19.392967651195342"/>
    <d v="1899-12-30T18:00:00"/>
    <n v="11.6"/>
    <n v="12.3"/>
    <n v="7.3"/>
    <n v="5.4"/>
    <n v="8"/>
    <n v="12"/>
    <n v="11.5"/>
    <n v="6.9"/>
    <n v="11.333519553072692"/>
    <d v="1899-12-30T19:30:00"/>
    <n v="5"/>
    <n v="5"/>
    <n v="6.1"/>
    <n v="7.8"/>
    <n v="5.2"/>
    <n v="4.5"/>
    <n v="5.3"/>
    <n v="6.9"/>
    <n v="6.4"/>
    <n v="6.6396802325581374"/>
    <d v="1899-12-30T02:30:00"/>
    <n v="518.34"/>
    <m/>
    <n v="2.5"/>
    <n v="150"/>
    <n v="28"/>
    <s v="jul"/>
    <s v="EXCSJ20250710204059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2"/>
    <d v="1899-12-30T17:00:00"/>
    <n v="15.3"/>
    <n v="19.100000000000001"/>
    <n v="18.600000000000001"/>
    <n v="20.8"/>
    <n v="20.8"/>
    <n v="20.2"/>
    <n v="20.100000000000001"/>
    <n v="19.5"/>
    <n v="19"/>
    <n v="19.390876944837188"/>
    <d v="1899-12-30T18:00:00"/>
    <n v="11.6"/>
    <n v="12.3"/>
    <n v="7.3"/>
    <n v="5.4"/>
    <n v="8"/>
    <n v="12"/>
    <n v="11.5"/>
    <n v="6.9"/>
    <n v="11.344522471910182"/>
    <d v="1899-12-30T19:30:00"/>
    <n v="5"/>
    <n v="5"/>
    <n v="6.1"/>
    <n v="7.8"/>
    <n v="5.2"/>
    <n v="4.5"/>
    <n v="5.3"/>
    <n v="6.9"/>
    <n v="6.4"/>
    <n v="6.6440058479532151"/>
    <d v="1899-12-30T02:30:00"/>
    <n v="391.64"/>
    <m/>
    <n v="2.5"/>
    <n v="150"/>
    <n v="28"/>
    <s v="jul"/>
    <s v="ABGSA20250710065810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7"/>
    <d v="1899-12-30T17:00:00"/>
    <n v="15.3"/>
    <n v="19.100000000000001"/>
    <n v="18.600000000000001"/>
    <n v="20.8"/>
    <n v="20.8"/>
    <n v="20.2"/>
    <n v="20.100000000000001"/>
    <n v="19.5"/>
    <n v="19"/>
    <n v="19.38876244665704"/>
    <d v="1899-12-30T18:00:00"/>
    <n v="11.6"/>
    <n v="12.3"/>
    <n v="7.3"/>
    <n v="5.4"/>
    <n v="8"/>
    <n v="12"/>
    <n v="11.5"/>
    <n v="6.9"/>
    <n v="11.355649717514195"/>
    <d v="1899-12-30T19:30:00"/>
    <n v="5"/>
    <n v="5"/>
    <n v="6.1"/>
    <n v="7.8"/>
    <n v="5.2"/>
    <n v="4.5"/>
    <n v="5.3"/>
    <n v="6.9"/>
    <n v="6.4"/>
    <n v="6.6483823529411747"/>
    <d v="1899-12-30T02:30:00"/>
    <n v="396.64"/>
    <m/>
    <n v="2.5"/>
    <n v="150"/>
    <n v="28"/>
    <s v="jul"/>
    <s v="ABGSA20250710065829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3"/>
    <d v="1899-12-30T17:00:00"/>
    <n v="15.3"/>
    <n v="19.100000000000001"/>
    <n v="18.600000000000001"/>
    <n v="20.8"/>
    <n v="20.8"/>
    <n v="20.2"/>
    <n v="20.100000000000001"/>
    <n v="19.5"/>
    <n v="19"/>
    <n v="19.386623748211594"/>
    <d v="1899-12-30T18:00:00"/>
    <n v="11.6"/>
    <n v="12.3"/>
    <n v="7.3"/>
    <n v="5.4"/>
    <n v="8"/>
    <n v="12"/>
    <n v="11.5"/>
    <n v="6.9"/>
    <n v="11.366903409090982"/>
    <d v="1899-12-30T19:30:00"/>
    <n v="5"/>
    <n v="5"/>
    <n v="6.1"/>
    <n v="7.8"/>
    <n v="5.2"/>
    <n v="4.5"/>
    <n v="5.3"/>
    <n v="6.9"/>
    <n v="6.4"/>
    <n v="6.6528106508875728"/>
    <d v="1899-12-30T02:30:00"/>
    <n v="396.64"/>
    <m/>
    <n v="2.5"/>
    <n v="150"/>
    <n v="28"/>
    <s v="jul"/>
    <s v="ABGSA20250710065847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6"/>
    <d v="1899-12-30T17:00:00"/>
    <n v="15.3"/>
    <n v="19.100000000000001"/>
    <n v="18.600000000000001"/>
    <n v="20.8"/>
    <n v="20.8"/>
    <n v="20.2"/>
    <n v="20.100000000000001"/>
    <n v="19.5"/>
    <n v="19"/>
    <n v="19.384460431654549"/>
    <d v="1899-12-30T18:00:00"/>
    <n v="11.6"/>
    <n v="12.3"/>
    <n v="7.3"/>
    <n v="5.4"/>
    <n v="8"/>
    <n v="12"/>
    <n v="11.5"/>
    <n v="6.9"/>
    <n v="11.378285714285788"/>
    <d v="1899-12-30T19:30:00"/>
    <n v="5"/>
    <n v="5"/>
    <n v="6.1"/>
    <n v="7.8"/>
    <n v="5.2"/>
    <n v="4.5"/>
    <n v="5.3"/>
    <n v="6.9"/>
    <n v="6.4"/>
    <n v="6.6572916666666666"/>
    <d v="1899-12-30T02:30:00"/>
    <n v="395.64"/>
    <m/>
    <n v="2.5"/>
    <n v="150"/>
    <n v="28"/>
    <s v="jul"/>
    <s v="ABGSA20250710065858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49"/>
    <d v="1899-12-30T17:00:00"/>
    <n v="15.3"/>
    <n v="19.100000000000001"/>
    <n v="18.600000000000001"/>
    <n v="20.8"/>
    <n v="20.8"/>
    <n v="20.2"/>
    <n v="20.100000000000001"/>
    <n v="19.5"/>
    <n v="19"/>
    <n v="19.382272069464424"/>
    <d v="1899-12-30T18:00:00"/>
    <n v="11.6"/>
    <n v="12.3"/>
    <n v="7.3"/>
    <n v="5.4"/>
    <n v="8"/>
    <n v="12"/>
    <n v="11.5"/>
    <n v="6.9"/>
    <n v="11.389798850574788"/>
    <d v="1899-12-30T19:30:00"/>
    <n v="5"/>
    <n v="5"/>
    <n v="6.1"/>
    <n v="7.8"/>
    <n v="5.2"/>
    <n v="4.5"/>
    <n v="5.3"/>
    <n v="6.9"/>
    <n v="6.4"/>
    <n v="6.6618263473053885"/>
    <d v="1899-12-30T02:30:00"/>
    <n v="328.87"/>
    <m/>
    <n v="2.5"/>
    <n v="150"/>
    <n v="28"/>
    <s v="jul"/>
    <s v="ABGSA20250708125334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4"/>
    <d v="1899-12-30T17:00:00"/>
    <n v="15.3"/>
    <n v="19.100000000000001"/>
    <n v="18.600000000000001"/>
    <n v="20.8"/>
    <n v="20.8"/>
    <n v="20.2"/>
    <n v="20.100000000000001"/>
    <n v="19.5"/>
    <n v="19"/>
    <n v="19.380058224162916"/>
    <d v="1899-12-30T18:00:00"/>
    <n v="11.6"/>
    <n v="12.3"/>
    <n v="7.3"/>
    <n v="5.4"/>
    <n v="8"/>
    <n v="12"/>
    <n v="11.5"/>
    <n v="6.9"/>
    <n v="11.401445086705278"/>
    <d v="1899-12-30T19:30:00"/>
    <n v="5"/>
    <n v="5"/>
    <n v="6.1"/>
    <n v="7.8"/>
    <n v="5.2"/>
    <n v="4.5"/>
    <n v="5.3"/>
    <n v="6.9"/>
    <n v="6.4"/>
    <n v="6.6664156626506008"/>
    <d v="1899-12-30T02:30:00"/>
    <n v="392.64"/>
    <m/>
    <n v="2.5"/>
    <n v="150"/>
    <n v="28"/>
    <s v="jul"/>
    <s v="ABGSA20250710065822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0"/>
    <d v="1899-12-30T17:00:00"/>
    <n v="15.3"/>
    <n v="19.100000000000001"/>
    <n v="18.600000000000001"/>
    <n v="20.8"/>
    <n v="20.8"/>
    <n v="20.2"/>
    <n v="20.100000000000001"/>
    <n v="19.5"/>
    <n v="19"/>
    <n v="19.377818448023323"/>
    <d v="1899-12-30T18:00:00"/>
    <n v="11.6"/>
    <n v="12.3"/>
    <n v="7.3"/>
    <n v="5.4"/>
    <n v="8"/>
    <n v="12"/>
    <n v="11.5"/>
    <n v="6.9"/>
    <n v="11.413226744186122"/>
    <d v="1899-12-30T19:30:00"/>
    <n v="5"/>
    <n v="5"/>
    <n v="6.1"/>
    <n v="7.8"/>
    <n v="5.2"/>
    <n v="4.5"/>
    <n v="5.3"/>
    <n v="6.9"/>
    <n v="6.4"/>
    <n v="6.6710606060606041"/>
    <d v="1899-12-30T02:30:00"/>
    <n v="325.87"/>
    <m/>
    <n v="2.5"/>
    <n v="150"/>
    <n v="28"/>
    <s v="jul"/>
    <s v="ABGSA20250710065840"/>
  </r>
  <r>
    <x v="8"/>
    <s v="NOCHE"/>
    <s v="AGRICOLA BLUE GOLD S.A.C"/>
    <s v="SAN ANDRES"/>
    <s v="SEKOYA POP"/>
    <s v="CONVENCIONAL"/>
    <s v="REDONDA / CUADRADA"/>
    <s v="JARRA / GRANEL"/>
    <n v="1"/>
    <x v="0"/>
    <x v="2"/>
    <n v="5"/>
    <n v="12655"/>
    <d v="1899-12-30T17:00:00"/>
    <n v="15.3"/>
    <n v="19.100000000000001"/>
    <n v="18.600000000000001"/>
    <n v="20.8"/>
    <n v="20.8"/>
    <n v="20.2"/>
    <n v="20.100000000000001"/>
    <n v="19.5"/>
    <n v="19"/>
    <n v="19.375552282768684"/>
    <d v="1899-12-30T18:00:00"/>
    <n v="11.6"/>
    <n v="12.3"/>
    <n v="7.3"/>
    <n v="5.4"/>
    <n v="8"/>
    <n v="12"/>
    <n v="11.5"/>
    <n v="6.9"/>
    <n v="11.425146198830486"/>
    <d v="1899-12-30T19:30:00"/>
    <n v="5"/>
    <n v="5"/>
    <n v="6.1"/>
    <n v="7.8"/>
    <n v="5.2"/>
    <n v="4.5"/>
    <n v="5.3"/>
    <n v="6.9"/>
    <n v="6.4"/>
    <n v="6.6757621951219503"/>
    <d v="1899-12-30T02:30:00"/>
    <n v="398.64"/>
    <m/>
    <n v="2.5"/>
    <n v="150"/>
    <n v="28"/>
    <s v="jul"/>
    <s v="ABGSA20250710065853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6"/>
    <d v="1899-12-30T20:50:00"/>
    <n v="14.7"/>
    <n v="19.899999999999999"/>
    <n v="20.8"/>
    <n v="16.7"/>
    <n v="17.600000000000001"/>
    <n v="12.3"/>
    <n v="19.899999999999999"/>
    <n v="20.7"/>
    <n v="22.4"/>
    <n v="19.373259259259175"/>
    <d v="1899-12-30T22:00:00"/>
    <n v="8.9"/>
    <n v="15.1"/>
    <n v="10.3"/>
    <n v="15"/>
    <n v="12.2"/>
    <n v="15.4"/>
    <n v="12.7"/>
    <n v="13.8"/>
    <n v="11.437205882353014"/>
    <d v="1899-12-30T23:20:00"/>
    <n v="5"/>
    <n v="5.7"/>
    <n v="8.6999999999999993"/>
    <n v="6.1"/>
    <n v="9.4"/>
    <n v="7"/>
    <n v="9.9"/>
    <n v="7.4"/>
    <n v="8.3000000000000007"/>
    <n v="6.6805214723926376"/>
    <d v="1899-12-30T02:30:00"/>
    <n v="107.96"/>
    <m/>
    <n v="2.4999999999999964"/>
    <n v="149.99999999999977"/>
    <n v="28"/>
    <s v="jul"/>
    <s v="ABGSA20250710065816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7"/>
    <d v="1899-12-30T20:50:00"/>
    <n v="14.7"/>
    <n v="19.899999999999999"/>
    <n v="20.8"/>
    <n v="16.7"/>
    <n v="17.600000000000001"/>
    <n v="12.3"/>
    <n v="19.899999999999999"/>
    <n v="20.7"/>
    <n v="22.4"/>
    <n v="19.376751117734646"/>
    <d v="1899-12-30T22:00:00"/>
    <n v="8.9"/>
    <n v="15.1"/>
    <n v="10.3"/>
    <n v="15"/>
    <n v="12.2"/>
    <n v="15.4"/>
    <n v="12.7"/>
    <n v="13.8"/>
    <n v="11.428402366863979"/>
    <d v="1899-12-30T23:20:00"/>
    <n v="5"/>
    <n v="5.7"/>
    <n v="8.6999999999999993"/>
    <n v="6.1"/>
    <n v="9.4"/>
    <n v="7"/>
    <n v="9.9"/>
    <n v="7.4"/>
    <n v="8.3000000000000007"/>
    <n v="6.6735339506172835"/>
    <d v="1899-12-30T02:30:00"/>
    <n v="348.94"/>
    <m/>
    <n v="2.4999999999999964"/>
    <n v="149.99999999999977"/>
    <n v="28"/>
    <s v="jul"/>
    <s v="ABGSA20250710065851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5"/>
    <d v="1899-12-30T20:50:00"/>
    <n v="14.7"/>
    <n v="19.899999999999999"/>
    <n v="20.8"/>
    <n v="16.7"/>
    <n v="17.600000000000001"/>
    <n v="12.3"/>
    <n v="19.899999999999999"/>
    <n v="20.7"/>
    <n v="22.4"/>
    <n v="19.380284857571137"/>
    <d v="1899-12-30T22:00:00"/>
    <n v="8.9"/>
    <n v="15.1"/>
    <n v="10.3"/>
    <n v="15"/>
    <n v="12.2"/>
    <n v="15.4"/>
    <n v="12.7"/>
    <n v="13.8"/>
    <n v="11.419494047619121"/>
    <d v="1899-12-30T23:20:00"/>
    <n v="5"/>
    <n v="5.7"/>
    <n v="8.6999999999999993"/>
    <n v="6.1"/>
    <n v="9.4"/>
    <n v="7"/>
    <n v="9.9"/>
    <n v="7.4"/>
    <n v="8.3000000000000007"/>
    <n v="6.6664596273291936"/>
    <d v="1899-12-30T02:30:00"/>
    <n v="400.64"/>
    <m/>
    <n v="2.4999999999999964"/>
    <n v="149.99999999999977"/>
    <n v="28"/>
    <s v="jul"/>
    <s v="ABGSA20250710065845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4"/>
    <d v="1899-12-30T20:50:00"/>
    <n v="14.7"/>
    <n v="19.899999999999999"/>
    <n v="20.8"/>
    <n v="16.7"/>
    <n v="17.600000000000001"/>
    <n v="12.3"/>
    <n v="19.899999999999999"/>
    <n v="20.7"/>
    <n v="22.4"/>
    <n v="19.383861236802339"/>
    <d v="1899-12-30T22:00:00"/>
    <n v="8.9"/>
    <n v="15.1"/>
    <n v="10.3"/>
    <n v="15"/>
    <n v="12.2"/>
    <n v="15.4"/>
    <n v="12.7"/>
    <n v="13.8"/>
    <n v="11.41047904191624"/>
    <d v="1899-12-30T23:20:00"/>
    <n v="5"/>
    <n v="5.7"/>
    <n v="8.6999999999999993"/>
    <n v="6.1"/>
    <n v="9.4"/>
    <n v="7"/>
    <n v="9.9"/>
    <n v="7.4"/>
    <n v="8.3000000000000007"/>
    <n v="6.6592968750000026"/>
    <d v="1899-12-30T02:30:00"/>
    <n v="398.64"/>
    <m/>
    <n v="2.4999999999999964"/>
    <n v="149.99999999999977"/>
    <n v="28"/>
    <s v="jul"/>
    <s v="ABGSA20250710065837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3"/>
    <d v="1899-12-30T20:50:00"/>
    <n v="14.7"/>
    <n v="19.899999999999999"/>
    <n v="20.8"/>
    <n v="16.7"/>
    <n v="17.600000000000001"/>
    <n v="12.3"/>
    <n v="19.899999999999999"/>
    <n v="20.7"/>
    <n v="22.4"/>
    <n v="19.38748103186639"/>
    <d v="1899-12-30T22:00:00"/>
    <n v="8.9"/>
    <n v="15.1"/>
    <n v="10.3"/>
    <n v="15"/>
    <n v="12.2"/>
    <n v="15.4"/>
    <n v="12.7"/>
    <n v="13.8"/>
    <n v="11.401355421686818"/>
    <d v="1899-12-30T23:20:00"/>
    <n v="5"/>
    <n v="5.7"/>
    <n v="8.6999999999999993"/>
    <n v="6.1"/>
    <n v="9.4"/>
    <n v="7"/>
    <n v="9.9"/>
    <n v="7.4"/>
    <n v="8.3000000000000007"/>
    <n v="6.6520440251572355"/>
    <d v="1899-12-30T02:30:00"/>
    <n v="395.64"/>
    <m/>
    <n v="2.4999999999999964"/>
    <n v="149.99999999999977"/>
    <n v="28"/>
    <s v="jul"/>
    <s v="ABGSA20250710065900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2"/>
    <d v="1899-12-30T20:50:00"/>
    <n v="14.7"/>
    <n v="19.899999999999999"/>
    <n v="20.8"/>
    <n v="16.7"/>
    <n v="17.600000000000001"/>
    <n v="12.3"/>
    <n v="19.899999999999999"/>
    <n v="20.7"/>
    <n v="22.4"/>
    <n v="19.391145038167867"/>
    <d v="1899-12-30T22:00:00"/>
    <n v="8.9"/>
    <n v="15.1"/>
    <n v="10.3"/>
    <n v="15"/>
    <n v="12.2"/>
    <n v="15.4"/>
    <n v="12.7"/>
    <n v="13.8"/>
    <n v="11.392121212121282"/>
    <d v="1899-12-30T23:20:00"/>
    <n v="5"/>
    <n v="5.7"/>
    <n v="8.6999999999999993"/>
    <n v="6.1"/>
    <n v="9.4"/>
    <n v="7"/>
    <n v="9.9"/>
    <n v="7.4"/>
    <n v="8.3000000000000007"/>
    <n v="6.6446993670886112"/>
    <d v="1899-12-30T02:30:00"/>
    <n v="401.64"/>
    <m/>
    <n v="2.4999999999999964"/>
    <n v="149.99999999999977"/>
    <n v="28"/>
    <s v="jul"/>
    <s v="ABGSA20250710065831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0"/>
    <d v="1899-12-30T20:50:00"/>
    <n v="14.7"/>
    <n v="19.899999999999999"/>
    <n v="20.8"/>
    <n v="16.7"/>
    <n v="17.600000000000001"/>
    <n v="12.3"/>
    <n v="19.899999999999999"/>
    <n v="20.7"/>
    <n v="22.4"/>
    <n v="19.39485407066045"/>
    <d v="1899-12-30T22:00:00"/>
    <n v="8.9"/>
    <n v="15.1"/>
    <n v="10.3"/>
    <n v="15"/>
    <n v="12.2"/>
    <n v="15.4"/>
    <n v="12.7"/>
    <n v="13.8"/>
    <n v="11.382774390243972"/>
    <d v="1899-12-30T23:20:00"/>
    <n v="5"/>
    <n v="5.7"/>
    <n v="8.6999999999999993"/>
    <n v="6.1"/>
    <n v="9.4"/>
    <n v="7"/>
    <n v="9.9"/>
    <n v="7.4"/>
    <n v="8.3000000000000007"/>
    <n v="6.6372611464968196"/>
    <d v="1899-12-30T02:30:00"/>
    <n v="397.64"/>
    <m/>
    <n v="2.4999999999999964"/>
    <n v="149.99999999999977"/>
    <n v="28"/>
    <s v="jul"/>
    <s v="ABGSA20250710065825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61"/>
    <d v="1899-12-30T20:50:00"/>
    <n v="14.7"/>
    <n v="19.899999999999999"/>
    <n v="20.8"/>
    <n v="16.7"/>
    <n v="17.600000000000001"/>
    <n v="12.3"/>
    <n v="19.899999999999999"/>
    <n v="20.7"/>
    <n v="22.4"/>
    <n v="19.398608964451245"/>
    <d v="1899-12-30T22:00:00"/>
    <n v="8.9"/>
    <n v="15.1"/>
    <n v="10.3"/>
    <n v="15"/>
    <n v="12.2"/>
    <n v="15.4"/>
    <n v="12.7"/>
    <n v="13.8"/>
    <n v="11.37331288343565"/>
    <d v="1899-12-30T23:20:00"/>
    <n v="5"/>
    <n v="5.7"/>
    <n v="8.6999999999999993"/>
    <n v="6.1"/>
    <n v="9.4"/>
    <n v="7"/>
    <n v="9.9"/>
    <n v="7.4"/>
    <n v="8.3000000000000007"/>
    <n v="6.6297275641025681"/>
    <d v="1899-12-30T02:30:00"/>
    <n v="401.64"/>
    <m/>
    <n v="2.4999999999999964"/>
    <n v="149.99999999999977"/>
    <n v="28"/>
    <s v="jul"/>
    <s v="ABGSA20250710065854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59"/>
    <d v="1899-12-30T20:50:00"/>
    <n v="14.7"/>
    <n v="19.899999999999999"/>
    <n v="20.8"/>
    <n v="16.7"/>
    <n v="17.600000000000001"/>
    <n v="12.3"/>
    <n v="19.899999999999999"/>
    <n v="20.7"/>
    <n v="22.4"/>
    <n v="19.402410575427616"/>
    <d v="1899-12-30T22:00:00"/>
    <n v="8.9"/>
    <n v="15.1"/>
    <n v="10.3"/>
    <n v="15"/>
    <n v="12.2"/>
    <n v="15.4"/>
    <n v="12.7"/>
    <n v="13.8"/>
    <n v="11.363734567901304"/>
    <d v="1899-12-30T23:20:00"/>
    <n v="5"/>
    <n v="5.7"/>
    <n v="8.6999999999999993"/>
    <n v="6.1"/>
    <n v="9.4"/>
    <n v="7"/>
    <n v="9.9"/>
    <n v="7.4"/>
    <n v="8.3000000000000007"/>
    <n v="6.6220967741935537"/>
    <d v="1899-12-30T02:30:00"/>
    <n v="332.87"/>
    <m/>
    <n v="2.4999999999999964"/>
    <n v="149.99999999999977"/>
    <n v="28"/>
    <s v="jul"/>
    <s v="ABGSA20250710065849"/>
  </r>
  <r>
    <x v="8"/>
    <s v="NOCHE"/>
    <s v="AGRICOLA BLUE GOLD S.A.C"/>
    <s v="SAN ANDRES"/>
    <s v="SEKOYA POP"/>
    <s v="CONVENCIONAL"/>
    <s v="REDONDA"/>
    <s v="JARRA / GRANEL"/>
    <n v="1"/>
    <x v="1"/>
    <x v="9"/>
    <n v="5"/>
    <n v="12658"/>
    <d v="1899-12-30T20:50:00"/>
    <n v="14.7"/>
    <n v="19.899999999999999"/>
    <n v="20.8"/>
    <n v="16.7"/>
    <n v="17.600000000000001"/>
    <n v="12.3"/>
    <n v="19.899999999999999"/>
    <n v="20.7"/>
    <n v="22.4"/>
    <n v="19.406259780907604"/>
    <d v="1899-12-30T22:00:00"/>
    <n v="8.9"/>
    <n v="15.1"/>
    <n v="10.3"/>
    <n v="15"/>
    <n v="12.2"/>
    <n v="15.4"/>
    <n v="12.7"/>
    <n v="13.8"/>
    <n v="11.354037267080813"/>
    <d v="1899-12-30T23:20:00"/>
    <n v="5"/>
    <n v="5.7"/>
    <n v="8.6999999999999993"/>
    <n v="6.1"/>
    <n v="9.4"/>
    <n v="7"/>
    <n v="9.9"/>
    <n v="7.4"/>
    <n v="8.3000000000000007"/>
    <n v="6.6143668831168876"/>
    <d v="1899-12-30T02:30:00"/>
    <n v="330.87"/>
    <m/>
    <n v="2.4999999999999964"/>
    <n v="149.99999999999977"/>
    <n v="28"/>
    <s v="jul"/>
    <s v="ABGSA20250710065814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38"/>
    <d v="1899-12-30T20:50:00"/>
    <n v="12.9"/>
    <n v="20"/>
    <n v="20.8"/>
    <n v="20"/>
    <n v="20.6"/>
    <n v="19.7"/>
    <n v="20.7"/>
    <n v="20.9"/>
    <n v="20"/>
    <n v="19.410157480314897"/>
    <d v="1899-12-30T21:30:00"/>
    <n v="8.4"/>
    <n v="8.8000000000000007"/>
    <n v="12.8"/>
    <n v="7.6"/>
    <n v="12.8"/>
    <n v="11.1"/>
    <n v="13"/>
    <n v="7.9"/>
    <n v="11.344218750000065"/>
    <d v="1899-12-30T22:10:00"/>
    <n v="5"/>
    <n v="5.7"/>
    <n v="5.4"/>
    <n v="7.5"/>
    <n v="5"/>
    <n v="6.6"/>
    <n v="7"/>
    <n v="7.2"/>
    <n v="5.0999999999999996"/>
    <n v="6.6065359477124233"/>
    <d v="1899-12-30T01:20:00"/>
    <n v="296.48"/>
    <m/>
    <n v="1.3333333333333321"/>
    <n v="79.999999999999929"/>
    <n v="28"/>
    <s v="jul"/>
    <s v="EXCSJ20250710204036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37"/>
    <d v="1899-12-30T20:50:00"/>
    <n v="12.9"/>
    <n v="20"/>
    <n v="20.8"/>
    <n v="20"/>
    <n v="20.6"/>
    <n v="19.7"/>
    <n v="20.7"/>
    <n v="20.9"/>
    <n v="20"/>
    <n v="19.404278922345426"/>
    <d v="1899-12-30T21:30:00"/>
    <n v="8.4"/>
    <n v="8.8000000000000007"/>
    <n v="12.8"/>
    <n v="7.6"/>
    <n v="12.8"/>
    <n v="11.1"/>
    <n v="13"/>
    <n v="7.9"/>
    <n v="11.350786163522077"/>
    <d v="1899-12-30T22:10:00"/>
    <n v="5"/>
    <n v="5.7"/>
    <n v="5.4"/>
    <n v="7.5"/>
    <n v="5"/>
    <n v="6.6"/>
    <n v="7"/>
    <n v="7.2"/>
    <n v="5.0999999999999996"/>
    <n v="6.6092927631579004"/>
    <d v="1899-12-30T01:20:00"/>
    <n v="524.34"/>
    <m/>
    <n v="1.3333333333333321"/>
    <n v="79.999999999999929"/>
    <n v="28"/>
    <s v="jul"/>
    <s v="EXCSJ20250710204045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36"/>
    <d v="1899-12-30T20:50:00"/>
    <n v="12.9"/>
    <n v="20"/>
    <n v="20.8"/>
    <n v="20"/>
    <n v="20.6"/>
    <n v="19.7"/>
    <n v="20.7"/>
    <n v="20.9"/>
    <n v="20"/>
    <n v="19.398325358851622"/>
    <d v="1899-12-30T21:30:00"/>
    <n v="8.4"/>
    <n v="8.8000000000000007"/>
    <n v="12.8"/>
    <n v="7.6"/>
    <n v="12.8"/>
    <n v="11.1"/>
    <n v="13"/>
    <n v="7.9"/>
    <n v="11.357436708860822"/>
    <d v="1899-12-30T22:10:00"/>
    <n v="5"/>
    <n v="5.7"/>
    <n v="5.4"/>
    <n v="7.5"/>
    <n v="5"/>
    <n v="6.6"/>
    <n v="7"/>
    <n v="7.2"/>
    <n v="5.0999999999999996"/>
    <n v="6.6120860927152378"/>
    <d v="1899-12-30T01:20:00"/>
    <n v="522.34"/>
    <m/>
    <n v="1.3333333333333321"/>
    <n v="79.999999999999929"/>
    <n v="28"/>
    <s v="jul"/>
    <s v="EXCSJ20250710204053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44"/>
    <d v="1899-12-30T20:50:00"/>
    <n v="12.9"/>
    <n v="20"/>
    <n v="20.8"/>
    <n v="20"/>
    <n v="20.6"/>
    <n v="19.7"/>
    <n v="20.7"/>
    <n v="20.9"/>
    <n v="20"/>
    <n v="19.392295345104291"/>
    <d v="1899-12-30T21:30:00"/>
    <n v="8.4"/>
    <n v="8.8000000000000007"/>
    <n v="12.8"/>
    <n v="7.6"/>
    <n v="12.8"/>
    <n v="11.1"/>
    <n v="13"/>
    <n v="7.9"/>
    <n v="11.364171974522355"/>
    <d v="1899-12-30T22:10:00"/>
    <n v="5"/>
    <n v="5.7"/>
    <n v="5.4"/>
    <n v="7.5"/>
    <n v="5"/>
    <n v="6.6"/>
    <n v="7"/>
    <n v="7.2"/>
    <n v="5.0999999999999996"/>
    <n v="6.6149166666666721"/>
    <d v="1899-12-30T01:20:00"/>
    <n v="371.1"/>
    <m/>
    <n v="1.3333333333333321"/>
    <n v="79.999999999999929"/>
    <n v="28"/>
    <s v="jul"/>
    <s v="EXCSJ20250711022025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42"/>
    <d v="1899-12-30T20:50:00"/>
    <n v="12.9"/>
    <n v="20"/>
    <n v="20.8"/>
    <n v="20"/>
    <n v="20.6"/>
    <n v="19.7"/>
    <n v="20.7"/>
    <n v="20.9"/>
    <n v="20"/>
    <n v="19.386187399030657"/>
    <d v="1899-12-30T21:30:00"/>
    <n v="8.4"/>
    <n v="8.8000000000000007"/>
    <n v="12.8"/>
    <n v="7.6"/>
    <n v="12.8"/>
    <n v="11.1"/>
    <n v="13"/>
    <n v="7.9"/>
    <n v="11.370993589743652"/>
    <d v="1899-12-30T22:10:00"/>
    <n v="5"/>
    <n v="5.7"/>
    <n v="5.4"/>
    <n v="7.5"/>
    <n v="5"/>
    <n v="6.6"/>
    <n v="7"/>
    <n v="7.2"/>
    <n v="5.0999999999999996"/>
    <n v="6.6177852348993342"/>
    <d v="1899-12-30T01:20:00"/>
    <n v="440.95"/>
    <m/>
    <n v="1.3333333333333321"/>
    <n v="79.999999999999929"/>
    <n v="28"/>
    <s v="jul"/>
    <s v="EXCSJ20250711022031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43"/>
    <d v="1899-12-30T20:50:00"/>
    <n v="12.9"/>
    <n v="20"/>
    <n v="20.8"/>
    <n v="20"/>
    <n v="20.6"/>
    <n v="19.7"/>
    <n v="20.7"/>
    <n v="20.9"/>
    <n v="20"/>
    <n v="19.379999999999967"/>
    <d v="1899-12-30T21:30:00"/>
    <n v="8.4"/>
    <n v="8.8000000000000007"/>
    <n v="12.8"/>
    <n v="7.6"/>
    <n v="12.8"/>
    <n v="11.1"/>
    <n v="13"/>
    <n v="7.9"/>
    <n v="11.377903225806513"/>
    <d v="1899-12-30T22:10:00"/>
    <n v="5"/>
    <n v="5.7"/>
    <n v="5.4"/>
    <n v="7.5"/>
    <n v="5"/>
    <n v="6.6"/>
    <n v="7"/>
    <n v="7.2"/>
    <n v="5.0999999999999996"/>
    <n v="6.6206925675675734"/>
    <d v="1899-12-30T01:20:00"/>
    <n v="298.48"/>
    <m/>
    <n v="1.3333333333333321"/>
    <n v="79.999999999999929"/>
    <n v="28"/>
    <s v="jul"/>
    <s v="EXCSJ20250711022037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39"/>
    <d v="1899-12-30T20:50:00"/>
    <n v="12.9"/>
    <n v="20"/>
    <n v="20.8"/>
    <n v="20"/>
    <n v="20.6"/>
    <n v="19.7"/>
    <n v="20.7"/>
    <n v="20.9"/>
    <n v="20"/>
    <n v="19.373731587561348"/>
    <d v="1899-12-30T21:30:00"/>
    <n v="8.4"/>
    <n v="8.8000000000000007"/>
    <n v="12.8"/>
    <n v="7.6"/>
    <n v="12.8"/>
    <n v="11.1"/>
    <n v="13"/>
    <n v="7.9"/>
    <n v="11.384902597402657"/>
    <d v="1899-12-30T22:10:00"/>
    <n v="5"/>
    <n v="5.7"/>
    <n v="5.4"/>
    <n v="7.5"/>
    <n v="5"/>
    <n v="6.6"/>
    <n v="7"/>
    <n v="7.2"/>
    <n v="5.0999999999999996"/>
    <n v="6.6236394557823184"/>
    <d v="1899-12-30T01:20:00"/>
    <n v="527.34"/>
    <m/>
    <n v="1.3333333333333321"/>
    <n v="79.999999999999929"/>
    <n v="28"/>
    <s v="jul"/>
    <s v="EXCSJ20250711022043"/>
  </r>
  <r>
    <x v="8"/>
    <s v="NOCHE"/>
    <s v="EXCELLENCE FRUIT S.A.C"/>
    <s v="SAN JOSE"/>
    <s v="SEKOYA POP"/>
    <s v="CONVENCIONAL"/>
    <s v="REDONDA"/>
    <s v="JARRA / GRANEL"/>
    <n v="1"/>
    <x v="2"/>
    <x v="10"/>
    <n v="5"/>
    <n v="2440"/>
    <d v="1899-12-30T20:50:00"/>
    <n v="12.9"/>
    <n v="20"/>
    <n v="20.8"/>
    <n v="20"/>
    <n v="20.6"/>
    <n v="19.7"/>
    <n v="20.7"/>
    <n v="20.9"/>
    <n v="20"/>
    <n v="19.367380560131775"/>
    <d v="1899-12-30T21:30:00"/>
    <n v="8.4"/>
    <n v="8.8000000000000007"/>
    <n v="12.8"/>
    <n v="7.6"/>
    <n v="12.8"/>
    <n v="11.1"/>
    <n v="13"/>
    <n v="7.9"/>
    <n v="11.391993464052346"/>
    <d v="1899-12-30T22:10:00"/>
    <n v="5"/>
    <n v="5.7"/>
    <n v="5.4"/>
    <n v="7.5"/>
    <n v="5"/>
    <n v="6.6"/>
    <n v="7"/>
    <n v="7.2"/>
    <n v="5.0999999999999996"/>
    <n v="6.6266267123287728"/>
    <d v="1899-12-30T01:20:00"/>
    <n v="521.34"/>
    <m/>
    <n v="1.3333333333333321"/>
    <n v="79.999999999999929"/>
    <n v="28"/>
    <s v="jul"/>
    <s v="EXCSJ20250711022048"/>
  </r>
  <r>
    <x v="8"/>
    <s v="NOCHE"/>
    <s v="EXCELLENCE FRUIT S.A.C"/>
    <s v="SAN PEDRO "/>
    <s v="SEKOYA POP"/>
    <s v="CONVENCIONAL"/>
    <s v="REDONDA"/>
    <s v="JARRA / GRANEL"/>
    <n v="1"/>
    <x v="2"/>
    <x v="10"/>
    <n v="5"/>
    <n v="1209"/>
    <d v="1899-12-30T20:50:00"/>
    <n v="12.9"/>
    <n v="20"/>
    <n v="20.8"/>
    <n v="20"/>
    <n v="20.6"/>
    <n v="19.7"/>
    <n v="20.7"/>
    <n v="20.9"/>
    <n v="20"/>
    <n v="19.360945273631824"/>
    <d v="1899-12-30T21:30:00"/>
    <n v="8.4"/>
    <n v="8.8000000000000007"/>
    <n v="12.8"/>
    <n v="7.6"/>
    <n v="12.8"/>
    <n v="11.1"/>
    <n v="13"/>
    <n v="7.9"/>
    <n v="11.399177631579006"/>
    <d v="1899-12-30T22:10:00"/>
    <n v="5"/>
    <n v="5.7"/>
    <n v="5.4"/>
    <n v="7.5"/>
    <n v="5"/>
    <n v="6.6"/>
    <n v="7"/>
    <n v="7.2"/>
    <n v="5.0999999999999996"/>
    <n v="6.6296551724138002"/>
    <d v="1899-12-30T01:20:00"/>
    <n v="238.35"/>
    <m/>
    <n v="1.3333333333333321"/>
    <n v="79.999999999999929"/>
    <n v="28"/>
    <s v="jul"/>
    <s v="EXCSP20250711022057"/>
  </r>
  <r>
    <x v="8"/>
    <s v="NOCHE"/>
    <s v="EXCELLENCE FRUIT S.A.C"/>
    <s v="SAN PEDRO "/>
    <s v="SEKOYA POP"/>
    <s v="CONVENCIONAL"/>
    <s v="REDONDA"/>
    <s v="JARRA / GRANEL"/>
    <n v="1"/>
    <x v="2"/>
    <x v="10"/>
    <n v="5"/>
    <n v="1208"/>
    <d v="1899-12-30T20:50:00"/>
    <n v="12.9"/>
    <n v="20"/>
    <n v="20.8"/>
    <n v="20"/>
    <n v="20.6"/>
    <n v="19.7"/>
    <n v="20.7"/>
    <n v="20.9"/>
    <n v="20"/>
    <n v="19.354424040066768"/>
    <d v="1899-12-30T21:30:00"/>
    <n v="8.4"/>
    <n v="8.8000000000000007"/>
    <n v="12.8"/>
    <n v="7.6"/>
    <n v="12.8"/>
    <n v="11.1"/>
    <n v="13"/>
    <n v="7.9"/>
    <n v="11.406456953642442"/>
    <d v="1899-12-30T22:10:00"/>
    <n v="5"/>
    <n v="5.7"/>
    <n v="5.4"/>
    <n v="7.5"/>
    <n v="5"/>
    <n v="6.6"/>
    <n v="7"/>
    <n v="7.2"/>
    <n v="5.0999999999999996"/>
    <n v="6.632725694444451"/>
    <d v="1899-12-30T01:20:00"/>
    <n v="563.96"/>
    <m/>
    <n v="1.3333333333333321"/>
    <n v="79.999999999999929"/>
    <n v="28"/>
    <s v="jul"/>
    <s v="EXCSP20250711022104"/>
  </r>
  <r>
    <x v="8"/>
    <s v="NOCHE"/>
    <s v="EXCELLENCE FRUIT S.A.C"/>
    <s v="SAN PEDRO "/>
    <s v="SEKOYA POP"/>
    <s v="CONVENCIONAL"/>
    <s v="REDONDA"/>
    <s v="JARRA / GRANEL"/>
    <n v="2"/>
    <x v="0"/>
    <x v="7"/>
    <n v="5"/>
    <n v="1204"/>
    <d v="1899-12-30T22:20:00"/>
    <n v="13.7"/>
    <n v="20.9"/>
    <n v="21.1"/>
    <n v="20.2"/>
    <n v="19.899999999999999"/>
    <n v="19.8"/>
    <n v="21.2"/>
    <n v="19.600000000000001"/>
    <n v="20.399999999999999"/>
    <n v="19.34781512605041"/>
    <d v="1899-12-30T23:30:00"/>
    <n v="10.4"/>
    <n v="15.7"/>
    <n v="9.6999999999999993"/>
    <n v="12.9"/>
    <n v="10.3"/>
    <n v="13.7"/>
    <n v="10.4"/>
    <n v="10"/>
    <n v="11.41383333333339"/>
    <d v="1899-12-30T00:30:00"/>
    <n v="5"/>
    <n v="5.3"/>
    <n v="8.1999999999999993"/>
    <n v="6.3"/>
    <n v="8.3000000000000007"/>
    <n v="6.8"/>
    <n v="9"/>
    <n v="5.5"/>
    <n v="4.7"/>
    <n v="6.6358391608391676"/>
    <n v="-0.90972222222222221"/>
    <n v="554.96"/>
    <m/>
    <n v="2.1666666666666643"/>
    <n v="129.99999999999986"/>
    <n v="28"/>
    <s v="jul"/>
    <s v="EXCSP20250711022120"/>
  </r>
  <r>
    <x v="8"/>
    <s v="NOCHE"/>
    <s v="EXCELLENCE FRUIT S.A.C"/>
    <s v="SAN PEDRO "/>
    <s v="SEKOYA POP"/>
    <s v="CONVENCIONAL"/>
    <s v="REDONDA"/>
    <s v="JARRA / GRANEL"/>
    <n v="2"/>
    <x v="0"/>
    <x v="7"/>
    <n v="5"/>
    <n v="1205"/>
    <d v="1899-12-30T22:20:00"/>
    <n v="13.7"/>
    <n v="20.9"/>
    <n v="21.1"/>
    <n v="20.2"/>
    <n v="19.899999999999999"/>
    <n v="19.8"/>
    <n v="21.2"/>
    <n v="19.600000000000001"/>
    <n v="20.399999999999999"/>
    <n v="19.340778341793563"/>
    <d v="1899-12-30T23:30:00"/>
    <n v="10.4"/>
    <n v="15.7"/>
    <n v="9.6999999999999993"/>
    <n v="12.9"/>
    <n v="10.3"/>
    <n v="13.7"/>
    <n v="10.4"/>
    <n v="10"/>
    <n v="11.412332214765156"/>
    <d v="1899-12-30T00:30:00"/>
    <n v="5"/>
    <n v="5.3"/>
    <n v="8.1999999999999993"/>
    <n v="6.3"/>
    <n v="8.3000000000000007"/>
    <n v="6.8"/>
    <n v="9"/>
    <n v="5.5"/>
    <n v="4.7"/>
    <n v="6.634947183098598"/>
    <n v="-0.90972222222222221"/>
    <n v="559.96"/>
    <m/>
    <n v="2.1666666666666643"/>
    <n v="129.99999999999986"/>
    <n v="28"/>
    <s v="jul"/>
    <s v="EXCSP20250711022114"/>
  </r>
  <r>
    <x v="8"/>
    <s v="NOCHE"/>
    <s v="EXCELLENCE FRUIT S.A.C"/>
    <s v="SAN PEDRO "/>
    <s v="SEKOYA POP"/>
    <s v="CONVENCIONAL"/>
    <s v="REDONDA"/>
    <s v="JARRA / GRANEL"/>
    <n v="2"/>
    <x v="0"/>
    <x v="7"/>
    <n v="5"/>
    <n v="1207"/>
    <d v="1899-12-30T22:20:00"/>
    <n v="13.7"/>
    <n v="20.9"/>
    <n v="21.1"/>
    <n v="20.2"/>
    <n v="19.899999999999999"/>
    <n v="19.8"/>
    <n v="21.2"/>
    <n v="19.600000000000001"/>
    <n v="20.399999999999999"/>
    <n v="19.333645655877341"/>
    <d v="1899-12-30T23:30:00"/>
    <n v="10.4"/>
    <n v="15.7"/>
    <n v="9.6999999999999993"/>
    <n v="12.9"/>
    <n v="10.3"/>
    <n v="13.7"/>
    <n v="10.4"/>
    <n v="10"/>
    <n v="11.410810810810863"/>
    <d v="1899-12-30T00:30:00"/>
    <n v="5"/>
    <n v="5.3"/>
    <n v="8.1999999999999993"/>
    <n v="6.3"/>
    <n v="8.3000000000000007"/>
    <n v="6.8"/>
    <n v="9"/>
    <n v="5.5"/>
    <n v="4.7"/>
    <n v="6.6340425531914953"/>
    <n v="-0.90972222222222221"/>
    <n v="555.96"/>
    <m/>
    <n v="2.1666666666666643"/>
    <n v="129.99999999999986"/>
    <n v="28"/>
    <s v="jul"/>
    <s v="EXCSP20250711022109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4"/>
    <d v="1899-12-30T22:20:00"/>
    <n v="13.7"/>
    <n v="20.9"/>
    <n v="21.1"/>
    <n v="20.2"/>
    <n v="19.899999999999999"/>
    <n v="19.8"/>
    <n v="21.2"/>
    <n v="19.600000000000001"/>
    <n v="20.399999999999999"/>
    <n v="19.326415094339623"/>
    <d v="1899-12-30T23:30:00"/>
    <n v="10.4"/>
    <n v="15.7"/>
    <n v="9.6999999999999993"/>
    <n v="12.9"/>
    <n v="10.3"/>
    <n v="13.7"/>
    <n v="10.4"/>
    <n v="10"/>
    <n v="11.409268707483045"/>
    <d v="1899-12-30T00:30:00"/>
    <n v="5"/>
    <n v="5.3"/>
    <n v="8.1999999999999993"/>
    <n v="6.3"/>
    <n v="8.3000000000000007"/>
    <n v="6.8"/>
    <n v="9"/>
    <n v="5.5"/>
    <n v="4.7"/>
    <n v="6.6331250000000059"/>
    <n v="-0.90972222222222221"/>
    <n v="326.87"/>
    <m/>
    <n v="2.1666666666666643"/>
    <n v="129.99999999999986"/>
    <n v="28"/>
    <s v="jul"/>
    <s v="ABGVH20250707113216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1"/>
    <d v="1899-12-30T22:20:00"/>
    <n v="13.7"/>
    <n v="20.9"/>
    <n v="21.1"/>
    <n v="20.2"/>
    <n v="19.899999999999999"/>
    <n v="19.8"/>
    <n v="21.2"/>
    <n v="19.600000000000001"/>
    <n v="20.399999999999999"/>
    <n v="19.319084628670119"/>
    <d v="1899-12-30T23:30:00"/>
    <n v="10.4"/>
    <n v="15.7"/>
    <n v="9.6999999999999993"/>
    <n v="12.9"/>
    <n v="10.3"/>
    <n v="13.7"/>
    <n v="10.4"/>
    <n v="10"/>
    <n v="11.407705479452105"/>
    <d v="1899-12-30T00:30:00"/>
    <n v="5"/>
    <n v="5.3"/>
    <n v="8.1999999999999993"/>
    <n v="6.3"/>
    <n v="8.3000000000000007"/>
    <n v="6.8"/>
    <n v="9"/>
    <n v="5.5"/>
    <n v="4.7"/>
    <n v="6.6321942446043227"/>
    <n v="-0.90972222222222221"/>
    <n v="394.64"/>
    <m/>
    <n v="2.1666666666666643"/>
    <n v="129.99999999999986"/>
    <n v="28"/>
    <s v="jul"/>
    <s v="ABGVH20250707113212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0"/>
    <d v="1899-12-30T22:20:00"/>
    <n v="13.7"/>
    <n v="20.9"/>
    <n v="21.1"/>
    <n v="20.2"/>
    <n v="19.899999999999999"/>
    <n v="19.8"/>
    <n v="21.2"/>
    <n v="19.600000000000001"/>
    <n v="20.399999999999999"/>
    <n v="19.311652173913036"/>
    <d v="1899-12-30T23:30:00"/>
    <n v="10.4"/>
    <n v="15.7"/>
    <n v="9.6999999999999993"/>
    <n v="12.9"/>
    <n v="10.3"/>
    <n v="13.7"/>
    <n v="10.4"/>
    <n v="10"/>
    <n v="11.406120689655223"/>
    <d v="1899-12-30T00:30:00"/>
    <n v="5"/>
    <n v="5.3"/>
    <n v="8.1999999999999993"/>
    <n v="6.3"/>
    <n v="8.3000000000000007"/>
    <n v="6.8"/>
    <n v="9"/>
    <n v="5.5"/>
    <n v="4.7"/>
    <n v="6.6312500000000059"/>
    <n v="-0.90972222222222221"/>
    <n v="392.64"/>
    <m/>
    <n v="2.1666666666666643"/>
    <n v="129.99999999999986"/>
    <n v="28"/>
    <s v="jul"/>
    <s v="ABGVH20250707113204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5"/>
    <d v="1899-12-30T22:20:00"/>
    <n v="13.7"/>
    <n v="20.9"/>
    <n v="21.1"/>
    <n v="20.2"/>
    <n v="19.899999999999999"/>
    <n v="19.8"/>
    <n v="21.2"/>
    <n v="19.600000000000001"/>
    <n v="20.399999999999999"/>
    <n v="19.304115586690003"/>
    <d v="1899-12-30T23:30:00"/>
    <n v="10.4"/>
    <n v="15.7"/>
    <n v="9.6999999999999993"/>
    <n v="12.9"/>
    <n v="10.3"/>
    <n v="13.7"/>
    <n v="10.4"/>
    <n v="10"/>
    <n v="11.404513888888937"/>
    <d v="1899-12-30T00:30:00"/>
    <n v="5"/>
    <n v="5.3"/>
    <n v="8.1999999999999993"/>
    <n v="6.3"/>
    <n v="8.3000000000000007"/>
    <n v="6.8"/>
    <n v="9"/>
    <n v="5.5"/>
    <n v="4.7"/>
    <n v="6.630291970802924"/>
    <n v="-0.90972222222222221"/>
    <n v="248.01"/>
    <m/>
    <n v="2.1666666666666643"/>
    <n v="129.99999999999986"/>
    <n v="28"/>
    <s v="jul"/>
    <s v="ABGVH20250707113026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2"/>
    <d v="1899-12-30T22:20:00"/>
    <n v="13.7"/>
    <n v="20.9"/>
    <n v="21.1"/>
    <n v="20.2"/>
    <n v="19.899999999999999"/>
    <n v="19.8"/>
    <n v="21.2"/>
    <n v="19.600000000000001"/>
    <n v="20.399999999999999"/>
    <n v="19.296472663139312"/>
    <d v="1899-12-30T23:30:00"/>
    <n v="10.4"/>
    <n v="15.7"/>
    <n v="9.6999999999999993"/>
    <n v="12.9"/>
    <n v="10.3"/>
    <n v="13.7"/>
    <n v="10.4"/>
    <n v="10"/>
    <n v="11.402884615384661"/>
    <d v="1899-12-30T00:30:00"/>
    <n v="5"/>
    <n v="5.3"/>
    <n v="8.1999999999999993"/>
    <n v="6.3"/>
    <n v="8.3000000000000007"/>
    <n v="6.8"/>
    <n v="9"/>
    <n v="5.5"/>
    <n v="4.7"/>
    <n v="6.6293198529411805"/>
    <n v="-0.90972222222222221"/>
    <n v="395.64"/>
    <m/>
    <n v="2.1666666666666643"/>
    <n v="129.99999999999986"/>
    <n v="28"/>
    <s v="jul"/>
    <s v="ABGVH20250707113214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40"/>
    <d v="1899-12-30T22:20:00"/>
    <n v="13.7"/>
    <n v="20.9"/>
    <n v="21.1"/>
    <n v="20.2"/>
    <n v="19.899999999999999"/>
    <n v="19.8"/>
    <n v="21.2"/>
    <n v="19.600000000000001"/>
    <n v="20.399999999999999"/>
    <n v="19.288721136767293"/>
    <d v="1899-12-30T23:30:00"/>
    <n v="10.4"/>
    <n v="15.7"/>
    <n v="9.6999999999999993"/>
    <n v="12.9"/>
    <n v="10.3"/>
    <n v="13.7"/>
    <n v="10.4"/>
    <n v="10"/>
    <n v="11.401232394366239"/>
    <d v="1899-12-30T00:30:00"/>
    <n v="5"/>
    <n v="5.3"/>
    <n v="8.1999999999999993"/>
    <n v="6.3"/>
    <n v="8.3000000000000007"/>
    <n v="6.8"/>
    <n v="9"/>
    <n v="5.5"/>
    <n v="4.7"/>
    <n v="6.6283333333333365"/>
    <n v="-0.90972222222222221"/>
    <n v="178.24"/>
    <m/>
    <n v="2.1666666666666643"/>
    <n v="129.99999999999986"/>
    <n v="28"/>
    <s v="jul"/>
    <s v="ABGVH20250707113157"/>
  </r>
  <r>
    <x v="8"/>
    <s v="NOCHE"/>
    <s v="AGRICOLA BLUE GOLD S.A.C"/>
    <s v="VISTA HERMOSA "/>
    <s v="SEKOYA POP "/>
    <s v="CONVENCIONAL"/>
    <s v="REDONDA"/>
    <s v="JARRA / GRANEL"/>
    <n v="2"/>
    <x v="0"/>
    <x v="7"/>
    <n v="5"/>
    <n v="12338"/>
    <d v="1899-12-30T22:20:00"/>
    <n v="13.7"/>
    <n v="20.9"/>
    <n v="21.1"/>
    <n v="20.2"/>
    <n v="19.899999999999999"/>
    <n v="19.8"/>
    <n v="21.2"/>
    <n v="19.600000000000001"/>
    <n v="20.399999999999999"/>
    <n v="19.28085867620748"/>
    <d v="1899-12-30T23:30:00"/>
    <n v="10.4"/>
    <n v="15.7"/>
    <n v="9.6999999999999993"/>
    <n v="12.9"/>
    <n v="10.3"/>
    <n v="13.7"/>
    <n v="10.4"/>
    <n v="10"/>
    <n v="11.399556737588691"/>
    <d v="1899-12-30T00:30:00"/>
    <n v="5"/>
    <n v="5.3"/>
    <n v="8.1999999999999993"/>
    <n v="6.3"/>
    <n v="8.3000000000000007"/>
    <n v="6.8"/>
    <n v="9"/>
    <n v="5.5"/>
    <n v="4.7"/>
    <n v="6.6273320895522403"/>
    <n v="-0.90972222222222221"/>
    <n v="192.69"/>
    <m/>
    <n v="2.1666666666666643"/>
    <n v="129.99999999999986"/>
    <n v="28"/>
    <s v="jul"/>
    <s v="ABGVH20250707113224"/>
  </r>
  <r>
    <x v="8"/>
    <s v="NOCHE"/>
    <s v="AGRICOLA BLUE GOLD S.A.C"/>
    <s v="VISTA HERMOSA "/>
    <s v="SEKOYA POP "/>
    <s v="CONVENCIONAL"/>
    <s v="REDONDA"/>
    <s v="JARRA / GRANEL"/>
    <n v="2"/>
    <x v="2"/>
    <x v="11"/>
    <n v="5"/>
    <n v="12333"/>
    <d v="1899-12-30T22:50:00"/>
    <n v="12"/>
    <n v="19.8"/>
    <n v="19.399999999999999"/>
    <n v="20.8"/>
    <n v="19.100000000000001"/>
    <n v="20.100000000000001"/>
    <n v="8.3000000000000007"/>
    <n v="8.1999999999999993"/>
    <n v="8.4"/>
    <n v="19.272882882882843"/>
    <d v="1899-12-30T23:30:00"/>
    <n v="15.5"/>
    <n v="17.5"/>
    <n v="14.4"/>
    <n v="14.3"/>
    <n v="15.1"/>
    <n v="5.3"/>
    <n v="5.5"/>
    <n v="5.0999999999999996"/>
    <n v="11.397857142857179"/>
    <d v="1899-12-30T00:00:00"/>
    <n v="5"/>
    <n v="5"/>
    <n v="5.0999999999999996"/>
    <n v="5"/>
    <n v="5"/>
    <n v="6.1"/>
    <n v="5.0999999999999996"/>
    <n v="5.2"/>
    <n v="5.0999999999999996"/>
    <n v="6.6263157894736864"/>
    <n v="-0.95138888888888884"/>
    <n v="326.87"/>
    <m/>
    <n v="1.1666666666666679"/>
    <n v="70.000000000000071"/>
    <n v="28"/>
    <s v="jul"/>
    <s v="ABGVH20250707113226"/>
  </r>
  <r>
    <x v="8"/>
    <s v="NOCHE"/>
    <s v="AGRICOLA BLUE GOLD S.A.C"/>
    <s v="CERRO VERDE"/>
    <s v="SEKOYA POP "/>
    <s v="CONVENCIONAL"/>
    <s v="REDONDA"/>
    <s v="JARRA / GRANEL"/>
    <n v="2"/>
    <x v="2"/>
    <x v="11"/>
    <n v="5"/>
    <n v="10434"/>
    <d v="1899-12-30T22:50:00"/>
    <n v="12"/>
    <n v="19.8"/>
    <n v="19.399999999999999"/>
    <n v="20.8"/>
    <n v="19.100000000000001"/>
    <n v="20.100000000000001"/>
    <n v="8.3000000000000007"/>
    <n v="8.1999999999999993"/>
    <n v="8.4"/>
    <n v="19.300181488203222"/>
    <d v="1899-12-30T23:30:00"/>
    <n v="15.5"/>
    <n v="17.5"/>
    <n v="14.4"/>
    <n v="14.3"/>
    <n v="15.1"/>
    <n v="5.3"/>
    <n v="5.5"/>
    <n v="5.0999999999999996"/>
    <n v="11.396492805755429"/>
    <d v="1899-12-30T00:00:00"/>
    <n v="5"/>
    <n v="5"/>
    <n v="5.0999999999999996"/>
    <n v="5"/>
    <n v="5"/>
    <n v="6.1"/>
    <n v="5.0999999999999996"/>
    <n v="5.2"/>
    <n v="5.0999999999999996"/>
    <n v="6.6371212121212153"/>
    <n v="-0.95138888888888884"/>
    <n v="365.98"/>
    <m/>
    <n v="1.1666666666666679"/>
    <n v="70.000000000000071"/>
    <n v="28"/>
    <s v="jul"/>
    <s v="ABGCV20250707105155"/>
  </r>
  <r>
    <x v="8"/>
    <s v="NOCHE"/>
    <s v="AGRICOLA BLUE GOLD S.A.C"/>
    <s v="CERRO VERDE"/>
    <s v="SEKOYA POP "/>
    <s v="CONVENCIONAL"/>
    <s v="REDONDA"/>
    <s v="JARRA / GRANEL"/>
    <n v="2"/>
    <x v="2"/>
    <x v="11"/>
    <n v="5"/>
    <n v="10433"/>
    <d v="1899-12-30T22:50:00"/>
    <n v="12"/>
    <n v="19.8"/>
    <n v="19.399999999999999"/>
    <n v="20.8"/>
    <n v="19.100000000000001"/>
    <n v="20.100000000000001"/>
    <n v="8.3000000000000007"/>
    <n v="8.1999999999999993"/>
    <n v="8.4"/>
    <n v="19.327879341864666"/>
    <d v="1899-12-30T23:30:00"/>
    <n v="15.5"/>
    <n v="17.5"/>
    <n v="14.4"/>
    <n v="14.3"/>
    <n v="15.1"/>
    <n v="5.3"/>
    <n v="5.5"/>
    <n v="5.0999999999999996"/>
    <n v="11.395108695652207"/>
    <d v="1899-12-30T00:00:00"/>
    <n v="5"/>
    <n v="5"/>
    <n v="5.0999999999999996"/>
    <n v="5"/>
    <n v="5"/>
    <n v="6.1"/>
    <n v="5.0999999999999996"/>
    <n v="5.2"/>
    <n v="5.0999999999999996"/>
    <n v="6.6480916030534383"/>
    <n v="-0.95138888888888884"/>
    <n v="538.34"/>
    <m/>
    <n v="1.1666666666666679"/>
    <n v="70.000000000000071"/>
    <n v="28"/>
    <s v="jul"/>
    <s v="ABGCV20250707105153"/>
  </r>
  <r>
    <x v="8"/>
    <s v="NOCHE"/>
    <s v="AGRICOLA BLUE GOLD S.A.C"/>
    <s v="CERRO VERDE"/>
    <s v="SEKOYA POP "/>
    <s v="CONVENCIONAL"/>
    <s v="REDONDA"/>
    <s v="JARRA / GRANEL"/>
    <n v="2"/>
    <x v="2"/>
    <x v="11"/>
    <n v="5"/>
    <n v="10435"/>
    <d v="1899-12-30T22:50:00"/>
    <n v="12"/>
    <n v="19.8"/>
    <n v="19.399999999999999"/>
    <n v="20.8"/>
    <n v="19.100000000000001"/>
    <n v="20.100000000000001"/>
    <n v="8.3000000000000007"/>
    <n v="8.1999999999999993"/>
    <n v="8.4"/>
    <n v="19.355985267034935"/>
    <d v="1899-12-30T23:30:00"/>
    <n v="15.5"/>
    <n v="17.5"/>
    <n v="14.4"/>
    <n v="14.3"/>
    <n v="15.1"/>
    <n v="5.3"/>
    <n v="5.5"/>
    <n v="5.0999999999999996"/>
    <n v="11.393704379562074"/>
    <d v="1899-12-30T00:00:00"/>
    <n v="5"/>
    <n v="5"/>
    <n v="5.0999999999999996"/>
    <n v="5"/>
    <n v="5"/>
    <n v="6.1"/>
    <n v="5.0999999999999996"/>
    <n v="5.2"/>
    <n v="5.0999999999999996"/>
    <n v="6.6592307692307733"/>
    <n v="-0.95138888888888884"/>
    <n v="574.59"/>
    <m/>
    <n v="1.1666666666666679"/>
    <n v="70.000000000000071"/>
    <n v="28"/>
    <s v="jul"/>
    <s v="ABGCV20250707105157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5"/>
    <d v="1899-12-30T17:20:00"/>
    <n v="15.1"/>
    <n v="19"/>
    <n v="18.8"/>
    <n v="19.899999999999999"/>
    <n v="19.899999999999999"/>
    <n v="21.4"/>
    <n v="21.1"/>
    <n v="20.9"/>
    <n v="21.8"/>
    <n v="19.384508348794007"/>
    <d v="1899-12-30T18:05:00"/>
    <n v="15.5"/>
    <n v="15.7"/>
    <n v="15"/>
    <n v="15"/>
    <n v="15.9"/>
    <n v="15.8"/>
    <n v="15.2"/>
    <n v="16.399999999999999"/>
    <n v="11.392279411764733"/>
    <d v="1899-12-30T19:35:00"/>
    <n v="4.9000000000000004"/>
    <n v="8.1999999999999993"/>
    <n v="9.3000000000000007"/>
    <n v="7.5"/>
    <n v="8.5"/>
    <n v="8.5"/>
    <n v="8"/>
    <n v="7.7"/>
    <n v="8.5"/>
    <n v="6.6705426356589195"/>
    <d v="1899-12-30T02:15:00"/>
    <n v="395.64"/>
    <m/>
    <n v="2.25"/>
    <n v="135"/>
    <n v="28"/>
    <s v="jul"/>
    <s v="ABGSA20250710065931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4"/>
    <d v="1899-12-30T17:20:00"/>
    <n v="15.1"/>
    <n v="19"/>
    <n v="18.8"/>
    <n v="19.899999999999999"/>
    <n v="19.899999999999999"/>
    <n v="21.4"/>
    <n v="21.1"/>
    <n v="20.9"/>
    <n v="21.8"/>
    <n v="19.377289719626102"/>
    <d v="1899-12-30T18:05:00"/>
    <n v="15.5"/>
    <n v="15.7"/>
    <n v="15"/>
    <n v="15"/>
    <n v="15.9"/>
    <n v="15.8"/>
    <n v="15.2"/>
    <n v="16.399999999999999"/>
    <n v="11.361388888888914"/>
    <d v="1899-12-30T19:35:00"/>
    <n v="4.9000000000000004"/>
    <n v="8.1999999999999993"/>
    <n v="9.3000000000000007"/>
    <n v="7.5"/>
    <n v="8.5"/>
    <n v="8.5"/>
    <n v="8"/>
    <n v="7.7"/>
    <n v="8.5"/>
    <n v="6.6580078125000055"/>
    <d v="1899-12-30T02:15:00"/>
    <n v="397.64"/>
    <m/>
    <n v="2.25"/>
    <n v="135"/>
    <n v="28"/>
    <s v="jul"/>
    <s v="ABGSA20250710065907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3"/>
    <d v="1899-12-30T17:20:00"/>
    <n v="15.1"/>
    <n v="19"/>
    <n v="18.8"/>
    <n v="19.899999999999999"/>
    <n v="19.899999999999999"/>
    <n v="21.4"/>
    <n v="21.1"/>
    <n v="20.9"/>
    <n v="21.8"/>
    <n v="19.369962335216496"/>
    <d v="1899-12-30T18:05:00"/>
    <n v="15.5"/>
    <n v="15.7"/>
    <n v="15"/>
    <n v="15"/>
    <n v="15.9"/>
    <n v="15.8"/>
    <n v="15.2"/>
    <n v="16.399999999999999"/>
    <n v="11.330037313432857"/>
    <d v="1899-12-30T19:35:00"/>
    <n v="4.9000000000000004"/>
    <n v="8.1999999999999993"/>
    <n v="9.3000000000000007"/>
    <n v="7.5"/>
    <n v="8.5"/>
    <n v="8.5"/>
    <n v="8"/>
    <n v="7.7"/>
    <n v="8.5"/>
    <n v="6.6452755905511873"/>
    <d v="1899-12-30T02:15:00"/>
    <n v="399.64"/>
    <m/>
    <n v="2.25"/>
    <n v="135"/>
    <n v="28"/>
    <s v="jul"/>
    <s v="ABGSA20250710065937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2"/>
    <d v="1899-12-30T17:20:00"/>
    <n v="15.1"/>
    <n v="19"/>
    <n v="18.8"/>
    <n v="19.899999999999999"/>
    <n v="19.899999999999999"/>
    <n v="21.4"/>
    <n v="21.1"/>
    <n v="20.9"/>
    <n v="21.8"/>
    <n v="19.362523719164997"/>
    <d v="1899-12-30T18:05:00"/>
    <n v="15.5"/>
    <n v="15.7"/>
    <n v="15"/>
    <n v="15"/>
    <n v="15.9"/>
    <n v="15.8"/>
    <n v="15.2"/>
    <n v="16.399999999999999"/>
    <n v="11.298214285714305"/>
    <d v="1899-12-30T19:35:00"/>
    <n v="4.9000000000000004"/>
    <n v="8.1999999999999993"/>
    <n v="9.3000000000000007"/>
    <n v="7.5"/>
    <n v="8.5"/>
    <n v="8.5"/>
    <n v="8"/>
    <n v="7.7"/>
    <n v="8.5"/>
    <n v="6.6323412698412767"/>
    <d v="1899-12-30T02:15:00"/>
    <n v="395.64"/>
    <m/>
    <n v="2.25"/>
    <n v="135"/>
    <n v="28"/>
    <s v="jul"/>
    <s v="ABGSA20250710065912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1"/>
    <d v="1899-12-30T17:20:00"/>
    <n v="15.1"/>
    <n v="19"/>
    <n v="18.8"/>
    <n v="19.899999999999999"/>
    <n v="19.899999999999999"/>
    <n v="21.4"/>
    <n v="21.1"/>
    <n v="20.9"/>
    <n v="21.8"/>
    <n v="19.354971319311577"/>
    <d v="1899-12-30T18:05:00"/>
    <n v="15.5"/>
    <n v="15.7"/>
    <n v="15"/>
    <n v="15"/>
    <n v="15.9"/>
    <n v="15.8"/>
    <n v="15.2"/>
    <n v="16.399999999999999"/>
    <n v="11.26590909090911"/>
    <d v="1899-12-30T19:35:00"/>
    <n v="4.9000000000000004"/>
    <n v="8.1999999999999993"/>
    <n v="9.3000000000000007"/>
    <n v="7.5"/>
    <n v="8.5"/>
    <n v="8.5"/>
    <n v="8"/>
    <n v="7.7"/>
    <n v="8.5"/>
    <n v="6.6192000000000082"/>
    <d v="1899-12-30T02:15:00"/>
    <n v="393.64"/>
    <m/>
    <n v="2.25"/>
    <n v="135"/>
    <n v="28"/>
    <s v="jul"/>
    <s v="ABGSA20250710065918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70"/>
    <d v="1899-12-30T17:20:00"/>
    <n v="15.1"/>
    <n v="19"/>
    <n v="18.8"/>
    <n v="19.899999999999999"/>
    <n v="19.899999999999999"/>
    <n v="21.4"/>
    <n v="21.1"/>
    <n v="20.9"/>
    <n v="21.8"/>
    <n v="19.347302504816874"/>
    <d v="1899-12-30T18:05:00"/>
    <n v="15.5"/>
    <n v="15.7"/>
    <n v="15"/>
    <n v="15"/>
    <n v="15.9"/>
    <n v="15.8"/>
    <n v="15.2"/>
    <n v="16.399999999999999"/>
    <n v="11.233110687022924"/>
    <d v="1899-12-30T19:35:00"/>
    <n v="4.9000000000000004"/>
    <n v="8.1999999999999993"/>
    <n v="9.3000000000000007"/>
    <n v="7.5"/>
    <n v="8.5"/>
    <n v="8.5"/>
    <n v="8"/>
    <n v="7.7"/>
    <n v="8.5"/>
    <n v="6.6058467741935551"/>
    <d v="1899-12-30T02:15:00"/>
    <n v="396.64"/>
    <m/>
    <n v="2.25"/>
    <n v="135"/>
    <n v="28"/>
    <s v="jul"/>
    <s v="ABGSA20250710065945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68"/>
    <d v="1899-12-30T17:20:00"/>
    <n v="15.1"/>
    <n v="19"/>
    <n v="18.8"/>
    <n v="19.899999999999999"/>
    <n v="19.899999999999999"/>
    <n v="21.4"/>
    <n v="21.1"/>
    <n v="20.9"/>
    <n v="21.8"/>
    <n v="19.339514563106722"/>
    <d v="1899-12-30T18:05:00"/>
    <n v="15.5"/>
    <n v="15.7"/>
    <n v="15"/>
    <n v="15"/>
    <n v="15.9"/>
    <n v="15.8"/>
    <n v="15.2"/>
    <n v="16.399999999999999"/>
    <n v="11.19980769230772"/>
    <d v="1899-12-30T19:35:00"/>
    <n v="4.9000000000000004"/>
    <n v="8.1999999999999993"/>
    <n v="9.3000000000000007"/>
    <n v="7.5"/>
    <n v="8.5"/>
    <n v="8.5"/>
    <n v="8"/>
    <n v="7.7"/>
    <n v="8.5"/>
    <n v="6.5922764227642325"/>
    <d v="1899-12-30T02:15:00"/>
    <n v="328.87"/>
    <m/>
    <n v="2.25"/>
    <n v="135"/>
    <n v="28"/>
    <s v="jul"/>
    <s v="ABGSA20250710065953"/>
  </r>
  <r>
    <x v="9"/>
    <s v="DIA"/>
    <s v="AGRICOLA BLUE GOLD S.A.C"/>
    <s v="SAN ANDRES"/>
    <s v="SEKOYA POP"/>
    <s v="CONVENCIONAL"/>
    <s v="REDONDA / CUADRADA"/>
    <s v="JARRA / GRANEL"/>
    <n v="1"/>
    <x v="0"/>
    <x v="0"/>
    <n v="5"/>
    <n v="12669"/>
    <d v="1899-12-30T17:20:00"/>
    <n v="15.1"/>
    <n v="19"/>
    <n v="18.8"/>
    <n v="19.899999999999999"/>
    <n v="19.899999999999999"/>
    <n v="21.4"/>
    <n v="21.1"/>
    <n v="20.9"/>
    <n v="21.8"/>
    <n v="19.331604696673125"/>
    <d v="1899-12-30T18:05:00"/>
    <n v="15.5"/>
    <n v="15.7"/>
    <n v="15"/>
    <n v="15"/>
    <n v="15.9"/>
    <n v="15.8"/>
    <n v="15.2"/>
    <n v="16.399999999999999"/>
    <n v="11.165988372093052"/>
    <d v="1899-12-30T19:35:00"/>
    <n v="4.9000000000000004"/>
    <n v="8.1999999999999993"/>
    <n v="9.3000000000000007"/>
    <n v="7.5"/>
    <n v="8.5"/>
    <n v="8.5"/>
    <n v="8"/>
    <n v="7.7"/>
    <n v="8.5"/>
    <n v="6.5784836065573788"/>
    <d v="1899-12-30T02:15:00"/>
    <n v="330.87"/>
    <m/>
    <n v="2.25"/>
    <n v="135"/>
    <n v="28"/>
    <s v="jul"/>
    <s v="ABGSA20250710065926"/>
  </r>
  <r>
    <x v="9"/>
    <s v="DIA"/>
    <s v="EXCELLENCE FRUIT S.A.C"/>
    <s v="SAN JOSE"/>
    <s v="SEKOYA POP"/>
    <s v="CONVENCIONAL"/>
    <s v="REDONDA / CUADRADA"/>
    <s v="JARRA / GRANEL"/>
    <n v="1"/>
    <x v="0"/>
    <x v="0"/>
    <n v="5"/>
    <n v="2503"/>
    <d v="1899-12-30T17:20:00"/>
    <n v="15.1"/>
    <n v="19"/>
    <n v="18.8"/>
    <n v="19.899999999999999"/>
    <n v="19.899999999999999"/>
    <n v="21.4"/>
    <n v="21.1"/>
    <n v="20.9"/>
    <n v="21.8"/>
    <n v="19.323570019723807"/>
    <d v="1899-12-30T18:05:00"/>
    <n v="15.5"/>
    <n v="15.7"/>
    <n v="15"/>
    <n v="15"/>
    <n v="15.9"/>
    <n v="15.8"/>
    <n v="15.2"/>
    <n v="16.399999999999999"/>
    <n v="11.131640625000029"/>
    <d v="1899-12-30T19:35:00"/>
    <n v="4.9000000000000004"/>
    <n v="8.1999999999999993"/>
    <n v="9.3000000000000007"/>
    <n v="7.5"/>
    <n v="8.5"/>
    <n v="8.5"/>
    <n v="8"/>
    <n v="7.7"/>
    <n v="8.5"/>
    <n v="6.5644628099173552"/>
    <d v="1899-12-30T02:15:00"/>
    <n v="528.34"/>
    <m/>
    <n v="2.25"/>
    <n v="135"/>
    <n v="28"/>
    <s v="jul"/>
    <s v="EXCSJ20250711205023"/>
  </r>
  <r>
    <x v="9"/>
    <s v="DIA"/>
    <s v="EXCELLENCE FRUIT S.A.C"/>
    <s v="SAN JOSE"/>
    <s v="SEKOYA POP"/>
    <s v="CONVENCIONAL"/>
    <s v="REDONDA / CUADRADA"/>
    <s v="JARRA / GRANEL"/>
    <n v="1"/>
    <x v="0"/>
    <x v="0"/>
    <n v="5"/>
    <n v="2505"/>
    <d v="1899-12-30T17:20:00"/>
    <n v="15.1"/>
    <n v="19"/>
    <n v="18.8"/>
    <n v="19.899999999999999"/>
    <n v="19.899999999999999"/>
    <n v="21.4"/>
    <n v="21.1"/>
    <n v="20.9"/>
    <n v="21.8"/>
    <n v="19.315407554671918"/>
    <d v="1899-12-30T18:05:00"/>
    <n v="15.5"/>
    <n v="15.7"/>
    <n v="15"/>
    <n v="15"/>
    <n v="15.9"/>
    <n v="15.8"/>
    <n v="15.2"/>
    <n v="16.399999999999999"/>
    <n v="11.096751968503966"/>
    <d v="1899-12-30T19:35:00"/>
    <n v="4.9000000000000004"/>
    <n v="8.1999999999999993"/>
    <n v="9.3000000000000007"/>
    <n v="7.5"/>
    <n v="8.5"/>
    <n v="8.5"/>
    <n v="8"/>
    <n v="7.7"/>
    <n v="8.5"/>
    <n v="6.5502083333333312"/>
    <d v="1899-12-30T02:15:00"/>
    <n v="526.34"/>
    <m/>
    <n v="2.25"/>
    <n v="135"/>
    <n v="28"/>
    <s v="jul"/>
    <s v="EXCSJ20250711205149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11"/>
    <d v="1899-12-30T20:30:00"/>
    <n v="14.5"/>
    <n v="20.6"/>
    <n v="22.1"/>
    <n v="16.100000000000001"/>
    <n v="16.3"/>
    <n v="19.600000000000001"/>
    <n v="22.8"/>
    <n v="23.3"/>
    <n v="21.5"/>
    <n v="19.307114228456872"/>
    <d v="1899-12-30T21:30:00"/>
    <n v="10.4"/>
    <n v="5.9"/>
    <n v="9"/>
    <n v="8.3000000000000007"/>
    <n v="9.1"/>
    <n v="7.7"/>
    <n v="10.6"/>
    <n v="11"/>
    <n v="11.061309523809554"/>
    <d v="1899-12-30T22:05:00"/>
    <n v="5"/>
    <n v="6.7"/>
    <n v="5"/>
    <n v="6.3"/>
    <n v="4.5999999999999996"/>
    <n v="6.3"/>
    <n v="4.7"/>
    <n v="6.7"/>
    <n v="5"/>
    <n v="6.5357142857142803"/>
    <d v="1899-12-30T01:35:00"/>
    <n v="445.98"/>
    <m/>
    <n v="1.5833333333333321"/>
    <n v="94.999999999999929"/>
    <n v="28"/>
    <s v="jul"/>
    <s v="EXCSJ20250712014357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13"/>
    <d v="1899-12-30T20:30:00"/>
    <n v="14.5"/>
    <n v="20.6"/>
    <n v="22.1"/>
    <n v="16.100000000000001"/>
    <n v="16.3"/>
    <n v="19.600000000000001"/>
    <n v="22.8"/>
    <n v="23.3"/>
    <n v="21.5"/>
    <n v="19.299191919191887"/>
    <d v="1899-12-30T21:30:00"/>
    <n v="10.4"/>
    <n v="5.9"/>
    <n v="9"/>
    <n v="8.3000000000000007"/>
    <n v="9.1"/>
    <n v="7.7"/>
    <n v="10.6"/>
    <n v="11"/>
    <n v="11.077800000000028"/>
    <d v="1899-12-30T22:05:00"/>
    <n v="5"/>
    <n v="6.7"/>
    <n v="5"/>
    <n v="6.3"/>
    <n v="4.5999999999999996"/>
    <n v="6.3"/>
    <n v="4.7"/>
    <n v="6.7"/>
    <n v="5"/>
    <n v="6.5431144067796545"/>
    <d v="1899-12-30T01:35:00"/>
    <n v="532.34"/>
    <m/>
    <n v="1.5833333333333321"/>
    <n v="94.999999999999929"/>
    <n v="28"/>
    <s v="jul"/>
    <s v="EXCSJ20250712014408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10"/>
    <d v="1899-12-30T20:30:00"/>
    <n v="14.5"/>
    <n v="20.6"/>
    <n v="22.1"/>
    <n v="16.100000000000001"/>
    <n v="16.3"/>
    <n v="19.600000000000001"/>
    <n v="22.8"/>
    <n v="23.3"/>
    <n v="21.5"/>
    <n v="19.291140529531535"/>
    <d v="1899-12-30T21:30:00"/>
    <n v="10.4"/>
    <n v="5.9"/>
    <n v="9"/>
    <n v="8.3000000000000007"/>
    <n v="9.1"/>
    <n v="7.7"/>
    <n v="10.6"/>
    <n v="11"/>
    <n v="11.094556451612929"/>
    <d v="1899-12-30T22:05:00"/>
    <n v="5"/>
    <n v="6.7"/>
    <n v="5"/>
    <n v="6.3"/>
    <n v="4.5999999999999996"/>
    <n v="6.3"/>
    <n v="4.7"/>
    <n v="6.7"/>
    <n v="5"/>
    <n v="6.5506410256410161"/>
    <d v="1899-12-30T01:35:00"/>
    <n v="525.34"/>
    <m/>
    <n v="1.5833333333333321"/>
    <n v="94.999999999999929"/>
    <n v="28"/>
    <s v="jul"/>
    <s v="EXCSJ20250712014403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08"/>
    <d v="1899-12-30T20:30:00"/>
    <n v="14.5"/>
    <n v="20.6"/>
    <n v="22.1"/>
    <n v="16.100000000000001"/>
    <n v="16.3"/>
    <n v="19.600000000000001"/>
    <n v="22.8"/>
    <n v="23.3"/>
    <n v="21.5"/>
    <n v="19.282956878850072"/>
    <d v="1899-12-30T21:30:00"/>
    <n v="10.4"/>
    <n v="5.9"/>
    <n v="9"/>
    <n v="8.3000000000000007"/>
    <n v="9.1"/>
    <n v="7.7"/>
    <n v="10.6"/>
    <n v="11"/>
    <n v="11.111585365853687"/>
    <d v="1899-12-30T22:05:00"/>
    <n v="5"/>
    <n v="6.7"/>
    <n v="5"/>
    <n v="6.3"/>
    <n v="4.5999999999999996"/>
    <n v="6.3"/>
    <n v="4.7"/>
    <n v="6.7"/>
    <n v="5"/>
    <n v="6.5582974137930927"/>
    <d v="1899-12-30T01:35:00"/>
    <n v="532.34"/>
    <m/>
    <n v="1.5833333333333321"/>
    <n v="94.999999999999929"/>
    <n v="28"/>
    <s v="jul"/>
    <s v="EXCSJ20250712014414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07"/>
    <d v="1899-12-30T20:30:00"/>
    <n v="14.5"/>
    <n v="20.6"/>
    <n v="22.1"/>
    <n v="16.100000000000001"/>
    <n v="16.3"/>
    <n v="19.600000000000001"/>
    <n v="22.8"/>
    <n v="23.3"/>
    <n v="21.5"/>
    <n v="19.27463768115939"/>
    <d v="1899-12-30T21:30:00"/>
    <n v="10.4"/>
    <n v="5.9"/>
    <n v="9"/>
    <n v="8.3000000000000007"/>
    <n v="9.1"/>
    <n v="7.7"/>
    <n v="10.6"/>
    <n v="11"/>
    <n v="11.12889344262298"/>
    <d v="1899-12-30T22:05:00"/>
    <n v="5"/>
    <n v="6.7"/>
    <n v="5"/>
    <n v="6.3"/>
    <n v="4.5999999999999996"/>
    <n v="6.3"/>
    <n v="4.7"/>
    <n v="6.7"/>
    <n v="5"/>
    <n v="6.5660869565217261"/>
    <d v="1899-12-30T01:35:00"/>
    <n v="531.34"/>
    <m/>
    <n v="1.5833333333333321"/>
    <n v="94.999999999999929"/>
    <n v="28"/>
    <s v="jul"/>
    <s v="EXCSJ20250712014420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06"/>
    <d v="1899-12-30T20:30:00"/>
    <n v="14.5"/>
    <n v="20.6"/>
    <n v="22.1"/>
    <n v="16.100000000000001"/>
    <n v="16.3"/>
    <n v="19.600000000000001"/>
    <n v="22.8"/>
    <n v="23.3"/>
    <n v="21.5"/>
    <n v="19.266179540709782"/>
    <d v="1899-12-30T21:30:00"/>
    <n v="10.4"/>
    <n v="5.9"/>
    <n v="9"/>
    <n v="8.3000000000000007"/>
    <n v="9.1"/>
    <n v="7.7"/>
    <n v="10.6"/>
    <n v="11"/>
    <n v="11.146487603305813"/>
    <d v="1899-12-30T22:05:00"/>
    <n v="5"/>
    <n v="6.7"/>
    <n v="5"/>
    <n v="6.3"/>
    <n v="4.5999999999999996"/>
    <n v="6.3"/>
    <n v="4.7"/>
    <n v="6.7"/>
    <n v="5"/>
    <n v="6.5740131578947212"/>
    <d v="1899-12-30T01:35:00"/>
    <n v="529.34"/>
    <m/>
    <n v="1.5833333333333321"/>
    <n v="94.999999999999929"/>
    <n v="28"/>
    <s v="jul"/>
    <s v="EXCSJ20250712014425"/>
  </r>
  <r>
    <x v="9"/>
    <s v="NOCHE"/>
    <s v="EXCELLENCE FRUIT S.A.C"/>
    <s v="SAN JOSE"/>
    <s v="SEKOYA POP"/>
    <s v="CONVENCIONAL"/>
    <s v="REDONDA"/>
    <s v="JARRA / GRANEL"/>
    <n v="1"/>
    <x v="2"/>
    <x v="1"/>
    <n v="5"/>
    <n v="1215"/>
    <d v="1899-12-30T20:30:00"/>
    <n v="14.5"/>
    <n v="20.6"/>
    <n v="22.1"/>
    <n v="16.100000000000001"/>
    <n v="16.3"/>
    <n v="19.600000000000001"/>
    <n v="22.8"/>
    <n v="23.3"/>
    <n v="21.5"/>
    <n v="19.25757894736839"/>
    <d v="1899-12-30T21:30:00"/>
    <n v="10.4"/>
    <n v="5.9"/>
    <n v="9"/>
    <n v="8.3000000000000007"/>
    <n v="9.1"/>
    <n v="7.7"/>
    <n v="10.6"/>
    <n v="11"/>
    <n v="11.164375000000028"/>
    <d v="1899-12-30T22:05:00"/>
    <n v="5"/>
    <n v="6.7"/>
    <n v="5"/>
    <n v="6.3"/>
    <n v="4.5999999999999996"/>
    <n v="6.3"/>
    <n v="4.7"/>
    <n v="6.7"/>
    <n v="5"/>
    <n v="6.582079646017684"/>
    <d v="1899-12-30T01:35:00"/>
    <n v="311.86"/>
    <m/>
    <n v="1.5833333333333321"/>
    <n v="94.999999999999929"/>
    <n v="28"/>
    <s v="jul"/>
    <s v="EXCSJ20250712014425"/>
  </r>
  <r>
    <x v="9"/>
    <s v="NOCHE"/>
    <s v="EXCELLENCE FRUIT S.A.C"/>
    <s v="SAN JOSE"/>
    <s v="SEKOYA POP"/>
    <s v="CONVENCIONAL"/>
    <s v="REDONDA"/>
    <s v="JARRA / GRANEL"/>
    <n v="1"/>
    <x v="2"/>
    <x v="1"/>
    <n v="5"/>
    <n v="2448"/>
    <d v="1899-12-30T20:30:00"/>
    <n v="14.5"/>
    <n v="20.6"/>
    <n v="22.1"/>
    <n v="16.100000000000001"/>
    <n v="16.3"/>
    <n v="19.600000000000001"/>
    <n v="22.8"/>
    <n v="23.3"/>
    <n v="21.5"/>
    <n v="19.248832271762179"/>
    <d v="1899-12-30T21:30:00"/>
    <n v="10.4"/>
    <n v="5.9"/>
    <n v="9"/>
    <n v="8.3000000000000007"/>
    <n v="9.1"/>
    <n v="7.7"/>
    <n v="10.6"/>
    <n v="11"/>
    <n v="11.182563025210113"/>
    <d v="1899-12-30T22:05:00"/>
    <n v="5"/>
    <n v="6.7"/>
    <n v="5"/>
    <n v="6.3"/>
    <n v="4.5999999999999996"/>
    <n v="6.3"/>
    <n v="4.7"/>
    <n v="6.7"/>
    <n v="5"/>
    <n v="6.5902901785714141"/>
    <d v="1899-12-30T01:35:00"/>
    <n v="528.34"/>
    <m/>
    <n v="1.5833333333333321"/>
    <n v="94.999999999999929"/>
    <n v="28"/>
    <s v="jul"/>
    <s v="EXCSJ20250712014425"/>
  </r>
  <r>
    <x v="9"/>
    <s v="NOCHE"/>
    <s v="EXCELLENCE FRUIT S.A.C"/>
    <s v="SAN JOSE"/>
    <s v="SEKOYA POP"/>
    <s v="CONVENCIONAL"/>
    <s v="REDONDA"/>
    <s v="JARRA / GRANEL"/>
    <n v="1"/>
    <x v="2"/>
    <x v="1"/>
    <n v="5"/>
    <n v="2504"/>
    <d v="1899-12-30T20:30:00"/>
    <n v="14.5"/>
    <n v="20.6"/>
    <n v="22.1"/>
    <n v="16.100000000000001"/>
    <n v="16.3"/>
    <n v="19.600000000000001"/>
    <n v="22.8"/>
    <n v="23.3"/>
    <n v="21.5"/>
    <n v="19.239935760171278"/>
    <d v="1899-12-30T21:30:00"/>
    <n v="10.4"/>
    <n v="5.9"/>
    <n v="9"/>
    <n v="8.3000000000000007"/>
    <n v="9.1"/>
    <n v="7.7"/>
    <n v="10.6"/>
    <n v="11"/>
    <n v="11.201059322033929"/>
    <d v="1899-12-30T22:05:00"/>
    <n v="5"/>
    <n v="6.7"/>
    <n v="5"/>
    <n v="6.3"/>
    <n v="4.5999999999999996"/>
    <n v="6.3"/>
    <n v="4.7"/>
    <n v="6.7"/>
    <n v="5"/>
    <n v="6.5986486486486351"/>
    <d v="1899-12-30T01:35:00"/>
    <n v="523.34"/>
    <m/>
    <n v="1.5833333333333321"/>
    <n v="94.999999999999929"/>
    <n v="28"/>
    <s v="jul"/>
    <s v="EXCSJ20250712014425"/>
  </r>
  <r>
    <x v="9"/>
    <s v="NOCHE"/>
    <s v="EXCELLENCE FRUIT S.A.C"/>
    <s v="SAN JOSE"/>
    <s v="SEKOYA POP"/>
    <s v="CONVENCIONAL"/>
    <s v="REDONDA"/>
    <s v="JARRA / GRANEL"/>
    <n v="1"/>
    <x v="2"/>
    <x v="1"/>
    <n v="5"/>
    <n v="2446"/>
    <d v="1899-12-30T20:30:00"/>
    <n v="14.5"/>
    <n v="20.6"/>
    <n v="22.1"/>
    <n v="16.100000000000001"/>
    <n v="16.3"/>
    <n v="19.600000000000001"/>
    <n v="22.8"/>
    <n v="23.3"/>
    <n v="21.5"/>
    <n v="19.230885529157636"/>
    <d v="1899-12-30T21:30:00"/>
    <n v="10.4"/>
    <n v="5.9"/>
    <n v="9"/>
    <n v="8.3000000000000007"/>
    <n v="9.1"/>
    <n v="7.7"/>
    <n v="10.6"/>
    <n v="11"/>
    <n v="11.219871794871823"/>
    <d v="1899-12-30T22:05:00"/>
    <n v="5"/>
    <n v="6.7"/>
    <n v="5"/>
    <n v="6.3"/>
    <n v="4.5999999999999996"/>
    <n v="6.3"/>
    <n v="4.7"/>
    <n v="6.7"/>
    <n v="5"/>
    <n v="6.6071590909090769"/>
    <d v="1899-12-30T01:35:00"/>
    <n v="528.34"/>
    <m/>
    <n v="1.5833333333333321"/>
    <n v="94.999999999999929"/>
    <n v="28"/>
    <s v="jul"/>
    <s v="EXCSJ20250712014425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11"/>
    <d v="1899-12-30T20:30:00"/>
    <n v="14.5"/>
    <n v="20.6"/>
    <n v="22.1"/>
    <n v="16.100000000000001"/>
    <n v="16.3"/>
    <n v="19.600000000000001"/>
    <n v="22.8"/>
    <n v="23.3"/>
    <n v="21.5"/>
    <n v="19.221677559912827"/>
    <d v="1899-12-30T21:30:00"/>
    <n v="10.4"/>
    <n v="5.9"/>
    <n v="9"/>
    <n v="8.3000000000000007"/>
    <n v="9.1"/>
    <n v="7.7"/>
    <n v="10.6"/>
    <n v="11"/>
    <n v="11.239008620689686"/>
    <d v="1899-12-30T22:05:00"/>
    <n v="5"/>
    <n v="6.7"/>
    <n v="5"/>
    <n v="6.3"/>
    <n v="4.5999999999999996"/>
    <n v="6.3"/>
    <n v="4.7"/>
    <n v="6.7"/>
    <n v="5"/>
    <n v="6.6158256880733806"/>
    <d v="1899-12-30T01:35:00"/>
    <n v="445.98"/>
    <m/>
    <n v="1.5833333333333321"/>
    <n v="94.999999999999929"/>
    <n v="28"/>
    <s v="jul"/>
    <s v="EXCSJ20250712014357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13"/>
    <d v="1899-12-30T20:30:00"/>
    <n v="14.5"/>
    <n v="20.6"/>
    <n v="22.1"/>
    <n v="16.100000000000001"/>
    <n v="16.3"/>
    <n v="19.600000000000001"/>
    <n v="22.8"/>
    <n v="23.3"/>
    <n v="21.5"/>
    <n v="19.212307692307672"/>
    <d v="1899-12-30T21:30:00"/>
    <n v="10.4"/>
    <n v="5.9"/>
    <n v="9"/>
    <n v="8.3000000000000007"/>
    <n v="9.1"/>
    <n v="7.7"/>
    <n v="10.6"/>
    <n v="11"/>
    <n v="11.258478260869595"/>
    <d v="1899-12-30T22:05:00"/>
    <n v="5"/>
    <n v="6.7"/>
    <n v="5"/>
    <n v="6.3"/>
    <n v="4.5999999999999996"/>
    <n v="6.3"/>
    <n v="4.7"/>
    <n v="6.7"/>
    <n v="5"/>
    <n v="6.6246527777777651"/>
    <d v="1899-12-30T01:35:00"/>
    <n v="532.34"/>
    <m/>
    <n v="1.5833333333333321"/>
    <n v="94.999999999999929"/>
    <n v="28"/>
    <s v="jul"/>
    <s v="EXCSJ20250712014408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10"/>
    <d v="1899-12-30T20:30:00"/>
    <n v="14.5"/>
    <n v="20.6"/>
    <n v="22.1"/>
    <n v="16.100000000000001"/>
    <n v="16.3"/>
    <n v="19.600000000000001"/>
    <n v="22.8"/>
    <n v="23.3"/>
    <n v="21.5"/>
    <n v="19.202771618625263"/>
    <d v="1899-12-30T21:30:00"/>
    <n v="10.4"/>
    <n v="5.9"/>
    <n v="9"/>
    <n v="8.3000000000000007"/>
    <n v="9.1"/>
    <n v="7.7"/>
    <n v="10.6"/>
    <n v="11"/>
    <n v="11.278289473684238"/>
    <d v="1899-12-30T22:05:00"/>
    <n v="5"/>
    <n v="6.7"/>
    <n v="5"/>
    <n v="6.3"/>
    <n v="4.5999999999999996"/>
    <n v="6.3"/>
    <n v="4.7"/>
    <n v="6.7"/>
    <n v="5"/>
    <n v="6.6336448598130735"/>
    <d v="1899-12-30T01:35:00"/>
    <n v="525.34"/>
    <m/>
    <n v="1.5833333333333321"/>
    <n v="94.999999999999929"/>
    <n v="28"/>
    <s v="jul"/>
    <s v="EXCSJ20250712014403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08"/>
    <d v="1899-12-30T20:30:00"/>
    <n v="14.5"/>
    <n v="20.6"/>
    <n v="22.1"/>
    <n v="16.100000000000001"/>
    <n v="16.3"/>
    <n v="19.600000000000001"/>
    <n v="22.8"/>
    <n v="23.3"/>
    <n v="21.5"/>
    <n v="19.193064876957482"/>
    <d v="1899-12-30T21:30:00"/>
    <n v="10.4"/>
    <n v="5.9"/>
    <n v="9"/>
    <n v="8.3000000000000007"/>
    <n v="9.1"/>
    <n v="7.7"/>
    <n v="10.6"/>
    <n v="11"/>
    <n v="11.298451327433654"/>
    <d v="1899-12-30T22:05:00"/>
    <n v="5"/>
    <n v="6.7"/>
    <n v="5"/>
    <n v="6.3"/>
    <n v="4.5999999999999996"/>
    <n v="6.3"/>
    <n v="4.7"/>
    <n v="6.7"/>
    <n v="5"/>
    <n v="6.6428066037735745"/>
    <d v="1899-12-30T01:35:00"/>
    <n v="532.34"/>
    <m/>
    <n v="1.5833333333333321"/>
    <n v="94.999999999999929"/>
    <n v="28"/>
    <s v="jul"/>
    <s v="EXCSJ20250712014414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07"/>
    <d v="1899-12-30T20:30:00"/>
    <n v="14.5"/>
    <n v="20.6"/>
    <n v="22.1"/>
    <n v="16.100000000000001"/>
    <n v="16.3"/>
    <n v="19.600000000000001"/>
    <n v="22.8"/>
    <n v="23.3"/>
    <n v="21.5"/>
    <n v="19.183182844243785"/>
    <d v="1899-12-30T21:30:00"/>
    <n v="10.4"/>
    <n v="5.9"/>
    <n v="9"/>
    <n v="8.3000000000000007"/>
    <n v="9.1"/>
    <n v="7.7"/>
    <n v="10.6"/>
    <n v="11"/>
    <n v="11.318973214285737"/>
    <d v="1899-12-30T22:05:00"/>
    <n v="5"/>
    <n v="6.7"/>
    <n v="5"/>
    <n v="6.3"/>
    <n v="4.5999999999999996"/>
    <n v="6.3"/>
    <n v="4.7"/>
    <n v="6.7"/>
    <n v="5"/>
    <n v="6.6521428571428478"/>
    <d v="1899-12-30T01:35:00"/>
    <n v="531.34"/>
    <m/>
    <n v="1.5833333333333321"/>
    <n v="94.999999999999929"/>
    <n v="28"/>
    <s v="jul"/>
    <s v="EXCSJ20250712014420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06"/>
    <d v="1899-12-30T20:30:00"/>
    <n v="14.5"/>
    <n v="20.6"/>
    <n v="22.1"/>
    <n v="16.100000000000001"/>
    <n v="16.3"/>
    <n v="19.600000000000001"/>
    <n v="22.8"/>
    <n v="23.3"/>
    <n v="21.5"/>
    <n v="19.17312072892938"/>
    <d v="1899-12-30T21:30:00"/>
    <n v="10.4"/>
    <n v="5.9"/>
    <n v="9"/>
    <n v="8.3000000000000007"/>
    <n v="9.1"/>
    <n v="7.7"/>
    <n v="10.6"/>
    <n v="11"/>
    <n v="11.339864864864886"/>
    <d v="1899-12-30T22:05:00"/>
    <n v="5"/>
    <n v="6.7"/>
    <n v="5"/>
    <n v="6.3"/>
    <n v="4.5999999999999996"/>
    <n v="6.3"/>
    <n v="4.7"/>
    <n v="6.7"/>
    <n v="5"/>
    <n v="6.6616586538461462"/>
    <d v="1899-12-30T01:35:00"/>
    <n v="529.34"/>
    <m/>
    <n v="1.5833333333333321"/>
    <n v="94.999999999999929"/>
    <n v="28"/>
    <s v="jul"/>
    <s v="EXCSJ20250712014425"/>
  </r>
  <r>
    <x v="9"/>
    <s v="NOCHE"/>
    <s v="EXCELLENCE FRUIT S.A.C"/>
    <s v="SAN PEDRO "/>
    <s v="SEKOYA POP"/>
    <s v="CONVENCIONAL"/>
    <s v="REDONDA"/>
    <s v="JARRA / GRANEL"/>
    <n v="1"/>
    <x v="2"/>
    <x v="12"/>
    <n v="5"/>
    <n v="1215"/>
    <d v="1899-12-30T20:30:00"/>
    <n v="14.5"/>
    <n v="20.6"/>
    <n v="22.1"/>
    <n v="16.100000000000001"/>
    <n v="16.3"/>
    <n v="19.600000000000001"/>
    <n v="22.8"/>
    <n v="23.3"/>
    <n v="21.5"/>
    <n v="19.162873563218387"/>
    <d v="1899-12-30T21:30:00"/>
    <n v="10.4"/>
    <n v="5.9"/>
    <n v="9"/>
    <n v="8.3000000000000007"/>
    <n v="9.1"/>
    <n v="7.7"/>
    <n v="10.6"/>
    <n v="11"/>
    <n v="11.361136363636385"/>
    <d v="1899-12-30T22:05:00"/>
    <n v="5"/>
    <n v="6.7"/>
    <n v="5"/>
    <n v="6.3"/>
    <n v="4.5999999999999996"/>
    <n v="6.3"/>
    <n v="4.7"/>
    <n v="6.7"/>
    <n v="5"/>
    <n v="6.6713592233009651"/>
    <d v="1899-12-30T01:35:00"/>
    <n v="311.85000000000002"/>
    <m/>
    <n v="1.5833333333333321"/>
    <n v="94.999999999999929"/>
    <n v="28"/>
    <s v="jul"/>
    <s v="EXCSP20250712014439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448"/>
    <d v="1899-12-30T20:30:00"/>
    <n v="14.5"/>
    <n v="20.6"/>
    <n v="22.1"/>
    <n v="16.100000000000001"/>
    <n v="16.3"/>
    <n v="19.600000000000001"/>
    <n v="22.8"/>
    <n v="23.3"/>
    <n v="21.5"/>
    <n v="19.152436194895593"/>
    <d v="1899-12-30T21:30:00"/>
    <n v="10.4"/>
    <n v="5.9"/>
    <n v="9"/>
    <n v="8.3000000000000007"/>
    <n v="9.1"/>
    <n v="7.7"/>
    <n v="10.6"/>
    <n v="11"/>
    <n v="11.382798165137633"/>
    <d v="1899-12-30T22:05:00"/>
    <n v="5"/>
    <n v="6.7"/>
    <n v="5"/>
    <n v="6.3"/>
    <n v="4.5999999999999996"/>
    <n v="6.3"/>
    <n v="4.7"/>
    <n v="6.7"/>
    <n v="5"/>
    <n v="6.6812499999999959"/>
    <d v="1899-12-30T01:35:00"/>
    <n v="528.34"/>
    <m/>
    <n v="1.5833333333333321"/>
    <n v="94.999999999999929"/>
    <n v="28"/>
    <s v="jul"/>
    <s v="EXCSJ20250711205157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504"/>
    <d v="1899-12-30T20:30:00"/>
    <n v="14.5"/>
    <n v="20.6"/>
    <n v="22.1"/>
    <n v="16.100000000000001"/>
    <n v="16.3"/>
    <n v="19.600000000000001"/>
    <n v="22.8"/>
    <n v="23.3"/>
    <n v="21.5"/>
    <n v="19.141803278688535"/>
    <d v="1899-12-30T21:30:00"/>
    <n v="10.4"/>
    <n v="5.9"/>
    <n v="9"/>
    <n v="8.3000000000000007"/>
    <n v="9.1"/>
    <n v="7.7"/>
    <n v="10.6"/>
    <n v="11"/>
    <n v="11.404861111111128"/>
    <d v="1899-12-30T22:05:00"/>
    <n v="5"/>
    <n v="6.7"/>
    <n v="5"/>
    <n v="6.3"/>
    <n v="4.5999999999999996"/>
    <n v="6.3"/>
    <n v="4.7"/>
    <n v="6.7"/>
    <n v="5"/>
    <n v="6.6913366336633633"/>
    <d v="1899-12-30T01:35:00"/>
    <n v="523.34"/>
    <m/>
    <n v="1.5833333333333321"/>
    <n v="94.999999999999929"/>
    <n v="28"/>
    <s v="jul"/>
    <s v="EXCSJ20250711205205"/>
  </r>
  <r>
    <x v="9"/>
    <s v="NOCHE"/>
    <s v="EXCELLENCE FRUIT S.A.C"/>
    <s v="SAN JOSE"/>
    <s v="SEKOYA POP"/>
    <s v="CONVENCIONAL"/>
    <s v="REDONDA"/>
    <s v="JARRA / GRANEL"/>
    <n v="1"/>
    <x v="2"/>
    <x v="12"/>
    <n v="5"/>
    <n v="2446"/>
    <d v="1899-12-30T20:30:00"/>
    <n v="14.5"/>
    <n v="20.6"/>
    <n v="22.1"/>
    <n v="16.100000000000001"/>
    <n v="16.3"/>
    <n v="19.600000000000001"/>
    <n v="22.8"/>
    <n v="23.3"/>
    <n v="21.5"/>
    <n v="19.130969267139484"/>
    <d v="1899-12-30T21:30:00"/>
    <n v="10.4"/>
    <n v="5.9"/>
    <n v="9"/>
    <n v="8.3000000000000007"/>
    <n v="9.1"/>
    <n v="7.7"/>
    <n v="10.6"/>
    <n v="11"/>
    <n v="11.427336448598146"/>
    <d v="1899-12-30T22:05:00"/>
    <n v="5"/>
    <n v="6.7"/>
    <n v="5"/>
    <n v="6.3"/>
    <n v="4.5999999999999996"/>
    <n v="6.3"/>
    <n v="4.7"/>
    <n v="6.7"/>
    <n v="5"/>
    <n v="6.7016249999999982"/>
    <d v="1899-12-30T01:35:00"/>
    <n v="528.34"/>
    <m/>
    <n v="1.5833333333333321"/>
    <n v="94.999999999999929"/>
    <n v="28"/>
    <s v="jul"/>
    <s v="EXCSJ20250711205211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6"/>
    <d v="1899-12-30T21:10:00"/>
    <n v="14.2"/>
    <n v="19.5"/>
    <n v="22.9"/>
    <n v="21.8"/>
    <n v="25.2"/>
    <n v="20.3"/>
    <n v="20.9"/>
    <n v="21.3"/>
    <n v="22.3"/>
    <n v="19.11992840095466"/>
    <d v="1899-12-30T10:10:00"/>
    <n v="7.6"/>
    <n v="10"/>
    <n v="7"/>
    <n v="8.8000000000000007"/>
    <n v="14"/>
    <n v="13.7"/>
    <n v="13.3"/>
    <n v="14.1"/>
    <n v="11.450235849056615"/>
    <d v="1899-12-30T23:10:00"/>
    <n v="5"/>
    <n v="5.3"/>
    <n v="4.9000000000000004"/>
    <n v="5.3"/>
    <n v="8.3000000000000007"/>
    <n v="8.1"/>
    <n v="7.2"/>
    <n v="6.5"/>
    <n v="4.9000000000000004"/>
    <n v="6.712121212121211"/>
    <d v="1899-12-30T02:00:00"/>
    <n v="156.62"/>
    <m/>
    <n v="2.0000000000000036"/>
    <n v="120.00000000000021"/>
    <n v="28"/>
    <s v="jul"/>
    <s v="ABGVH20250707113031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5"/>
    <d v="1899-12-30T21:10:00"/>
    <n v="14.2"/>
    <n v="19.5"/>
    <n v="22.9"/>
    <n v="21.8"/>
    <n v="25.2"/>
    <n v="20.3"/>
    <n v="20.9"/>
    <n v="21.3"/>
    <n v="22.3"/>
    <n v="19.094337349397595"/>
    <d v="1899-12-30T10:10:00"/>
    <n v="7.6"/>
    <n v="10"/>
    <n v="7"/>
    <n v="8.8000000000000007"/>
    <n v="14"/>
    <n v="13.7"/>
    <n v="13.3"/>
    <n v="14.1"/>
    <n v="11.453928571428579"/>
    <d v="1899-12-30T23:10:00"/>
    <n v="5"/>
    <n v="5.3"/>
    <n v="4.9000000000000004"/>
    <n v="5.3"/>
    <n v="8.3000000000000007"/>
    <n v="8.1"/>
    <n v="7.2"/>
    <n v="6.5"/>
    <n v="4.9000000000000004"/>
    <n v="6.7161989795918347"/>
    <d v="1899-12-30T02:00:00"/>
    <n v="193.81"/>
    <m/>
    <n v="2.0000000000000036"/>
    <n v="120.00000000000021"/>
    <n v="28"/>
    <s v="jul"/>
    <s v="ABGVH20250707113029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4"/>
    <d v="1899-12-30T21:10:00"/>
    <n v="14.2"/>
    <n v="19.5"/>
    <n v="22.9"/>
    <n v="21.8"/>
    <n v="25.2"/>
    <n v="20.3"/>
    <n v="20.9"/>
    <n v="21.3"/>
    <n v="22.3"/>
    <n v="19.068248175182486"/>
    <d v="1899-12-30T10:10:00"/>
    <n v="7.6"/>
    <n v="10"/>
    <n v="7"/>
    <n v="8.8000000000000007"/>
    <n v="14"/>
    <n v="13.7"/>
    <n v="13.3"/>
    <n v="14.1"/>
    <n v="11.457692307692311"/>
    <d v="1899-12-30T23:10:00"/>
    <n v="5"/>
    <n v="5.3"/>
    <n v="4.9000000000000004"/>
    <n v="5.3"/>
    <n v="8.3000000000000007"/>
    <n v="8.1"/>
    <n v="7.2"/>
    <n v="6.5"/>
    <n v="4.9000000000000004"/>
    <n v="6.7203608247422668"/>
    <d v="1899-12-30T02:00:00"/>
    <n v="290.25"/>
    <m/>
    <n v="2.0000000000000036"/>
    <n v="120.00000000000021"/>
    <n v="28"/>
    <s v="jul"/>
    <s v="ABGVH20250707113034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3"/>
    <d v="1899-12-30T21:10:00"/>
    <n v="14.2"/>
    <n v="19.5"/>
    <n v="22.9"/>
    <n v="21.8"/>
    <n v="25.2"/>
    <n v="20.3"/>
    <n v="20.9"/>
    <n v="21.3"/>
    <n v="22.3"/>
    <n v="19.041646191646194"/>
    <d v="1899-12-30T10:10:00"/>
    <n v="7.6"/>
    <n v="10"/>
    <n v="7"/>
    <n v="8.8000000000000007"/>
    <n v="14"/>
    <n v="13.7"/>
    <n v="13.3"/>
    <n v="14.1"/>
    <n v="11.461529126213593"/>
    <d v="1899-12-30T23:10:00"/>
    <n v="5"/>
    <n v="5.3"/>
    <n v="4.9000000000000004"/>
    <n v="5.3"/>
    <n v="8.3000000000000007"/>
    <n v="8.1"/>
    <n v="7.2"/>
    <n v="6.5"/>
    <n v="4.9000000000000004"/>
    <n v="6.7246093749999991"/>
    <d v="1899-12-30T02:00:00"/>
    <n v="327.87"/>
    <m/>
    <n v="2.0000000000000036"/>
    <n v="120.00000000000021"/>
    <n v="28"/>
    <s v="jul"/>
    <s v="ABGVH20250707113037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2"/>
    <d v="1899-12-30T21:10:00"/>
    <n v="14.2"/>
    <n v="19.5"/>
    <n v="22.9"/>
    <n v="21.8"/>
    <n v="25.2"/>
    <n v="20.3"/>
    <n v="20.9"/>
    <n v="21.3"/>
    <n v="22.3"/>
    <n v="19.014516129032259"/>
    <d v="1899-12-30T10:10:00"/>
    <n v="7.6"/>
    <n v="10"/>
    <n v="7"/>
    <n v="8.8000000000000007"/>
    <n v="14"/>
    <n v="13.7"/>
    <n v="13.3"/>
    <n v="14.1"/>
    <n v="11.465441176470588"/>
    <d v="1899-12-30T23:10:00"/>
    <n v="5"/>
    <n v="5.3"/>
    <n v="4.9000000000000004"/>
    <n v="5.3"/>
    <n v="8.3000000000000007"/>
    <n v="8.1"/>
    <n v="7.2"/>
    <n v="6.5"/>
    <n v="4.9000000000000004"/>
    <n v="6.7289473684210526"/>
    <d v="1899-12-30T02:00:00"/>
    <n v="329.87"/>
    <m/>
    <n v="2.0000000000000036"/>
    <n v="120.00000000000021"/>
    <n v="28"/>
    <s v="jul"/>
    <s v="ABGVH20250707113155"/>
  </r>
  <r>
    <x v="9"/>
    <s v="NOCHE"/>
    <s v="AGRICOLA BLUE GOLD S.A.C"/>
    <s v="VISTA HERMOSA "/>
    <s v="SEKOYA POP "/>
    <s v="CONVENCIONAL"/>
    <s v="REDONDA"/>
    <s v="JARRA / GRANEL"/>
    <n v="1"/>
    <x v="1"/>
    <x v="13"/>
    <n v="5"/>
    <n v="12347"/>
    <d v="1899-12-30T21:10:00"/>
    <n v="14.2"/>
    <n v="19.5"/>
    <n v="22.9"/>
    <n v="21.8"/>
    <n v="25.2"/>
    <n v="20.3"/>
    <n v="20.9"/>
    <n v="21.3"/>
    <n v="22.3"/>
    <n v="18.986842105263154"/>
    <d v="1899-12-30T10:10:00"/>
    <n v="7.6"/>
    <n v="10"/>
    <n v="7"/>
    <n v="8.8000000000000007"/>
    <n v="14"/>
    <n v="13.7"/>
    <n v="13.3"/>
    <n v="14.1"/>
    <n v="11.469430693069304"/>
    <d v="1899-12-30T23:10:00"/>
    <n v="5"/>
    <n v="5.3"/>
    <n v="4.9000000000000004"/>
    <n v="5.3"/>
    <n v="8.3000000000000007"/>
    <n v="8.1"/>
    <n v="7.2"/>
    <n v="6.5"/>
    <n v="4.9000000000000004"/>
    <n v="6.7333776595744679"/>
    <d v="1899-12-30T02:00:00"/>
    <n v="65.77"/>
    <m/>
    <n v="2.0000000000000036"/>
    <n v="120.00000000000021"/>
    <n v="28"/>
    <s v="jul"/>
    <s v="ABGVH20250712014553"/>
  </r>
  <r>
    <x v="9"/>
    <s v="NOCHE"/>
    <s v="EXCELLENCE FRUIT S.A.C"/>
    <s v="SAN PEDRO "/>
    <s v="SEKOYA POP"/>
    <s v="CONVENCIONAL"/>
    <s v="REDONDA"/>
    <s v="JARRA / GRANEL"/>
    <n v="1"/>
    <x v="1"/>
    <x v="13"/>
    <n v="5"/>
    <n v="1210"/>
    <d v="1899-12-30T21:10:00"/>
    <n v="14.2"/>
    <n v="19.5"/>
    <n v="22.9"/>
    <n v="21.8"/>
    <n v="25.2"/>
    <n v="20.3"/>
    <n v="20.9"/>
    <n v="21.3"/>
    <n v="22.3"/>
    <n v="18.958607594936705"/>
    <d v="1899-12-30T10:10:00"/>
    <n v="7.6"/>
    <n v="10"/>
    <n v="7"/>
    <n v="8.8000000000000007"/>
    <n v="14"/>
    <n v="13.7"/>
    <n v="13.3"/>
    <n v="14.1"/>
    <n v="11.473499999999994"/>
    <d v="1899-12-30T23:10:00"/>
    <n v="5"/>
    <n v="5.3"/>
    <n v="4.9000000000000004"/>
    <n v="5.3"/>
    <n v="8.3000000000000007"/>
    <n v="8.1"/>
    <n v="7.2"/>
    <n v="6.5"/>
    <n v="4.9000000000000004"/>
    <n v="6.737903225806452"/>
    <d v="1899-12-30T02:00:00"/>
    <n v="558.96"/>
    <m/>
    <n v="2.0000000000000036"/>
    <n v="120.00000000000021"/>
    <n v="28"/>
    <s v="jul"/>
    <s v="EXCSP20250712014454"/>
  </r>
  <r>
    <x v="9"/>
    <s v="NOCHE"/>
    <s v="EXCELLENCE FRUIT S.A.C"/>
    <s v="SAN PEDRO "/>
    <s v="SEKOYA POP"/>
    <s v="CONVENCIONAL"/>
    <s v="REDONDA"/>
    <s v="JARRA / GRANEL"/>
    <n v="1"/>
    <x v="1"/>
    <x v="13"/>
    <n v="5"/>
    <n v="1211"/>
    <d v="1899-12-30T21:10:00"/>
    <n v="14.2"/>
    <n v="19.5"/>
    <n v="22.9"/>
    <n v="21.8"/>
    <n v="25.2"/>
    <n v="20.3"/>
    <n v="20.9"/>
    <n v="21.3"/>
    <n v="22.3"/>
    <n v="18.929795396419429"/>
    <d v="1899-12-30T10:10:00"/>
    <n v="7.6"/>
    <n v="10"/>
    <n v="7"/>
    <n v="8.8000000000000007"/>
    <n v="14"/>
    <n v="13.7"/>
    <n v="13.3"/>
    <n v="14.1"/>
    <n v="11.477651515151507"/>
    <d v="1899-12-30T23:10:00"/>
    <n v="5"/>
    <n v="5.3"/>
    <n v="4.9000000000000004"/>
    <n v="5.3"/>
    <n v="8.3000000000000007"/>
    <n v="8.1"/>
    <n v="7.2"/>
    <n v="6.5"/>
    <n v="4.9000000000000004"/>
    <n v="6.7425271739130448"/>
    <d v="1899-12-30T02:00:00"/>
    <n v="571.96"/>
    <m/>
    <n v="2.0000000000000036"/>
    <n v="120.00000000000021"/>
    <n v="28"/>
    <s v="jul"/>
    <s v="EXCSP20250712014449"/>
  </r>
  <r>
    <x v="9"/>
    <s v="NOCHE"/>
    <s v="EXCELLENCE FRUIT S.A.C"/>
    <s v="SAN PEDRO "/>
    <s v="SEKOYA POP"/>
    <s v="CONVENCIONAL"/>
    <s v="REDONDA"/>
    <s v="JARRA / GRANEL"/>
    <n v="1"/>
    <x v="1"/>
    <x v="13"/>
    <n v="5"/>
    <n v="1213"/>
    <d v="1899-12-30T21:10:00"/>
    <n v="14.2"/>
    <n v="19.5"/>
    <n v="22.9"/>
    <n v="21.8"/>
    <n v="25.2"/>
    <n v="20.3"/>
    <n v="20.9"/>
    <n v="21.3"/>
    <n v="22.3"/>
    <n v="18.900387596899211"/>
    <d v="1899-12-30T10:10:00"/>
    <n v="7.6"/>
    <n v="10"/>
    <n v="7"/>
    <n v="8.8000000000000007"/>
    <n v="14"/>
    <n v="13.7"/>
    <n v="13.3"/>
    <n v="14.1"/>
    <n v="11.481887755102033"/>
    <d v="1899-12-30T23:10:00"/>
    <n v="5"/>
    <n v="5.3"/>
    <n v="4.9000000000000004"/>
    <n v="5.3"/>
    <n v="8.3000000000000007"/>
    <n v="8.1"/>
    <n v="7.2"/>
    <n v="6.5"/>
    <n v="4.9000000000000004"/>
    <n v="6.7472527472527499"/>
    <d v="1899-12-30T02:00:00"/>
    <n v="425.72"/>
    <m/>
    <n v="2.0000000000000036"/>
    <n v="120.00000000000021"/>
    <n v="28"/>
    <s v="jul"/>
    <s v="EXCSP20250712014444"/>
  </r>
  <r>
    <x v="9"/>
    <s v="NOCHE"/>
    <s v="AGRICOLA BLUE GOLD S.A.C"/>
    <s v="SAN ANDRES"/>
    <s v="SEKOYA POP"/>
    <s v="CONVENCIONAL"/>
    <s v="REDONDA"/>
    <s v="JARRA / GRANEL"/>
    <n v="1"/>
    <x v="1"/>
    <x v="13"/>
    <n v="5"/>
    <n v="12684"/>
    <d v="1899-12-30T21:10:00"/>
    <n v="14.2"/>
    <n v="19.5"/>
    <n v="22.9"/>
    <n v="21.8"/>
    <n v="25.2"/>
    <n v="20.3"/>
    <n v="20.9"/>
    <n v="21.3"/>
    <n v="22.3"/>
    <n v="18.870365535248027"/>
    <d v="1899-12-30T10:10:00"/>
    <n v="7.6"/>
    <n v="10"/>
    <n v="7"/>
    <n v="8.8000000000000007"/>
    <n v="14"/>
    <n v="13.7"/>
    <n v="13.3"/>
    <n v="14.1"/>
    <n v="11.486211340206175"/>
    <d v="1899-12-30T23:10:00"/>
    <n v="5"/>
    <n v="5.3"/>
    <n v="4.9000000000000004"/>
    <n v="5.3"/>
    <n v="8.3000000000000007"/>
    <n v="8.1"/>
    <n v="7.2"/>
    <n v="6.5"/>
    <n v="4.9000000000000004"/>
    <n v="6.7520833333333359"/>
    <d v="1899-12-30T02:00:00"/>
    <n v="132.79"/>
    <m/>
    <n v="2.0000000000000036"/>
    <n v="120.00000000000021"/>
    <n v="28"/>
    <s v="jul"/>
    <s v="ABGSA20250710065921"/>
  </r>
  <r>
    <x v="9"/>
    <s v="NOCHE"/>
    <s v="AGRICOLA BLUE GOLD S.A.C"/>
    <s v="SAN ANDRES"/>
    <s v="SEKOYA POP"/>
    <s v="CONVENCIONAL"/>
    <s v="REDONDA"/>
    <s v="JARRA / GRANEL"/>
    <n v="1"/>
    <x v="1"/>
    <x v="13"/>
    <n v="5"/>
    <n v="12685"/>
    <d v="1899-12-30T21:10:00"/>
    <n v="14.2"/>
    <n v="19.5"/>
    <n v="22.9"/>
    <n v="21.8"/>
    <n v="25.2"/>
    <n v="20.3"/>
    <n v="20.9"/>
    <n v="21.3"/>
    <n v="22.3"/>
    <n v="18.839709762532966"/>
    <d v="1899-12-30T10:10:00"/>
    <n v="7.6"/>
    <n v="10"/>
    <n v="7"/>
    <n v="8.8000000000000007"/>
    <n v="14"/>
    <n v="13.7"/>
    <n v="13.3"/>
    <n v="14.1"/>
    <n v="11.490624999999987"/>
    <d v="1899-12-30T23:10:00"/>
    <n v="5"/>
    <n v="5.3"/>
    <n v="4.9000000000000004"/>
    <n v="5.3"/>
    <n v="8.3000000000000007"/>
    <n v="8.1"/>
    <n v="7.2"/>
    <n v="6.5"/>
    <n v="4.9000000000000004"/>
    <n v="6.7570224719101164"/>
    <d v="1899-12-30T02:00:00"/>
    <n v="202.32"/>
    <m/>
    <n v="2.0000000000000036"/>
    <n v="120.00000000000021"/>
    <n v="28"/>
    <s v="jul"/>
    <s v="ABGSA20250710065947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83"/>
    <d v="1899-12-30T22:10:00"/>
    <n v="13.9"/>
    <n v="21.1"/>
    <n v="19.7"/>
    <n v="21.1"/>
    <n v="20"/>
    <n v="19.2"/>
    <n v="19.100000000000001"/>
    <n v="16.8"/>
    <n v="18.100000000000001"/>
    <n v="18.808399999999988"/>
    <d v="1899-12-30T23:15:00"/>
    <n v="8.1"/>
    <n v="12.8"/>
    <n v="13.9"/>
    <n v="13.3"/>
    <n v="14.5"/>
    <n v="15.8"/>
    <n v="11.9"/>
    <n v="12.1"/>
    <n v="11.495131578947353"/>
    <d v="1899-12-30T00:15:00"/>
    <n v="5"/>
    <n v="5.4"/>
    <n v="7.9"/>
    <n v="7.6"/>
    <n v="7.4"/>
    <n v="8.3000000000000007"/>
    <n v="8.5"/>
    <n v="7.3"/>
    <n v="7"/>
    <n v="6.7620738636363686"/>
    <n v="-0.91319444444444453"/>
    <n v="398.64"/>
    <m/>
    <n v="2.0833333333333321"/>
    <n v="124.99999999999993"/>
    <n v="28"/>
    <s v="jul"/>
    <s v="ABGSA20250710065905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82"/>
    <d v="1899-12-30T22:10:00"/>
    <n v="13.9"/>
    <n v="21.1"/>
    <n v="19.7"/>
    <n v="21.1"/>
    <n v="20"/>
    <n v="19.2"/>
    <n v="19.100000000000001"/>
    <n v="16.8"/>
    <n v="18.100000000000001"/>
    <n v="18.802156334231796"/>
    <d v="1899-12-30T23:15:00"/>
    <n v="8.1"/>
    <n v="12.8"/>
    <n v="13.9"/>
    <n v="13.3"/>
    <n v="14.5"/>
    <n v="15.8"/>
    <n v="11.9"/>
    <n v="12.1"/>
    <n v="11.48124999999998"/>
    <d v="1899-12-30T00:15:00"/>
    <n v="5"/>
    <n v="5.4"/>
    <n v="7.9"/>
    <n v="7.6"/>
    <n v="7.4"/>
    <n v="8.3000000000000007"/>
    <n v="8.5"/>
    <n v="7.3"/>
    <n v="7"/>
    <n v="6.7544540229885115"/>
    <n v="-0.91319444444444453"/>
    <n v="399.64"/>
    <m/>
    <n v="2.0833333333333321"/>
    <n v="124.99999999999993"/>
    <n v="28"/>
    <s v="jul"/>
    <s v="ABGSA20250710065929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80"/>
    <d v="1899-12-30T22:10:00"/>
    <n v="13.9"/>
    <n v="21.1"/>
    <n v="19.7"/>
    <n v="21.1"/>
    <n v="20"/>
    <n v="19.2"/>
    <n v="19.100000000000001"/>
    <n v="16.8"/>
    <n v="18.100000000000001"/>
    <n v="18.795776566757489"/>
    <d v="1899-12-30T23:15:00"/>
    <n v="8.1"/>
    <n v="12.8"/>
    <n v="13.9"/>
    <n v="13.3"/>
    <n v="14.5"/>
    <n v="15.8"/>
    <n v="11.9"/>
    <n v="12.1"/>
    <n v="11.467069892473097"/>
    <d v="1899-12-30T00:15:00"/>
    <n v="5"/>
    <n v="5.4"/>
    <n v="7.9"/>
    <n v="7.6"/>
    <n v="7.4"/>
    <n v="8.3000000000000007"/>
    <n v="8.5"/>
    <n v="7.3"/>
    <n v="7"/>
    <n v="6.7466569767441937"/>
    <n v="-0.91319444444444453"/>
    <n v="401.64"/>
    <m/>
    <n v="2.0833333333333321"/>
    <n v="124.99999999999993"/>
    <n v="28"/>
    <s v="jul"/>
    <s v="ABGSA20250710065935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79"/>
    <d v="1899-12-30T22:10:00"/>
    <n v="13.9"/>
    <n v="21.1"/>
    <n v="19.7"/>
    <n v="21.1"/>
    <n v="20"/>
    <n v="19.2"/>
    <n v="19.100000000000001"/>
    <n v="16.8"/>
    <n v="18.100000000000001"/>
    <n v="18.789256198347108"/>
    <d v="1899-12-30T23:15:00"/>
    <n v="8.1"/>
    <n v="12.8"/>
    <n v="13.9"/>
    <n v="13.3"/>
    <n v="14.5"/>
    <n v="15.8"/>
    <n v="11.9"/>
    <n v="12.1"/>
    <n v="11.452581521739106"/>
    <d v="1899-12-30T00:15:00"/>
    <n v="5"/>
    <n v="5.4"/>
    <n v="7.9"/>
    <n v="7.6"/>
    <n v="7.4"/>
    <n v="8.3000000000000007"/>
    <n v="8.5"/>
    <n v="7.3"/>
    <n v="7"/>
    <n v="6.7386764705882447"/>
    <n v="-0.91319444444444453"/>
    <n v="399.64"/>
    <m/>
    <n v="2.0833333333333321"/>
    <n v="124.99999999999993"/>
    <n v="28"/>
    <s v="jul"/>
    <s v="ABGSA20250710065916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77"/>
    <d v="1899-12-30T22:10:00"/>
    <n v="13.9"/>
    <n v="21.1"/>
    <n v="19.7"/>
    <n v="21.1"/>
    <n v="20"/>
    <n v="19.2"/>
    <n v="19.100000000000001"/>
    <n v="16.8"/>
    <n v="18.100000000000001"/>
    <n v="18.782590529247916"/>
    <d v="1899-12-30T23:15:00"/>
    <n v="8.1"/>
    <n v="12.8"/>
    <n v="13.9"/>
    <n v="13.3"/>
    <n v="14.5"/>
    <n v="15.8"/>
    <n v="11.9"/>
    <n v="12.1"/>
    <n v="11.437774725274702"/>
    <d v="1899-12-30T00:15:00"/>
    <n v="5"/>
    <n v="5.4"/>
    <n v="7.9"/>
    <n v="7.6"/>
    <n v="7.4"/>
    <n v="8.3000000000000007"/>
    <n v="8.5"/>
    <n v="7.3"/>
    <n v="7"/>
    <n v="6.7305059523809625"/>
    <n v="-0.91319444444444453"/>
    <n v="331.87"/>
    <m/>
    <n v="2.0833333333333321"/>
    <n v="124.99999999999993"/>
    <n v="28"/>
    <s v="jul"/>
    <s v="ABGSA20250710065942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76"/>
    <d v="1899-12-30T22:10:00"/>
    <n v="13.9"/>
    <n v="21.1"/>
    <n v="19.7"/>
    <n v="21.1"/>
    <n v="20"/>
    <n v="19.2"/>
    <n v="19.100000000000001"/>
    <n v="16.8"/>
    <n v="18.100000000000001"/>
    <n v="18.775774647887332"/>
    <d v="1899-12-30T23:15:00"/>
    <n v="8.1"/>
    <n v="12.8"/>
    <n v="13.9"/>
    <n v="13.3"/>
    <n v="14.5"/>
    <n v="15.8"/>
    <n v="11.9"/>
    <n v="12.1"/>
    <n v="11.42263888888886"/>
    <d v="1899-12-30T00:15:00"/>
    <n v="5"/>
    <n v="5.4"/>
    <n v="7.9"/>
    <n v="7.6"/>
    <n v="7.4"/>
    <n v="8.3000000000000007"/>
    <n v="8.5"/>
    <n v="7.3"/>
    <n v="7"/>
    <n v="6.722138554216877"/>
    <n v="-0.91319444444444453"/>
    <n v="330.87"/>
    <m/>
    <n v="2.0833333333333321"/>
    <n v="124.99999999999993"/>
    <n v="28"/>
    <s v="jul"/>
    <s v="ABGSA20250710065924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78"/>
    <d v="1899-12-30T22:10:00"/>
    <n v="13.9"/>
    <n v="21.1"/>
    <n v="19.7"/>
    <n v="21.1"/>
    <n v="20"/>
    <n v="19.2"/>
    <n v="19.100000000000001"/>
    <n v="16.8"/>
    <n v="18.100000000000001"/>
    <n v="18.768803418803426"/>
    <d v="1899-12-30T23:15:00"/>
    <n v="8.1"/>
    <n v="12.8"/>
    <n v="13.9"/>
    <n v="13.3"/>
    <n v="14.5"/>
    <n v="15.8"/>
    <n v="11.9"/>
    <n v="12.1"/>
    <n v="11.407162921348286"/>
    <d v="1899-12-30T00:15:00"/>
    <n v="5"/>
    <n v="5.4"/>
    <n v="7.9"/>
    <n v="7.6"/>
    <n v="7.4"/>
    <n v="8.3000000000000007"/>
    <n v="8.5"/>
    <n v="7.3"/>
    <n v="7"/>
    <n v="6.7135670731707409"/>
    <n v="-0.91319444444444453"/>
    <n v="399.64"/>
    <m/>
    <n v="2.0833333333333321"/>
    <n v="124.99999999999993"/>
    <n v="28"/>
    <s v="jul"/>
    <s v="ABGSA20250710065949"/>
  </r>
  <r>
    <x v="9"/>
    <s v="NOCHE"/>
    <s v="AGRICOLA BLUE GOLD S.A.C"/>
    <s v="SAN ANDRES"/>
    <s v="SEKOYA POP"/>
    <s v="CONVENCIONAL"/>
    <s v="REDONDA"/>
    <s v="JARRA / GRANEL"/>
    <n v="2"/>
    <x v="0"/>
    <x v="14"/>
    <n v="5"/>
    <n v="12681"/>
    <d v="1899-12-30T22:10:00"/>
    <n v="13.9"/>
    <n v="21.1"/>
    <n v="19.7"/>
    <n v="21.1"/>
    <n v="20"/>
    <n v="19.2"/>
    <n v="19.100000000000001"/>
    <n v="16.8"/>
    <n v="18.100000000000001"/>
    <n v="18.761671469740641"/>
    <d v="1899-12-30T23:15:00"/>
    <n v="8.1"/>
    <n v="12.8"/>
    <n v="13.9"/>
    <n v="13.3"/>
    <n v="14.5"/>
    <n v="15.8"/>
    <n v="11.9"/>
    <n v="12.1"/>
    <n v="11.391335227272698"/>
    <d v="1899-12-30T00:15:00"/>
    <n v="5"/>
    <n v="5.4"/>
    <n v="7.9"/>
    <n v="7.6"/>
    <n v="7.4"/>
    <n v="8.3000000000000007"/>
    <n v="8.5"/>
    <n v="7.3"/>
    <n v="7"/>
    <n v="6.7047839506172924"/>
    <n v="-0.91319444444444453"/>
    <n v="400.64"/>
    <m/>
    <n v="2.0833333333333321"/>
    <n v="124.99999999999993"/>
    <n v="28"/>
    <s v="jul"/>
    <s v="ABGSA20250710065910"/>
  </r>
  <r>
    <x v="9"/>
    <s v="NOCHE"/>
    <s v="AGRICOLA BLUE GOLD S.A.C"/>
    <s v="CERRO VERDE"/>
    <s v="SEKOYA POP "/>
    <s v="CONVENCIONAL"/>
    <s v="REDONDA"/>
    <s v="JARRA / GRANEL"/>
    <n v="2"/>
    <x v="0"/>
    <x v="14"/>
    <n v="5"/>
    <n v="12165"/>
    <d v="1899-12-30T22:10:00"/>
    <n v="13.9"/>
    <n v="21.1"/>
    <n v="19.7"/>
    <n v="21.1"/>
    <n v="20"/>
    <n v="19.2"/>
    <n v="19.100000000000001"/>
    <n v="16.8"/>
    <n v="18.100000000000001"/>
    <n v="18.754373177842577"/>
    <d v="1899-12-30T23:15:00"/>
    <n v="8.1"/>
    <n v="12.8"/>
    <n v="13.9"/>
    <n v="13.3"/>
    <n v="14.5"/>
    <n v="15.8"/>
    <n v="11.9"/>
    <n v="12.1"/>
    <n v="11.375143678160889"/>
    <d v="1899-12-30T00:15:00"/>
    <n v="5"/>
    <n v="5.4"/>
    <n v="7.9"/>
    <n v="7.6"/>
    <n v="7.4"/>
    <n v="8.3000000000000007"/>
    <n v="8.5"/>
    <n v="7.3"/>
    <n v="7"/>
    <n v="6.6957812500000085"/>
    <n v="-0.91319444444444453"/>
    <n v="139.35"/>
    <m/>
    <n v="2.0833333333333321"/>
    <n v="124.99999999999993"/>
    <n v="28"/>
    <s v="jul"/>
    <s v="ABGCV20250707105206"/>
  </r>
  <r>
    <x v="9"/>
    <s v="NOCHE"/>
    <s v="AGRICOLA BLUE GOLD S.A.C"/>
    <s v="CERRO VERDE"/>
    <s v="SEKOYA POP "/>
    <s v="CONVENCIONAL"/>
    <s v="REDONDA"/>
    <s v="JARRA / GRANEL"/>
    <n v="2"/>
    <x v="0"/>
    <x v="14"/>
    <n v="5"/>
    <n v="10436"/>
    <d v="1899-12-30T22:10:00"/>
    <n v="13.9"/>
    <n v="21.1"/>
    <n v="19.7"/>
    <n v="21.1"/>
    <n v="20"/>
    <n v="19.2"/>
    <n v="19.100000000000001"/>
    <n v="16.8"/>
    <n v="18.100000000000001"/>
    <n v="18.74690265486727"/>
    <d v="1899-12-30T23:15:00"/>
    <n v="8.1"/>
    <n v="12.8"/>
    <n v="13.9"/>
    <n v="13.3"/>
    <n v="14.5"/>
    <n v="15.8"/>
    <n v="11.9"/>
    <n v="12.1"/>
    <n v="11.358575581395318"/>
    <d v="1899-12-30T00:15:00"/>
    <n v="5"/>
    <n v="5.4"/>
    <n v="7.9"/>
    <n v="7.6"/>
    <n v="7.4"/>
    <n v="8.3000000000000007"/>
    <n v="8.5"/>
    <n v="7.3"/>
    <n v="7"/>
    <n v="6.6865506329114002"/>
    <n v="-0.91319444444444453"/>
    <n v="583.71"/>
    <m/>
    <n v="2.0833333333333321"/>
    <n v="124.99999999999993"/>
    <n v="28"/>
    <s v="jul"/>
    <s v="ABGCV20250707105158"/>
  </r>
  <r>
    <x v="9"/>
    <s v="NOCHE"/>
    <s v="AGRICOLA BLUE GOLD S.A.C"/>
    <s v="CERRO VERDE"/>
    <s v="SEKOYA POP "/>
    <s v="CONVENCIONAL"/>
    <s v="REDONDA"/>
    <s v="JARRA / GRANEL"/>
    <n v="2"/>
    <x v="0"/>
    <x v="14"/>
    <n v="5"/>
    <n v="12166"/>
    <d v="1899-12-30T22:10:00"/>
    <n v="13.9"/>
    <n v="21.1"/>
    <n v="19.7"/>
    <n v="21.1"/>
    <n v="20"/>
    <n v="19.2"/>
    <n v="19.100000000000001"/>
    <n v="16.8"/>
    <n v="18.100000000000001"/>
    <n v="18.739253731343297"/>
    <d v="1899-12-30T23:15:00"/>
    <n v="8.1"/>
    <n v="12.8"/>
    <n v="13.9"/>
    <n v="13.3"/>
    <n v="14.5"/>
    <n v="15.8"/>
    <n v="11.9"/>
    <n v="12.1"/>
    <n v="11.341617647058793"/>
    <d v="1899-12-30T00:15:00"/>
    <n v="5"/>
    <n v="5.4"/>
    <n v="7.9"/>
    <n v="7.6"/>
    <n v="7.4"/>
    <n v="8.3000000000000007"/>
    <n v="8.5"/>
    <n v="7.3"/>
    <n v="7"/>
    <n v="6.677083333333341"/>
    <n v="-0.91319444444444453"/>
    <n v="208.72"/>
    <m/>
    <n v="2.0833333333333321"/>
    <n v="124.99999999999993"/>
    <n v="28"/>
    <s v="jul"/>
    <s v="ABGCV20250712030442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3"/>
    <d v="1899-12-30T16:15:00"/>
    <n v="16.5"/>
    <n v="18.2"/>
    <n v="18.2"/>
    <n v="18.600000000000001"/>
    <n v="18.7"/>
    <n v="18.3"/>
    <n v="19.7"/>
    <n v="18.399999999999999"/>
    <n v="18.5"/>
    <n v="18.731419939577055"/>
    <d v="1899-12-30T17:30:00"/>
    <n v="13.2"/>
    <n v="11"/>
    <n v="12.7"/>
    <n v="12"/>
    <n v="8.4"/>
    <n v="13.1"/>
    <n v="12.1"/>
    <n v="9.1999999999999993"/>
    <n v="11.324255952380925"/>
    <d v="1899-12-30T18:40:00"/>
    <n v="5"/>
    <n v="7.2"/>
    <n v="5.8"/>
    <n v="7.5"/>
    <n v="7.3"/>
    <n v="5.6"/>
    <n v="8.8000000000000007"/>
    <n v="7.5"/>
    <n v="6"/>
    <n v="6.667370129870136"/>
    <d v="1899-12-30T02:25:00"/>
    <n v="395.64"/>
    <m/>
    <n v="2.4166666666666679"/>
    <n v="145.00000000000006"/>
    <n v="29"/>
    <s v="jul"/>
    <s v="ABGVH20250714072948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49"/>
    <d v="1899-12-30T16:15:00"/>
    <n v="16.5"/>
    <n v="18.2"/>
    <n v="18.2"/>
    <n v="18.600000000000001"/>
    <n v="18.7"/>
    <n v="18.3"/>
    <n v="19.7"/>
    <n v="18.399999999999999"/>
    <n v="18.5"/>
    <n v="18.733333333333352"/>
    <d v="1899-12-30T17:30:00"/>
    <n v="13.2"/>
    <n v="11"/>
    <n v="12.7"/>
    <n v="12"/>
    <n v="8.4"/>
    <n v="13.1"/>
    <n v="12.1"/>
    <n v="9.1999999999999993"/>
    <n v="11.322590361445757"/>
    <d v="1899-12-30T18:40:00"/>
    <n v="5"/>
    <n v="7.2"/>
    <n v="5.8"/>
    <n v="7.5"/>
    <n v="7.3"/>
    <n v="5.6"/>
    <n v="8.8000000000000007"/>
    <n v="7.5"/>
    <n v="6"/>
    <n v="6.6634868421052689"/>
    <d v="1899-12-30T02:25:00"/>
    <n v="327.87"/>
    <m/>
    <n v="2.4166666666666679"/>
    <n v="145.00000000000006"/>
    <n v="29"/>
    <s v="jul"/>
    <s v="ABGVH20250714072954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2"/>
    <d v="1899-12-30T16:15:00"/>
    <n v="16.5"/>
    <n v="18.2"/>
    <n v="18.2"/>
    <n v="18.600000000000001"/>
    <n v="18.7"/>
    <n v="18.3"/>
    <n v="19.7"/>
    <n v="18.399999999999999"/>
    <n v="18.5"/>
    <n v="18.735294117647076"/>
    <d v="1899-12-30T17:30:00"/>
    <n v="13.2"/>
    <n v="11"/>
    <n v="12.7"/>
    <n v="12"/>
    <n v="8.4"/>
    <n v="13.1"/>
    <n v="12.1"/>
    <n v="9.1999999999999993"/>
    <n v="11.320884146341438"/>
    <d v="1899-12-30T18:40:00"/>
    <n v="5"/>
    <n v="7.2"/>
    <n v="5.8"/>
    <n v="7.5"/>
    <n v="7.3"/>
    <n v="5.6"/>
    <n v="8.8000000000000007"/>
    <n v="7.5"/>
    <n v="6"/>
    <n v="6.6595000000000031"/>
    <d v="1899-12-30T02:25:00"/>
    <n v="394.64"/>
    <m/>
    <n v="2.4166666666666679"/>
    <n v="145.00000000000006"/>
    <n v="29"/>
    <s v="jul"/>
    <s v="ABGVH20250714073005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0"/>
    <d v="1899-12-30T16:15:00"/>
    <n v="16.5"/>
    <n v="18.2"/>
    <n v="18.2"/>
    <n v="18.600000000000001"/>
    <n v="18.7"/>
    <n v="18.3"/>
    <n v="19.7"/>
    <n v="18.399999999999999"/>
    <n v="18.5"/>
    <n v="18.73730407523513"/>
    <d v="1899-12-30T17:30:00"/>
    <n v="13.2"/>
    <n v="11"/>
    <n v="12.7"/>
    <n v="12"/>
    <n v="8.4"/>
    <n v="13.1"/>
    <n v="12.1"/>
    <n v="9.1999999999999993"/>
    <n v="11.319135802469113"/>
    <d v="1899-12-30T18:40:00"/>
    <n v="5"/>
    <n v="7.2"/>
    <n v="5.8"/>
    <n v="7.5"/>
    <n v="7.3"/>
    <n v="5.6"/>
    <n v="8.8000000000000007"/>
    <n v="7.5"/>
    <n v="6"/>
    <n v="6.655405405405407"/>
    <d v="1899-12-30T02:25:00"/>
    <n v="328.87"/>
    <m/>
    <n v="2.4166666666666679"/>
    <n v="145.00000000000006"/>
    <n v="29"/>
    <s v="jul"/>
    <s v="ABGVH20250714073015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1"/>
    <d v="1899-12-30T16:15:00"/>
    <n v="16.5"/>
    <n v="18.2"/>
    <n v="18.2"/>
    <n v="18.600000000000001"/>
    <n v="18.7"/>
    <n v="18.3"/>
    <n v="19.7"/>
    <n v="18.399999999999999"/>
    <n v="18.5"/>
    <n v="18.739365079365101"/>
    <d v="1899-12-30T17:30:00"/>
    <n v="13.2"/>
    <n v="11"/>
    <n v="12.7"/>
    <n v="12"/>
    <n v="8.4"/>
    <n v="13.1"/>
    <n v="12.1"/>
    <n v="9.1999999999999993"/>
    <n v="11.317343749999976"/>
    <d v="1899-12-30T18:40:00"/>
    <n v="5"/>
    <n v="7.2"/>
    <n v="5.8"/>
    <n v="7.5"/>
    <n v="7.3"/>
    <n v="5.6"/>
    <n v="8.8000000000000007"/>
    <n v="7.5"/>
    <n v="6"/>
    <n v="6.6511986301369879"/>
    <d v="1899-12-30T02:25:00"/>
    <n v="394.64"/>
    <m/>
    <n v="2.4166666666666679"/>
    <n v="145.00000000000006"/>
    <n v="29"/>
    <s v="jul"/>
    <s v="ABGVH20250714072946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5"/>
    <d v="1899-12-30T16:15:00"/>
    <n v="16.5"/>
    <n v="18.2"/>
    <n v="18.2"/>
    <n v="18.600000000000001"/>
    <n v="18.7"/>
    <n v="18.3"/>
    <n v="19.7"/>
    <n v="18.399999999999999"/>
    <n v="18.5"/>
    <n v="18.741479099678482"/>
    <d v="1899-12-30T17:30:00"/>
    <n v="13.2"/>
    <n v="11"/>
    <n v="12.7"/>
    <n v="12"/>
    <n v="8.4"/>
    <n v="13.1"/>
    <n v="12.1"/>
    <n v="9.1999999999999993"/>
    <n v="11.3155063291139"/>
    <d v="1899-12-30T18:40:00"/>
    <n v="5"/>
    <n v="7.2"/>
    <n v="5.8"/>
    <n v="7.5"/>
    <n v="7.3"/>
    <n v="5.6"/>
    <n v="8.8000000000000007"/>
    <n v="7.5"/>
    <n v="6"/>
    <n v="6.6468750000000005"/>
    <d v="1899-12-30T02:25:00"/>
    <n v="394.64"/>
    <m/>
    <n v="2.4166666666666679"/>
    <n v="145.00000000000006"/>
    <n v="29"/>
    <s v="jul"/>
    <s v="ABGVH20250714073003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4"/>
    <d v="1899-12-30T16:15:00"/>
    <n v="16.5"/>
    <n v="18.2"/>
    <n v="18.2"/>
    <n v="18.600000000000001"/>
    <n v="18.7"/>
    <n v="18.3"/>
    <n v="19.7"/>
    <n v="18.399999999999999"/>
    <n v="18.5"/>
    <n v="18.743648208469082"/>
    <d v="1899-12-30T17:30:00"/>
    <n v="13.2"/>
    <n v="11"/>
    <n v="12.7"/>
    <n v="12"/>
    <n v="8.4"/>
    <n v="13.1"/>
    <n v="12.1"/>
    <n v="9.1999999999999993"/>
    <n v="11.313621794871773"/>
    <d v="1899-12-30T18:40:00"/>
    <n v="5"/>
    <n v="7.2"/>
    <n v="5.8"/>
    <n v="7.5"/>
    <n v="7.3"/>
    <n v="5.6"/>
    <n v="8.8000000000000007"/>
    <n v="7.5"/>
    <n v="6"/>
    <n v="6.6424295774647897"/>
    <d v="1899-12-30T02:25:00"/>
    <n v="394.64"/>
    <m/>
    <n v="2.4166666666666679"/>
    <n v="145.00000000000006"/>
    <n v="29"/>
    <s v="jul"/>
    <s v="ABGVH20250714073007"/>
  </r>
  <r>
    <x v="10"/>
    <s v="DIA"/>
    <s v="AGRICOLA BLUE GOLD S.A.C"/>
    <s v="VISTA HERMOSA "/>
    <s v="SEKOYA POP "/>
    <s v="CONVENCIONAL"/>
    <s v="REDONDA"/>
    <s v="JARRA / GRANEL"/>
    <n v="1"/>
    <x v="1"/>
    <x v="0"/>
    <n v="5"/>
    <n v="12356"/>
    <d v="1899-12-30T16:15:00"/>
    <n v="16.5"/>
    <n v="18.2"/>
    <n v="18.2"/>
    <n v="18.600000000000001"/>
    <n v="18.7"/>
    <n v="18.3"/>
    <n v="19.7"/>
    <n v="18.399999999999999"/>
    <n v="18.5"/>
    <n v="18.745874587458776"/>
    <d v="1899-12-30T17:30:00"/>
    <n v="13.2"/>
    <n v="11"/>
    <n v="12.7"/>
    <n v="12"/>
    <n v="8.4"/>
    <n v="13.1"/>
    <n v="12.1"/>
    <n v="9.1999999999999993"/>
    <n v="11.311688311688291"/>
    <d v="1899-12-30T18:40:00"/>
    <n v="5"/>
    <n v="7.2"/>
    <n v="5.8"/>
    <n v="7.5"/>
    <n v="7.3"/>
    <n v="5.6"/>
    <n v="8.8000000000000007"/>
    <n v="7.5"/>
    <n v="6"/>
    <n v="6.6378571428571442"/>
    <d v="1899-12-30T02:25:00"/>
    <n v="400.64"/>
    <m/>
    <n v="2.4166666666666679"/>
    <n v="145.00000000000006"/>
    <n v="29"/>
    <s v="jul"/>
    <s v="ABGVH20250714072953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5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48160535117091"/>
    <d v="1899-12-30T21:15:00"/>
    <n v="14.7"/>
    <n v="14.2"/>
    <n v="10.9"/>
    <n v="14.8"/>
    <n v="11"/>
    <n v="15.5"/>
    <n v="14.2"/>
    <n v="15.5"/>
    <n v="11.309703947368401"/>
    <d v="1899-12-30T22:30:00"/>
    <n v="5"/>
    <n v="9.1999999999999993"/>
    <n v="8.6"/>
    <n v="8.4"/>
    <n v="5.0999999999999996"/>
    <n v="7"/>
    <n v="10.9"/>
    <n v="8.1999999999999993"/>
    <n v="10.1"/>
    <n v="6.6331521739130439"/>
    <d v="1899-12-30T02:20:00"/>
    <n v="401.64"/>
    <m/>
    <n v="2.3333333333333321"/>
    <n v="139.99999999999994"/>
    <n v="29"/>
    <s v="jul"/>
    <s v="ABGVH20250714073018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4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44745762711897"/>
    <d v="1899-12-30T21:15:00"/>
    <n v="14.7"/>
    <n v="14.2"/>
    <n v="10.9"/>
    <n v="14.8"/>
    <n v="11"/>
    <n v="15.5"/>
    <n v="14.2"/>
    <n v="15.5"/>
    <n v="11.275833333333315"/>
    <d v="1899-12-30T22:30:00"/>
    <n v="5"/>
    <n v="9.1999999999999993"/>
    <n v="8.6"/>
    <n v="8.4"/>
    <n v="5.0999999999999996"/>
    <n v="7"/>
    <n v="10.9"/>
    <n v="8.1999999999999993"/>
    <n v="10.1"/>
    <n v="6.6066176470588243"/>
    <d v="1899-12-30T02:20:00"/>
    <n v="381.56"/>
    <m/>
    <n v="2.3333333333333321"/>
    <n v="139.99999999999994"/>
    <n v="29"/>
    <s v="jul"/>
    <s v="ABGVH20250714072959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58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41237113402097"/>
    <d v="1899-12-30T21:15:00"/>
    <n v="14.7"/>
    <n v="14.2"/>
    <n v="10.9"/>
    <n v="14.8"/>
    <n v="11"/>
    <n v="15.5"/>
    <n v="14.2"/>
    <n v="15.5"/>
    <n v="11.241047297297282"/>
    <d v="1899-12-30T22:30:00"/>
    <n v="5"/>
    <n v="9.1999999999999993"/>
    <n v="8.6"/>
    <n v="8.4"/>
    <n v="5.0999999999999996"/>
    <n v="7"/>
    <n v="10.9"/>
    <n v="8.1999999999999993"/>
    <n v="10.1"/>
    <n v="6.5792910447761193"/>
    <d v="1899-12-30T02:20:00"/>
    <n v="334.87"/>
    <m/>
    <n v="2.3333333333333321"/>
    <n v="139.99999999999994"/>
    <n v="29"/>
    <s v="jul"/>
    <s v="ABGVH20250714073011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59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37630662020944"/>
    <d v="1899-12-30T21:15:00"/>
    <n v="14.7"/>
    <n v="14.2"/>
    <n v="10.9"/>
    <n v="14.8"/>
    <n v="11"/>
    <n v="15.5"/>
    <n v="14.2"/>
    <n v="15.5"/>
    <n v="11.20530821917807"/>
    <d v="1899-12-30T22:30:00"/>
    <n v="5"/>
    <n v="9.1999999999999993"/>
    <n v="8.6"/>
    <n v="8.4"/>
    <n v="5.0999999999999996"/>
    <n v="7"/>
    <n v="10.9"/>
    <n v="8.1999999999999993"/>
    <n v="10.1"/>
    <n v="6.5511363636363651"/>
    <d v="1899-12-30T02:20:00"/>
    <n v="400.64"/>
    <m/>
    <n v="2.3333333333333321"/>
    <n v="139.99999999999994"/>
    <n v="29"/>
    <s v="jul"/>
    <s v="ABGVH20250714072951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57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33922261484135"/>
    <d v="1899-12-30T21:15:00"/>
    <n v="14.7"/>
    <n v="14.2"/>
    <n v="10.9"/>
    <n v="14.8"/>
    <n v="11"/>
    <n v="15.5"/>
    <n v="14.2"/>
    <n v="15.5"/>
    <n v="11.16857638888888"/>
    <d v="1899-12-30T22:30:00"/>
    <n v="5"/>
    <n v="9.1999999999999993"/>
    <n v="8.6"/>
    <n v="8.4"/>
    <n v="5.0999999999999996"/>
    <n v="7"/>
    <n v="10.9"/>
    <n v="8.1999999999999993"/>
    <n v="10.1"/>
    <n v="6.5221153846153879"/>
    <d v="1899-12-30T02:20:00"/>
    <n v="331.87"/>
    <m/>
    <n v="2.3333333333333321"/>
    <n v="139.99999999999994"/>
    <n v="29"/>
    <s v="jul"/>
    <s v="ABGVH20250714072944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0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30107526881753"/>
    <d v="1899-12-30T21:15:00"/>
    <n v="14.7"/>
    <n v="14.2"/>
    <n v="10.9"/>
    <n v="14.8"/>
    <n v="11"/>
    <n v="15.5"/>
    <n v="14.2"/>
    <n v="15.5"/>
    <n v="11.130809859154922"/>
    <d v="1899-12-30T22:30:00"/>
    <n v="5"/>
    <n v="9.1999999999999993"/>
    <n v="8.6"/>
    <n v="8.4"/>
    <n v="5.0999999999999996"/>
    <n v="7"/>
    <n v="10.9"/>
    <n v="8.1999999999999993"/>
    <n v="10.1"/>
    <n v="6.4921875000000044"/>
    <d v="1899-12-30T02:20:00"/>
    <n v="401.64"/>
    <m/>
    <n v="2.3333333333333321"/>
    <n v="139.99999999999994"/>
    <n v="29"/>
    <s v="jul"/>
    <s v="ABGVH20250714073019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1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26181818181843"/>
    <d v="1899-12-30T21:15:00"/>
    <n v="14.7"/>
    <n v="14.2"/>
    <n v="10.9"/>
    <n v="14.8"/>
    <n v="11"/>
    <n v="15.5"/>
    <n v="14.2"/>
    <n v="15.5"/>
    <n v="11.091964285714282"/>
    <d v="1899-12-30T22:30:00"/>
    <n v="5"/>
    <n v="9.1999999999999993"/>
    <n v="8.6"/>
    <n v="8.4"/>
    <n v="5.0999999999999996"/>
    <n v="7"/>
    <n v="10.9"/>
    <n v="8.1999999999999993"/>
    <n v="10.1"/>
    <n v="6.4613095238095273"/>
    <d v="1899-12-30T02:20:00"/>
    <n v="403.64"/>
    <m/>
    <n v="2.3333333333333321"/>
    <n v="139.99999999999994"/>
    <n v="29"/>
    <s v="jul"/>
    <s v="ABGVH20250714073000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2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22140221402242"/>
    <d v="1899-12-30T21:15:00"/>
    <n v="14.7"/>
    <n v="14.2"/>
    <n v="10.9"/>
    <n v="14.8"/>
    <n v="11"/>
    <n v="15.5"/>
    <n v="14.2"/>
    <n v="15.5"/>
    <n v="11.051992753623187"/>
    <d v="1899-12-30T22:30:00"/>
    <n v="5"/>
    <n v="9.1999999999999993"/>
    <n v="8.6"/>
    <n v="8.4"/>
    <n v="5.0999999999999996"/>
    <n v="7"/>
    <n v="10.9"/>
    <n v="8.1999999999999993"/>
    <n v="10.1"/>
    <n v="6.4294354838709715"/>
    <d v="1899-12-30T02:20:00"/>
    <n v="398.64"/>
    <m/>
    <n v="2.3333333333333321"/>
    <n v="139.99999999999994"/>
    <n v="29"/>
    <s v="jul"/>
    <s v="ABGVH20250714072940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3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17977528089914"/>
    <d v="1899-12-30T21:15:00"/>
    <n v="14.7"/>
    <n v="14.2"/>
    <n v="10.9"/>
    <n v="14.8"/>
    <n v="11"/>
    <n v="15.5"/>
    <n v="14.2"/>
    <n v="15.5"/>
    <n v="11.010845588235298"/>
    <d v="1899-12-30T22:30:00"/>
    <n v="5"/>
    <n v="9.1999999999999993"/>
    <n v="8.6"/>
    <n v="8.4"/>
    <n v="5.0999999999999996"/>
    <n v="7"/>
    <n v="10.9"/>
    <n v="8.1999999999999993"/>
    <n v="10.1"/>
    <n v="6.3965163934426261"/>
    <d v="1899-12-30T02:20:00"/>
    <n v="401.64"/>
    <m/>
    <n v="2.3333333333333321"/>
    <n v="139.99999999999994"/>
    <n v="29"/>
    <s v="jul"/>
    <s v="ABGVH20250714072942"/>
  </r>
  <r>
    <x v="10"/>
    <s v="NOCHE"/>
    <s v="AGRICOLA BLUE GOLD S.A.C"/>
    <s v="VISTA HERMOSA "/>
    <s v="SEKOYA POP "/>
    <s v="CONVENCIONAL"/>
    <s v="REDONDA"/>
    <s v="JARRA / GRANEL"/>
    <n v="2"/>
    <x v="1"/>
    <x v="2"/>
    <n v="5"/>
    <n v="12366"/>
    <d v="1899-12-30T20:10:00"/>
    <n v="14.2"/>
    <n v="18.7"/>
    <n v="18.8"/>
    <n v="19.100000000000001"/>
    <n v="18.600000000000001"/>
    <n v="18"/>
    <n v="19.100000000000001"/>
    <n v="20.100000000000001"/>
    <n v="19.600000000000001"/>
    <n v="18.713688212927782"/>
    <d v="1899-12-30T21:15:00"/>
    <n v="14.7"/>
    <n v="14.2"/>
    <n v="10.9"/>
    <n v="14.8"/>
    <n v="11"/>
    <n v="15.5"/>
    <n v="14.2"/>
    <n v="15.5"/>
    <n v="10.968470149253738"/>
    <d v="1899-12-30T22:30:00"/>
    <n v="5"/>
    <n v="9.1999999999999993"/>
    <n v="8.6"/>
    <n v="8.4"/>
    <n v="5.0999999999999996"/>
    <n v="7"/>
    <n v="10.9"/>
    <n v="8.1999999999999993"/>
    <n v="10.1"/>
    <n v="6.3625000000000025"/>
    <d v="1899-12-30T02:20:00"/>
    <n v="402.64"/>
    <m/>
    <n v="2.3333333333333321"/>
    <n v="139.99999999999994"/>
    <n v="29"/>
    <s v="jul"/>
    <s v="ABGVH20250714073002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25"/>
    <d v="1899-12-30T21:10:00"/>
    <n v="14.3"/>
    <n v="19.3"/>
    <n v="19.399999999999999"/>
    <n v="19.100000000000001"/>
    <n v="19.2"/>
    <n v="18.8"/>
    <n v="19.3"/>
    <n v="18.7"/>
    <n v="18.3"/>
    <n v="18.709266409266434"/>
    <d v="1899-12-30T22:00:00"/>
    <n v="10.7"/>
    <n v="6"/>
    <n v="8.5"/>
    <n v="11.1"/>
    <n v="6.1"/>
    <n v="9.5"/>
    <n v="13"/>
    <n v="8"/>
    <n v="10.924810606060618"/>
    <d v="1899-12-30T23:00:00"/>
    <n v="4.9000000000000004"/>
    <n v="6.9"/>
    <n v="5.9"/>
    <n v="6.3"/>
    <n v="4.5"/>
    <n v="6"/>
    <n v="9.1999999999999993"/>
    <n v="5.5"/>
    <n v="5"/>
    <n v="6.3273305084745779"/>
    <d v="1899-12-30T01:50:00"/>
    <n v="536.20000000000005"/>
    <m/>
    <n v="1.8333333333333357"/>
    <n v="110.00000000000014"/>
    <n v="29"/>
    <s v="jul"/>
    <s v="EXCSJ20250715020714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23"/>
    <d v="1899-12-30T21:10:00"/>
    <n v="14.3"/>
    <n v="19.3"/>
    <n v="19.399999999999999"/>
    <n v="19.100000000000001"/>
    <n v="19.2"/>
    <n v="18.8"/>
    <n v="19.3"/>
    <n v="18.7"/>
    <n v="18.3"/>
    <n v="18.704509803921596"/>
    <d v="1899-12-30T22:00:00"/>
    <n v="10.7"/>
    <n v="6"/>
    <n v="8.5"/>
    <n v="11.1"/>
    <n v="6.1"/>
    <n v="9.5"/>
    <n v="13"/>
    <n v="8"/>
    <n v="10.95269230769232"/>
    <d v="1899-12-30T23:00:00"/>
    <n v="4.9000000000000004"/>
    <n v="6.9"/>
    <n v="5.9"/>
    <n v="6.3"/>
    <n v="4.5"/>
    <n v="6"/>
    <n v="9.1999999999999993"/>
    <n v="5.5"/>
    <n v="5"/>
    <n v="6.3301724137931057"/>
    <d v="1899-12-30T01:50:00"/>
    <n v="230.48"/>
    <m/>
    <n v="1.8333333333333357"/>
    <n v="110.00000000000014"/>
    <n v="29"/>
    <s v="jul"/>
    <s v="EXCSJ20250715020732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19"/>
    <d v="1899-12-30T21:10:00"/>
    <n v="14.3"/>
    <n v="19.3"/>
    <n v="19.399999999999999"/>
    <n v="19.100000000000001"/>
    <n v="19.2"/>
    <n v="18.8"/>
    <n v="19.3"/>
    <n v="18.7"/>
    <n v="18.3"/>
    <n v="18.69960159362553"/>
    <d v="1899-12-30T22:00:00"/>
    <n v="10.7"/>
    <n v="6"/>
    <n v="8.5"/>
    <n v="11.1"/>
    <n v="6.1"/>
    <n v="9.5"/>
    <n v="13"/>
    <n v="8"/>
    <n v="10.981445312500011"/>
    <d v="1899-12-30T23:00:00"/>
    <n v="4.9000000000000004"/>
    <n v="6.9"/>
    <n v="5.9"/>
    <n v="6.3"/>
    <n v="4.5"/>
    <n v="6"/>
    <n v="9.1999999999999993"/>
    <n v="5.5"/>
    <n v="5"/>
    <n v="6.3331140350877222"/>
    <d v="1899-12-30T01:50:00"/>
    <n v="522.34"/>
    <m/>
    <n v="1.8333333333333357"/>
    <n v="110.00000000000014"/>
    <n v="29"/>
    <s v="jul"/>
    <s v="EXCSJ20250715020743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16"/>
    <d v="1899-12-30T21:10:00"/>
    <n v="14.3"/>
    <n v="19.3"/>
    <n v="19.399999999999999"/>
    <n v="19.100000000000001"/>
    <n v="19.2"/>
    <n v="18.8"/>
    <n v="19.3"/>
    <n v="18.7"/>
    <n v="18.3"/>
    <n v="18.694534412955502"/>
    <d v="1899-12-30T22:00:00"/>
    <n v="10.7"/>
    <n v="6"/>
    <n v="8.5"/>
    <n v="11.1"/>
    <n v="6.1"/>
    <n v="9.5"/>
    <n v="13"/>
    <n v="8"/>
    <n v="11.011111111111124"/>
    <d v="1899-12-30T23:00:00"/>
    <n v="4.9000000000000004"/>
    <n v="6.9"/>
    <n v="5.9"/>
    <n v="6.3"/>
    <n v="4.5"/>
    <n v="6"/>
    <n v="9.1999999999999993"/>
    <n v="5.5"/>
    <n v="5"/>
    <n v="6.3361607142857181"/>
    <d v="1899-12-30T01:50:00"/>
    <n v="526.34"/>
    <m/>
    <n v="1.8333333333333357"/>
    <n v="110.00000000000014"/>
    <n v="29"/>
    <s v="jul"/>
    <s v="EXCSJ20250715020753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24"/>
    <d v="1899-12-30T21:10:00"/>
    <n v="14.3"/>
    <n v="19.3"/>
    <n v="19.399999999999999"/>
    <n v="19.100000000000001"/>
    <n v="19.2"/>
    <n v="18.8"/>
    <n v="19.3"/>
    <n v="18.7"/>
    <n v="18.3"/>
    <n v="18.689300411522677"/>
    <d v="1899-12-30T22:00:00"/>
    <n v="10.7"/>
    <n v="6"/>
    <n v="8.5"/>
    <n v="11.1"/>
    <n v="6.1"/>
    <n v="9.5"/>
    <n v="13"/>
    <n v="8"/>
    <n v="11.04173387096775"/>
    <d v="1899-12-30T23:00:00"/>
    <n v="4.9000000000000004"/>
    <n v="6.9"/>
    <n v="5.9"/>
    <n v="6.3"/>
    <n v="4.5"/>
    <n v="6"/>
    <n v="9.1999999999999993"/>
    <n v="5.5"/>
    <n v="5"/>
    <n v="6.339318181818185"/>
    <d v="1899-12-30T01:50:00"/>
    <n v="528.34"/>
    <m/>
    <n v="1.8333333333333357"/>
    <n v="110.00000000000014"/>
    <n v="29"/>
    <s v="jul"/>
    <s v="EXCSJ20250715020728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22"/>
    <d v="1899-12-30T21:10:00"/>
    <n v="14.3"/>
    <n v="19.3"/>
    <n v="19.399999999999999"/>
    <n v="19.100000000000001"/>
    <n v="19.2"/>
    <n v="18.8"/>
    <n v="19.3"/>
    <n v="18.7"/>
    <n v="18.3"/>
    <n v="18.68389121338917"/>
    <d v="1899-12-30T22:00:00"/>
    <n v="10.7"/>
    <n v="6"/>
    <n v="8.5"/>
    <n v="11.1"/>
    <n v="6.1"/>
    <n v="9.5"/>
    <n v="13"/>
    <n v="8"/>
    <n v="11.073360655737709"/>
    <d v="1899-12-30T23:00:00"/>
    <n v="4.9000000000000004"/>
    <n v="6.9"/>
    <n v="5.9"/>
    <n v="6.3"/>
    <n v="4.5"/>
    <n v="6"/>
    <n v="9.1999999999999993"/>
    <n v="5.5"/>
    <n v="5"/>
    <n v="6.342592592592597"/>
    <d v="1899-12-30T01:50:00"/>
    <n v="374.1"/>
    <m/>
    <n v="1.8333333333333357"/>
    <n v="110.00000000000014"/>
    <n v="29"/>
    <s v="jul"/>
    <s v="EXCSJ20250715020738"/>
  </r>
  <r>
    <x v="10"/>
    <s v="NOCHE"/>
    <s v="EXCELLENCE FRUIT S.A.C"/>
    <s v="SAN JOSE"/>
    <s v="SEKOYA POP"/>
    <s v="CONVENCIONAL"/>
    <s v="REDONDA"/>
    <s v="JARRA / GRANEL"/>
    <n v="1"/>
    <x v="2"/>
    <x v="6"/>
    <n v="5"/>
    <n v="2515"/>
    <d v="1899-12-30T21:10:00"/>
    <n v="14.3"/>
    <n v="19.3"/>
    <n v="19.399999999999999"/>
    <n v="19.100000000000001"/>
    <n v="19.2"/>
    <n v="18.8"/>
    <n v="19.3"/>
    <n v="18.7"/>
    <n v="18.3"/>
    <n v="18.678297872340483"/>
    <d v="1899-12-30T22:00:00"/>
    <n v="10.7"/>
    <n v="6"/>
    <n v="8.5"/>
    <n v="11.1"/>
    <n v="6.1"/>
    <n v="9.5"/>
    <n v="13"/>
    <n v="8"/>
    <n v="11.10604166666667"/>
    <d v="1899-12-30T23:00:00"/>
    <n v="4.9000000000000004"/>
    <n v="6.9"/>
    <n v="5.9"/>
    <n v="6.3"/>
    <n v="4.5"/>
    <n v="6"/>
    <n v="9.1999999999999993"/>
    <n v="5.5"/>
    <n v="5"/>
    <n v="6.3459905660377398"/>
    <d v="1899-12-30T01:50:00"/>
    <n v="531.34"/>
    <m/>
    <n v="1.8333333333333357"/>
    <n v="110.00000000000014"/>
    <n v="29"/>
    <s v="jul"/>
    <s v="EXCSJ20250715020747"/>
  </r>
  <r>
    <x v="10"/>
    <s v="NOCHE"/>
    <s v="AGRICOLA BLUE GOLD S.A.C"/>
    <s v="VISTA HERMOSA "/>
    <s v="SEKOYA POP "/>
    <s v="CONVENCIONAL"/>
    <s v="REDONDA"/>
    <s v="JARRA / GRANEL"/>
    <n v="1"/>
    <x v="2"/>
    <x v="6"/>
    <n v="5"/>
    <n v="12367"/>
    <d v="1899-12-30T21:10:00"/>
    <n v="14.3"/>
    <n v="19.3"/>
    <n v="19.399999999999999"/>
    <n v="19.100000000000001"/>
    <n v="19.2"/>
    <n v="18.8"/>
    <n v="19.3"/>
    <n v="18.7"/>
    <n v="18.3"/>
    <n v="18.67251082251088"/>
    <d v="1899-12-30T22:00:00"/>
    <n v="10.7"/>
    <n v="6"/>
    <n v="8.5"/>
    <n v="11.1"/>
    <n v="6.1"/>
    <n v="9.5"/>
    <n v="13"/>
    <n v="8"/>
    <n v="11.139830508474576"/>
    <d v="1899-12-30T23:00:00"/>
    <n v="4.9000000000000004"/>
    <n v="6.9"/>
    <n v="5.9"/>
    <n v="6.3"/>
    <n v="4.5"/>
    <n v="6"/>
    <n v="9.1999999999999993"/>
    <n v="5.5"/>
    <n v="5"/>
    <n v="6.3495192307692339"/>
    <d v="1899-12-30T01:50:00"/>
    <n v="333.02"/>
    <m/>
    <n v="1.8333333333333357"/>
    <n v="110.00000000000014"/>
    <n v="29"/>
    <s v="jul"/>
    <s v="ABGVH20250714072957"/>
  </r>
  <r>
    <x v="10"/>
    <s v="NOCHE"/>
    <s v="AGRICOLA BLUE GOLD S.A.C"/>
    <s v="VISTA HERMOSA "/>
    <s v="SEKOYA POP "/>
    <s v="CONVENCIONAL"/>
    <s v="REDONDA"/>
    <s v="JARRA / GRANEL"/>
    <n v="1"/>
    <x v="2"/>
    <x v="6"/>
    <n v="5"/>
    <n v="12369"/>
    <d v="1899-12-30T21:10:00"/>
    <n v="14.3"/>
    <n v="19.3"/>
    <n v="19.399999999999999"/>
    <n v="19.100000000000001"/>
    <n v="19.2"/>
    <n v="18.8"/>
    <n v="19.3"/>
    <n v="18.7"/>
    <n v="18.3"/>
    <n v="18.666519823788612"/>
    <d v="1899-12-30T22:00:00"/>
    <n v="10.7"/>
    <n v="6"/>
    <n v="8.5"/>
    <n v="11.1"/>
    <n v="6.1"/>
    <n v="9.5"/>
    <n v="13"/>
    <n v="8"/>
    <n v="11.174784482758618"/>
    <d v="1899-12-30T23:00:00"/>
    <n v="4.9000000000000004"/>
    <n v="6.9"/>
    <n v="5.9"/>
    <n v="6.3"/>
    <n v="4.5"/>
    <n v="6"/>
    <n v="9.1999999999999993"/>
    <n v="5.5"/>
    <n v="5"/>
    <n v="6.3531862745098069"/>
    <d v="1899-12-30T01:50:00"/>
    <n v="198.6"/>
    <m/>
    <n v="1.8333333333333357"/>
    <n v="110.00000000000014"/>
    <n v="29"/>
    <s v="jul"/>
    <s v="ABGVH20250714072901"/>
  </r>
  <r>
    <x v="10"/>
    <s v="NOCHE"/>
    <s v="AGRICOLA BLUE GOLD S.A.C"/>
    <s v="VISTA HERMOSA "/>
    <s v="SEKOYA POP "/>
    <s v="CONVENCIONAL"/>
    <s v="REDONDA"/>
    <s v="JARRA / GRANEL"/>
    <n v="1"/>
    <x v="2"/>
    <x v="6"/>
    <n v="5"/>
    <n v="12368"/>
    <d v="1899-12-30T21:10:00"/>
    <n v="14.3"/>
    <n v="19.3"/>
    <n v="19.399999999999999"/>
    <n v="19.100000000000001"/>
    <n v="19.2"/>
    <n v="18.8"/>
    <n v="19.3"/>
    <n v="18.7"/>
    <n v="18.3"/>
    <n v="18.660313901345361"/>
    <d v="1899-12-30T22:00:00"/>
    <n v="10.7"/>
    <n v="6"/>
    <n v="8.5"/>
    <n v="11.1"/>
    <n v="6.1"/>
    <n v="9.5"/>
    <n v="13"/>
    <n v="8"/>
    <n v="11.2109649122807"/>
    <d v="1899-12-30T23:00:00"/>
    <n v="4.9000000000000004"/>
    <n v="6.9"/>
    <n v="5.9"/>
    <n v="6.3"/>
    <n v="4.5"/>
    <n v="6"/>
    <n v="9.1999999999999993"/>
    <n v="5.5"/>
    <n v="5"/>
    <n v="6.3570000000000038"/>
    <d v="1899-12-30T01:50:00"/>
    <n v="335.87"/>
    <m/>
    <n v="1.8333333333333357"/>
    <n v="110.00000000000014"/>
    <n v="29"/>
    <s v="jul"/>
    <s v="ABGVH20250714073016"/>
  </r>
  <r>
    <x v="10"/>
    <s v="NOCHE"/>
    <s v="AGRICOLA BLUE GOLD S.A.C"/>
    <s v="VISTA HERMOSA "/>
    <s v="SEKOYA POP "/>
    <s v="CONVENCIONAL"/>
    <s v="REDONDA / CUADRADA"/>
    <s v="JARRA / GRANEL"/>
    <n v="1"/>
    <x v="0"/>
    <x v="15"/>
    <n v="5"/>
    <n v="12370"/>
    <d v="1899-12-30T22:30:00"/>
    <n v="15.4"/>
    <n v="19.3"/>
    <n v="19.3"/>
    <n v="19.7"/>
    <n v="20.100000000000001"/>
    <n v="22.2"/>
    <n v="21.5"/>
    <n v="21.2"/>
    <n v="18.100000000000001"/>
    <n v="18.65388127853889"/>
    <d v="1899-12-30T23:00:00"/>
    <n v="13.7"/>
    <n v="12.7"/>
    <n v="14.5"/>
    <n v="13.6"/>
    <n v="12.6"/>
    <n v="14.9"/>
    <n v="12.1"/>
    <n v="9.1999999999999993"/>
    <n v="11.248437499999994"/>
    <d v="1899-12-30T23:55:00"/>
    <n v="5"/>
    <n v="6.6"/>
    <n v="6"/>
    <n v="7.6"/>
    <n v="6.1"/>
    <n v="6.3"/>
    <n v="6.8"/>
    <n v="6.4"/>
    <n v="5.0999999999999996"/>
    <n v="6.3609693877551052"/>
    <d v="1899-12-30T01:25:00"/>
    <n v="395.64"/>
    <m/>
    <n v="1.4166666666666679"/>
    <n v="85.000000000000071"/>
    <n v="29"/>
    <s v="jul"/>
    <s v="ABGVH20250714072956"/>
  </r>
  <r>
    <x v="10"/>
    <s v="NOCHE"/>
    <s v="AGRICOLA BLUE GOLD S.A.C"/>
    <s v="VISTA HERMOSA "/>
    <s v="SEKOYA POP "/>
    <s v="CONVENCIONAL"/>
    <s v="REDONDA / CUADRADA"/>
    <s v="JARRA / GRANEL"/>
    <n v="1"/>
    <x v="0"/>
    <x v="15"/>
    <n v="5"/>
    <n v="12371"/>
    <d v="1899-12-30T22:30:00"/>
    <n v="15.4"/>
    <n v="19.3"/>
    <n v="19.3"/>
    <n v="19.7"/>
    <n v="20.100000000000001"/>
    <n v="22.2"/>
    <n v="21.5"/>
    <n v="21.2"/>
    <n v="18.100000000000001"/>
    <n v="18.62558139534891"/>
    <d v="1899-12-30T23:00:00"/>
    <n v="13.7"/>
    <n v="12.7"/>
    <n v="14.5"/>
    <n v="13.6"/>
    <n v="12.6"/>
    <n v="14.9"/>
    <n v="12.1"/>
    <n v="9.1999999999999993"/>
    <n v="11.21818181818181"/>
    <d v="1899-12-30T23:55:00"/>
    <n v="5"/>
    <n v="6.6"/>
    <n v="6"/>
    <n v="7.6"/>
    <n v="6.1"/>
    <n v="6.3"/>
    <n v="6.8"/>
    <n v="6.4"/>
    <n v="5.0999999999999996"/>
    <n v="6.3609375000000021"/>
    <d v="1899-12-30T01:25:00"/>
    <n v="375.81"/>
    <m/>
    <n v="1.4166666666666679"/>
    <n v="85.000000000000071"/>
    <n v="29"/>
    <s v="jul"/>
    <s v="ABGVH20250714072923"/>
  </r>
  <r>
    <x v="10"/>
    <s v="NOCHE"/>
    <s v="AGRICOLA BLUE GOLD S.A.C"/>
    <s v="CERRO VERDE"/>
    <s v="SEKOYA POP "/>
    <s v="CONVENCIONAL"/>
    <s v="REDONDA / CUADRADA"/>
    <s v="JARRA / GRANEL"/>
    <n v="1"/>
    <x v="0"/>
    <x v="15"/>
    <n v="5"/>
    <n v="10440"/>
    <d v="1899-12-30T22:30:00"/>
    <n v="15.4"/>
    <n v="19.3"/>
    <n v="19.3"/>
    <n v="19.7"/>
    <n v="20.100000000000001"/>
    <n v="22.2"/>
    <n v="21.5"/>
    <n v="21.2"/>
    <n v="18.100000000000001"/>
    <n v="18.596208530805754"/>
    <d v="1899-12-30T23:00:00"/>
    <n v="13.7"/>
    <n v="12.7"/>
    <n v="14.5"/>
    <n v="13.6"/>
    <n v="12.6"/>
    <n v="14.9"/>
    <n v="12.1"/>
    <n v="9.1999999999999993"/>
    <n v="11.186805555555544"/>
    <d v="1899-12-30T23:55:00"/>
    <n v="5"/>
    <n v="6.6"/>
    <n v="6"/>
    <n v="7.6"/>
    <n v="6.1"/>
    <n v="6.3"/>
    <n v="6.8"/>
    <n v="6.4"/>
    <n v="5.0999999999999996"/>
    <n v="6.3609042553191513"/>
    <d v="1899-12-30T01:25:00"/>
    <n v="538.34"/>
    <m/>
    <n v="1.4166666666666679"/>
    <n v="85.000000000000071"/>
    <n v="29"/>
    <s v="jul"/>
    <s v="ABGCV20250707105232"/>
  </r>
  <r>
    <x v="10"/>
    <s v="NOCHE"/>
    <s v="AGRICOLA BLUE GOLD S.A.C"/>
    <s v="CERRO VERDE"/>
    <s v="SEKOYA POP "/>
    <s v="CONVENCIONAL"/>
    <s v="REDONDA / CUADRADA"/>
    <s v="JARRA / GRANEL"/>
    <n v="1"/>
    <x v="0"/>
    <x v="15"/>
    <n v="5"/>
    <n v="10442"/>
    <d v="1899-12-30T22:30:00"/>
    <n v="15.4"/>
    <n v="19.3"/>
    <n v="19.3"/>
    <n v="19.7"/>
    <n v="20.100000000000001"/>
    <n v="22.2"/>
    <n v="21.5"/>
    <n v="21.2"/>
    <n v="18.100000000000001"/>
    <n v="18.565700483091849"/>
    <d v="1899-12-30T23:00:00"/>
    <n v="13.7"/>
    <n v="12.7"/>
    <n v="14.5"/>
    <n v="13.6"/>
    <n v="12.6"/>
    <n v="14.9"/>
    <n v="12.1"/>
    <n v="9.1999999999999993"/>
    <n v="11.154245283018852"/>
    <d v="1899-12-30T23:55:00"/>
    <n v="5"/>
    <n v="6.6"/>
    <n v="6"/>
    <n v="7.6"/>
    <n v="6.1"/>
    <n v="6.3"/>
    <n v="6.8"/>
    <n v="6.4"/>
    <n v="5.0999999999999996"/>
    <n v="6.3608695652173921"/>
    <d v="1899-12-30T01:25:00"/>
    <n v="168.61"/>
    <m/>
    <n v="1.4166666666666679"/>
    <n v="85.000000000000071"/>
    <n v="29"/>
    <s v="jul"/>
    <s v="ABGCV20250707105236"/>
  </r>
  <r>
    <x v="10"/>
    <s v="NOCHE"/>
    <s v="AGRICOLA BLUE GOLD S.A.C"/>
    <s v="CERRO VERDE"/>
    <s v="SEKOYA POP "/>
    <s v="CONVENCIONAL"/>
    <s v="REDONDA / CUADRADA"/>
    <s v="JARRA / GRANEL"/>
    <n v="1"/>
    <x v="0"/>
    <x v="15"/>
    <n v="5"/>
    <n v="10442"/>
    <d v="1899-12-30T22:30:00"/>
    <n v="15.4"/>
    <n v="19.3"/>
    <n v="19.3"/>
    <n v="19.7"/>
    <n v="20.100000000000001"/>
    <n v="22.2"/>
    <n v="21.5"/>
    <n v="21.2"/>
    <n v="18.100000000000001"/>
    <n v="18.533990147783307"/>
    <d v="1899-12-30T23:00:00"/>
    <n v="13.7"/>
    <n v="12.7"/>
    <n v="14.5"/>
    <n v="13.6"/>
    <n v="12.6"/>
    <n v="14.9"/>
    <n v="12.1"/>
    <n v="9.1999999999999993"/>
    <n v="11.120432692307675"/>
    <d v="1899-12-30T23:55:00"/>
    <n v="5"/>
    <n v="6.6"/>
    <n v="6"/>
    <n v="7.6"/>
    <n v="6.1"/>
    <n v="6.3"/>
    <n v="6.8"/>
    <n v="6.4"/>
    <n v="5.0999999999999996"/>
    <n v="6.3608333333333338"/>
    <d v="1899-12-30T01:25:00"/>
    <n v="261.35000000000002"/>
    <m/>
    <n v="1.4166666666666679"/>
    <n v="85.000000000000071"/>
    <n v="29"/>
    <s v="jul"/>
    <s v="ABGCV20250715024958"/>
  </r>
  <r>
    <x v="10"/>
    <s v="NOCHE"/>
    <s v="AGRICOLA BLUE GOLD S.A.C"/>
    <s v="CERRO VERDE"/>
    <s v="SEKOYA POP "/>
    <s v="CONVENCIONAL"/>
    <s v="REDONDA / CUADRADA"/>
    <s v="JARRA / GRANEL"/>
    <n v="1"/>
    <x v="0"/>
    <x v="15"/>
    <n v="5"/>
    <n v="10441"/>
    <d v="1899-12-30T22:30:00"/>
    <n v="15.4"/>
    <n v="19.3"/>
    <n v="19.3"/>
    <n v="19.7"/>
    <n v="20.100000000000001"/>
    <n v="22.2"/>
    <n v="21.5"/>
    <n v="21.2"/>
    <n v="18.100000000000001"/>
    <n v="18.501005025125679"/>
    <d v="1899-12-30T23:00:00"/>
    <n v="13.7"/>
    <n v="12.7"/>
    <n v="14.5"/>
    <n v="13.6"/>
    <n v="12.6"/>
    <n v="14.9"/>
    <n v="12.1"/>
    <n v="9.1999999999999993"/>
    <n v="11.08529411764704"/>
    <d v="1899-12-30T23:55:00"/>
    <n v="5"/>
    <n v="6.6"/>
    <n v="6"/>
    <n v="7.6"/>
    <n v="6.1"/>
    <n v="6.3"/>
    <n v="6.8"/>
    <n v="6.4"/>
    <n v="5.0999999999999996"/>
    <n v="6.3607954545454541"/>
    <d v="1899-12-30T01:25:00"/>
    <n v="263.11"/>
    <m/>
    <n v="1.4166666666666679"/>
    <n v="85.000000000000071"/>
    <n v="29"/>
    <s v="jul"/>
    <s v="ABGCV20250707105234"/>
  </r>
  <r>
    <x v="10"/>
    <s v="NOCHE"/>
    <s v="AGRICOLA BLUE GOLD S.A.C"/>
    <s v="CERRO VERDE"/>
    <s v="SEKOYA POP "/>
    <s v="CONVENCIONAL"/>
    <s v="REDONDA / CUADRADA"/>
    <s v="JARRA / GRANEL"/>
    <n v="1"/>
    <x v="0"/>
    <x v="15"/>
    <n v="5"/>
    <n v="10439"/>
    <d v="1899-12-30T22:30:00"/>
    <n v="15.4"/>
    <n v="19.3"/>
    <n v="19.3"/>
    <n v="19.7"/>
    <n v="20.100000000000001"/>
    <n v="22.2"/>
    <n v="21.5"/>
    <n v="21.2"/>
    <n v="18.100000000000001"/>
    <n v="18.466666666666711"/>
    <d v="1899-12-30T23:00:00"/>
    <n v="13.7"/>
    <n v="12.7"/>
    <n v="14.5"/>
    <n v="13.6"/>
    <n v="12.6"/>
    <n v="14.9"/>
    <n v="12.1"/>
    <n v="9.1999999999999993"/>
    <n v="11.048749999999979"/>
    <d v="1899-12-30T23:55:00"/>
    <n v="5"/>
    <n v="6.6"/>
    <n v="6"/>
    <n v="7.6"/>
    <n v="6.1"/>
    <n v="6.3"/>
    <n v="6.8"/>
    <n v="6.4"/>
    <n v="5.0999999999999996"/>
    <n v="6.3607558139534879"/>
    <d v="1899-12-30T01:25:00"/>
    <n v="537.34"/>
    <m/>
    <n v="1.4166666666666679"/>
    <n v="85.000000000000071"/>
    <n v="29"/>
    <s v="jul"/>
    <s v="ABGCV20250707105227"/>
  </r>
  <r>
    <x v="10"/>
    <s v="NOCHE"/>
    <s v="EXCELLENCE FRUIT S.A.C"/>
    <s v="SAN PEDRO "/>
    <s v="SEKOYA POP"/>
    <s v="CONVENCIONAL"/>
    <s v="REDONDA / CUADRADA"/>
    <s v="JARRA / GRANEL"/>
    <n v="1"/>
    <x v="0"/>
    <x v="15"/>
    <n v="5"/>
    <n v="1216"/>
    <d v="1899-12-30T22:30:00"/>
    <n v="15.4"/>
    <n v="19.3"/>
    <n v="19.3"/>
    <n v="19.7"/>
    <n v="20.100000000000001"/>
    <n v="22.2"/>
    <n v="21.5"/>
    <n v="21.2"/>
    <n v="18.100000000000001"/>
    <n v="18.430890052356059"/>
    <d v="1899-12-30T23:00:00"/>
    <n v="13.7"/>
    <n v="12.7"/>
    <n v="14.5"/>
    <n v="13.6"/>
    <n v="12.6"/>
    <n v="14.9"/>
    <n v="12.1"/>
    <n v="9.1999999999999993"/>
    <n v="11.010714285714265"/>
    <d v="1899-12-30T23:55:00"/>
    <n v="5"/>
    <n v="6.6"/>
    <n v="6"/>
    <n v="7.6"/>
    <n v="6.1"/>
    <n v="6.3"/>
    <n v="6.8"/>
    <n v="6.4"/>
    <n v="5.0999999999999996"/>
    <n v="6.3607142857142849"/>
    <d v="1899-12-30T01:25:00"/>
    <n v="491.34"/>
    <m/>
    <n v="1.4166666666666679"/>
    <n v="85.000000000000071"/>
    <n v="29"/>
    <s v="jul"/>
    <s v="EXCSP20250715024926"/>
  </r>
  <r>
    <x v="10"/>
    <s v="NOCHE"/>
    <s v="EXCELLENCE FRUIT S.A.C"/>
    <s v="SAN PEDRO "/>
    <s v="SEKOYA POP"/>
    <s v="CONVENCIONAL"/>
    <s v="REDONDA / CUADRADA"/>
    <s v="JARRA / GRANEL"/>
    <n v="1"/>
    <x v="0"/>
    <x v="15"/>
    <n v="5"/>
    <n v="1223"/>
    <d v="1899-12-30T22:30:00"/>
    <n v="15.4"/>
    <n v="19.3"/>
    <n v="19.3"/>
    <n v="19.7"/>
    <n v="20.100000000000001"/>
    <n v="22.2"/>
    <n v="21.5"/>
    <n v="21.2"/>
    <n v="18.100000000000001"/>
    <n v="18.393582887700568"/>
    <d v="1899-12-30T23:00:00"/>
    <n v="13.7"/>
    <n v="12.7"/>
    <n v="14.5"/>
    <n v="13.6"/>
    <n v="12.6"/>
    <n v="14.9"/>
    <n v="12.1"/>
    <n v="9.1999999999999993"/>
    <n v="10.971093749999978"/>
    <d v="1899-12-30T23:55:00"/>
    <n v="5"/>
    <n v="6.6"/>
    <n v="6"/>
    <n v="7.6"/>
    <n v="6.1"/>
    <n v="6.3"/>
    <n v="6.8"/>
    <n v="6.4"/>
    <n v="5.0999999999999996"/>
    <n v="6.3606707317073159"/>
    <d v="1899-12-30T01:25:00"/>
    <n v="253.36"/>
    <m/>
    <n v="1.4166666666666679"/>
    <n v="85.000000000000071"/>
    <n v="29"/>
    <s v="jul"/>
    <s v="EXCSP20250715024940"/>
  </r>
  <r>
    <x v="10"/>
    <s v="NOCHE"/>
    <s v="EXCELLENCE FRUIT S.A.C"/>
    <s v="SAN PEDRO "/>
    <s v="SEKOYA POP"/>
    <s v="CONVENCIONAL"/>
    <s v="REDONDA / CUADRADA"/>
    <s v="JARRA / GRANEL"/>
    <n v="1"/>
    <x v="0"/>
    <x v="15"/>
    <n v="5"/>
    <n v="1220"/>
    <d v="1899-12-30T22:30:00"/>
    <n v="15.4"/>
    <n v="19.3"/>
    <n v="19.3"/>
    <n v="19.7"/>
    <n v="20.100000000000001"/>
    <n v="22.2"/>
    <n v="21.5"/>
    <n v="21.2"/>
    <n v="18.100000000000001"/>
    <n v="18.354644808743195"/>
    <d v="1899-12-30T23:00:00"/>
    <n v="13.7"/>
    <n v="12.7"/>
    <n v="14.5"/>
    <n v="13.6"/>
    <n v="12.6"/>
    <n v="14.9"/>
    <n v="12.1"/>
    <n v="9.1999999999999993"/>
    <n v="10.929787234042532"/>
    <d v="1899-12-30T23:55:00"/>
    <n v="5"/>
    <n v="6.6"/>
    <n v="6"/>
    <n v="7.6"/>
    <n v="6.1"/>
    <n v="6.3"/>
    <n v="6.8"/>
    <n v="6.4"/>
    <n v="5.0999999999999996"/>
    <n v="6.3606249999999998"/>
    <d v="1899-12-30T01:25:00"/>
    <n v="571.96"/>
    <m/>
    <n v="1.4166666666666679"/>
    <n v="85.000000000000071"/>
    <n v="29"/>
    <s v="jul"/>
    <s v="EXCSP20250715024931"/>
  </r>
  <r>
    <x v="10"/>
    <s v="NOCHE"/>
    <s v="EXCELLENCE FRUIT S.A.C"/>
    <s v="SAN PEDRO "/>
    <s v="SEKOYA POP"/>
    <s v="CONVENCIONAL"/>
    <s v="REDONDA / CUADRADA"/>
    <s v="JARRA / GRANEL"/>
    <n v="1"/>
    <x v="0"/>
    <x v="15"/>
    <n v="5"/>
    <n v="1218"/>
    <d v="1899-12-30T22:30:00"/>
    <n v="15.4"/>
    <n v="19.3"/>
    <n v="19.3"/>
    <n v="19.7"/>
    <n v="20.100000000000001"/>
    <n v="22.2"/>
    <n v="21.5"/>
    <n v="21.2"/>
    <n v="18.100000000000001"/>
    <n v="18.31396648044695"/>
    <d v="1899-12-30T23:00:00"/>
    <n v="13.7"/>
    <n v="12.7"/>
    <n v="14.5"/>
    <n v="13.6"/>
    <n v="12.6"/>
    <n v="14.9"/>
    <n v="12.1"/>
    <n v="9.1999999999999993"/>
    <n v="10.886684782608677"/>
    <d v="1899-12-30T23:55:00"/>
    <n v="5"/>
    <n v="6.6"/>
    <n v="6"/>
    <n v="7.6"/>
    <n v="6.1"/>
    <n v="6.3"/>
    <n v="6.8"/>
    <n v="6.4"/>
    <n v="5.0999999999999996"/>
    <n v="6.3605769230769225"/>
    <d v="1899-12-30T01:25:00"/>
    <n v="486.34"/>
    <m/>
    <n v="1.4166666666666679"/>
    <n v="85.000000000000071"/>
    <n v="29"/>
    <s v="jul"/>
    <s v="EXCSP20250715024920"/>
  </r>
  <r>
    <x v="10"/>
    <s v="NOCHE"/>
    <s v="EXCELLENCE FRUIT S.A.C"/>
    <s v="SAN PEDRO "/>
    <s v="SEKOYA POP"/>
    <s v="CONVENCIONAL"/>
    <s v="REDONDA / CUADRADA"/>
    <s v="JARRA / GRANEL"/>
    <n v="1"/>
    <x v="0"/>
    <x v="15"/>
    <n v="5"/>
    <n v="1223"/>
    <d v="1899-12-30T22:30:00"/>
    <n v="15.4"/>
    <n v="19.3"/>
    <n v="19.3"/>
    <n v="19.7"/>
    <n v="20.100000000000001"/>
    <n v="22.2"/>
    <n v="21.5"/>
    <n v="21.2"/>
    <n v="18.100000000000001"/>
    <n v="18.271428571428597"/>
    <d v="1899-12-30T23:00:00"/>
    <n v="13.7"/>
    <n v="12.7"/>
    <n v="14.5"/>
    <n v="13.6"/>
    <n v="12.6"/>
    <n v="14.9"/>
    <n v="12.1"/>
    <n v="9.1999999999999993"/>
    <n v="10.841666666666649"/>
    <d v="1899-12-30T23:55:00"/>
    <n v="5"/>
    <n v="6.6"/>
    <n v="6"/>
    <n v="7.6"/>
    <n v="6.1"/>
    <n v="6.3"/>
    <n v="6.8"/>
    <n v="6.4"/>
    <n v="5.0999999999999996"/>
    <n v="6.3605263157894738"/>
    <d v="1899-12-30T01:25:00"/>
    <n v="42.86"/>
    <m/>
    <n v="1.4166666666666679"/>
    <n v="85.000000000000071"/>
    <n v="29"/>
    <s v="jul"/>
    <s v="EXCSP20250715024936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6"/>
    <d v="1899-12-30T18:00:00"/>
    <n v="13.1"/>
    <n v="14.8"/>
    <n v="14.9"/>
    <n v="14.8"/>
    <n v="15.3"/>
    <n v="14.6"/>
    <n v="15.4"/>
    <n v="15.1"/>
    <n v="15.4"/>
    <n v="18.226900584795345"/>
    <d v="1899-12-30T19:05:00"/>
    <n v="11.4"/>
    <n v="12.3"/>
    <n v="11"/>
    <n v="8"/>
    <n v="10.9"/>
    <n v="12.2"/>
    <n v="10.3"/>
    <n v="9.8000000000000007"/>
    <n v="10.794602272727257"/>
    <d v="1899-12-30T19:58:00"/>
    <m/>
    <m/>
    <m/>
    <m/>
    <m/>
    <m/>
    <m/>
    <m/>
    <m/>
    <n v="6.3604729729729721"/>
    <d v="1899-12-30T01:58:00"/>
    <n v="393.64"/>
    <m/>
    <n v="1.9666666666666686"/>
    <n v="118.00000000000011"/>
    <n v="29"/>
    <s v="jul"/>
    <s v="ABGVH20250714072925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7"/>
    <d v="1899-12-30T18:00:00"/>
    <n v="13.1"/>
    <n v="14.8"/>
    <n v="14.9"/>
    <n v="14.8"/>
    <n v="15.3"/>
    <n v="14.6"/>
    <n v="15.4"/>
    <n v="15.1"/>
    <n v="15.4"/>
    <n v="18.303293413173677"/>
    <d v="1899-12-30T19:05:00"/>
    <n v="11.4"/>
    <n v="12.3"/>
    <n v="11"/>
    <n v="8"/>
    <n v="10.9"/>
    <n v="12.2"/>
    <n v="10.3"/>
    <n v="9.8000000000000007"/>
    <n v="10.795930232558126"/>
    <d v="1899-12-30T19:58:00"/>
    <m/>
    <m/>
    <m/>
    <m/>
    <m/>
    <m/>
    <m/>
    <m/>
    <m/>
    <n v="6.3604729729729721"/>
    <d v="1899-12-30T01:58:00"/>
    <n v="394.64"/>
    <m/>
    <n v="1.9666666666666686"/>
    <n v="118.00000000000011"/>
    <n v="29"/>
    <s v="jul"/>
    <s v="ABGVH20250714072906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8"/>
    <d v="1899-12-30T18:00:00"/>
    <n v="13.1"/>
    <n v="14.8"/>
    <n v="14.9"/>
    <n v="14.8"/>
    <n v="15.3"/>
    <n v="14.6"/>
    <n v="15.4"/>
    <n v="15.1"/>
    <n v="15.4"/>
    <n v="18.383435582822109"/>
    <d v="1899-12-30T19:05:00"/>
    <n v="11.4"/>
    <n v="12.3"/>
    <n v="11"/>
    <n v="8"/>
    <n v="10.9"/>
    <n v="12.2"/>
    <n v="10.3"/>
    <n v="9.8000000000000007"/>
    <n v="10.797321428571415"/>
    <d v="1899-12-30T19:58:00"/>
    <m/>
    <m/>
    <m/>
    <m/>
    <m/>
    <m/>
    <m/>
    <m/>
    <m/>
    <n v="6.3604729729729721"/>
    <d v="1899-12-30T01:58:00"/>
    <n v="394.64"/>
    <m/>
    <n v="1.9666666666666686"/>
    <n v="118.00000000000011"/>
    <n v="29"/>
    <s v="jul"/>
    <s v="ABGVH20250714072929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9"/>
    <d v="1899-12-30T18:00:00"/>
    <n v="13.1"/>
    <n v="14.8"/>
    <n v="14.9"/>
    <n v="14.8"/>
    <n v="15.3"/>
    <n v="14.6"/>
    <n v="15.4"/>
    <n v="15.1"/>
    <n v="15.4"/>
    <n v="18.467610062893108"/>
    <d v="1899-12-30T19:05:00"/>
    <n v="11.4"/>
    <n v="12.3"/>
    <n v="11"/>
    <n v="8"/>
    <n v="10.9"/>
    <n v="12.2"/>
    <n v="10.3"/>
    <n v="9.8000000000000007"/>
    <n v="10.798780487804866"/>
    <d v="1899-12-30T19:58:00"/>
    <m/>
    <m/>
    <m/>
    <m/>
    <m/>
    <m/>
    <m/>
    <m/>
    <m/>
    <n v="6.3604729729729721"/>
    <d v="1899-12-30T01:58:00"/>
    <n v="387.64"/>
    <m/>
    <n v="1.9666666666666686"/>
    <n v="118.00000000000011"/>
    <n v="29"/>
    <s v="jul"/>
    <s v="ABGVH20250714072903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2"/>
    <d v="1899-12-30T18:00:00"/>
    <n v="13.1"/>
    <n v="14.8"/>
    <n v="14.9"/>
    <n v="14.8"/>
    <n v="15.3"/>
    <n v="14.6"/>
    <n v="15.4"/>
    <n v="15.1"/>
    <n v="15.4"/>
    <n v="18.556129032258088"/>
    <d v="1899-12-30T19:05:00"/>
    <n v="11.4"/>
    <n v="12.3"/>
    <n v="11"/>
    <n v="8"/>
    <n v="10.9"/>
    <n v="12.2"/>
    <n v="10.3"/>
    <n v="9.8000000000000007"/>
    <n v="10.800312499999986"/>
    <d v="1899-12-30T19:58:00"/>
    <m/>
    <m/>
    <m/>
    <m/>
    <m/>
    <m/>
    <m/>
    <m/>
    <m/>
    <n v="6.3604729729729721"/>
    <d v="1899-12-30T01:58:00"/>
    <n v="326.87"/>
    <m/>
    <n v="1.9666666666666686"/>
    <n v="118.00000000000011"/>
    <n v="29"/>
    <s v="jul"/>
    <s v="ABGVH20250714072909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5"/>
    <d v="1899-12-30T18:00:00"/>
    <n v="13.1"/>
    <n v="14.8"/>
    <n v="14.9"/>
    <n v="14.8"/>
    <n v="15.3"/>
    <n v="14.6"/>
    <n v="15.4"/>
    <n v="15.1"/>
    <n v="15.4"/>
    <n v="18.649337748344394"/>
    <d v="1899-12-30T19:05:00"/>
    <n v="11.4"/>
    <n v="12.3"/>
    <n v="11"/>
    <n v="8"/>
    <n v="10.9"/>
    <n v="12.2"/>
    <n v="10.3"/>
    <n v="9.8000000000000007"/>
    <n v="10.801923076923066"/>
    <d v="1899-12-30T19:58:00"/>
    <m/>
    <m/>
    <m/>
    <m/>
    <m/>
    <m/>
    <m/>
    <m/>
    <m/>
    <n v="6.3604729729729721"/>
    <d v="1899-12-30T01:58:00"/>
    <n v="395.64"/>
    <m/>
    <n v="1.9666666666666686"/>
    <n v="118.00000000000011"/>
    <n v="29"/>
    <s v="jul"/>
    <s v="ABGVH20250714072927"/>
  </r>
  <r>
    <x v="11"/>
    <s v="DIA"/>
    <s v="AGRICOLA BLUE GOLD S.A.C"/>
    <s v="VISTA HERMOSA "/>
    <s v="SEKOYA POP "/>
    <s v="CONVENCIONAL"/>
    <s v="REDONDA"/>
    <s v="JARRA / GRANEL"/>
    <n v="1"/>
    <x v="0"/>
    <x v="0"/>
    <n v="5"/>
    <n v="12374"/>
    <d v="1899-12-30T18:00:00"/>
    <n v="13.1"/>
    <n v="14.8"/>
    <n v="14.9"/>
    <n v="14.8"/>
    <n v="15.3"/>
    <n v="14.6"/>
    <n v="15.4"/>
    <n v="15.1"/>
    <n v="15.4"/>
    <n v="18.747619047619068"/>
    <d v="1899-12-30T19:05:00"/>
    <n v="11.4"/>
    <n v="12.3"/>
    <n v="11"/>
    <n v="8"/>
    <n v="10.9"/>
    <n v="12.2"/>
    <n v="10.3"/>
    <n v="9.8000000000000007"/>
    <n v="10.80361842105262"/>
    <d v="1899-12-30T19:58:00"/>
    <m/>
    <m/>
    <m/>
    <m/>
    <m/>
    <m/>
    <m/>
    <m/>
    <m/>
    <n v="6.3604729729729721"/>
    <d v="1899-12-30T01:58:00"/>
    <n v="390.64"/>
    <m/>
    <n v="1.9666666666666686"/>
    <n v="118.00000000000011"/>
    <n v="29"/>
    <s v="jul"/>
    <s v="ABGVH20250714072908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9"/>
    <d v="1899-12-30T18:10:00"/>
    <n v="13.3"/>
    <n v="20"/>
    <n v="20"/>
    <n v="19.8"/>
    <n v="19.899999999999999"/>
    <n v="19.399999999999999"/>
    <m/>
    <n v="19.600000000000001"/>
    <n v="19.899999999999999"/>
    <n v="18.851398601398618"/>
    <d v="1899-12-30T19:06:00"/>
    <n v="13.5"/>
    <n v="13.4"/>
    <n v="12.1"/>
    <n v="14.4"/>
    <n v="15.9"/>
    <n v="9.6"/>
    <n v="11.7"/>
    <n v="9.8000000000000007"/>
    <n v="10.805405405405395"/>
    <d v="1899-12-30T20:16:00"/>
    <n v="4.5999999999999996"/>
    <n v="8.1999999999999993"/>
    <n v="8"/>
    <n v="7.4"/>
    <n v="8.4"/>
    <n v="10.3"/>
    <n v="3.9"/>
    <n v="7.2"/>
    <n v="6"/>
    <n v="6.3604729729729721"/>
    <d v="1899-12-30T02:06:00"/>
    <n v="390.64"/>
    <m/>
    <n v="2.1000000000000014"/>
    <n v="126.00000000000009"/>
    <n v="29"/>
    <s v="jul"/>
    <s v="ABGVH20250714072937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8"/>
    <d v="1899-12-30T18:10:00"/>
    <n v="13.3"/>
    <n v="20"/>
    <n v="20"/>
    <n v="19.8"/>
    <n v="19.899999999999999"/>
    <n v="19.399999999999999"/>
    <m/>
    <n v="19.600000000000001"/>
    <n v="19.899999999999999"/>
    <n v="18.827598566308257"/>
    <d v="1899-12-30T19:06:00"/>
    <n v="13.5"/>
    <n v="13.4"/>
    <n v="12.1"/>
    <n v="14.4"/>
    <n v="15.9"/>
    <n v="9.6"/>
    <n v="11.7"/>
    <n v="9.8000000000000007"/>
    <n v="10.756944444444434"/>
    <d v="1899-12-30T20:16:00"/>
    <n v="4.5999999999999996"/>
    <n v="8.1999999999999993"/>
    <n v="8"/>
    <n v="7.4"/>
    <n v="8.4"/>
    <n v="10.3"/>
    <n v="3.9"/>
    <n v="7.2"/>
    <n v="6"/>
    <n v="6.3309027777777764"/>
    <d v="1899-12-30T02:06:00"/>
    <n v="395.64"/>
    <m/>
    <n v="2.1000000000000014"/>
    <n v="126.00000000000009"/>
    <n v="29"/>
    <s v="jul"/>
    <s v="ABGVH20250714072916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6"/>
    <d v="1899-12-30T18:10:00"/>
    <n v="13.3"/>
    <n v="20"/>
    <n v="20"/>
    <n v="19.8"/>
    <n v="19.899999999999999"/>
    <n v="19.399999999999999"/>
    <m/>
    <n v="19.600000000000001"/>
    <n v="19.899999999999999"/>
    <n v="18.802573529411774"/>
    <d v="1899-12-30T19:06:00"/>
    <n v="13.5"/>
    <n v="13.4"/>
    <n v="12.1"/>
    <n v="14.4"/>
    <n v="15.9"/>
    <n v="9.6"/>
    <n v="11.7"/>
    <n v="9.8000000000000007"/>
    <n v="10.705714285714274"/>
    <d v="1899-12-30T20:16:00"/>
    <n v="4.5999999999999996"/>
    <n v="8.1999999999999993"/>
    <n v="8"/>
    <n v="7.4"/>
    <n v="8.4"/>
    <n v="10.3"/>
    <n v="3.9"/>
    <n v="7.2"/>
    <n v="6"/>
    <n v="6.2996428571428558"/>
    <d v="1899-12-30T02:06:00"/>
    <n v="394.64"/>
    <m/>
    <n v="2.1000000000000014"/>
    <n v="126.00000000000009"/>
    <n v="29"/>
    <s v="jul"/>
    <s v="ABGVH20250714072913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7"/>
    <d v="1899-12-30T18:10:00"/>
    <n v="13.3"/>
    <n v="20"/>
    <n v="20"/>
    <n v="19.8"/>
    <n v="19.899999999999999"/>
    <n v="19.399999999999999"/>
    <m/>
    <n v="19.600000000000001"/>
    <n v="19.899999999999999"/>
    <n v="18.776226415094342"/>
    <d v="1899-12-30T19:06:00"/>
    <n v="13.5"/>
    <n v="13.4"/>
    <n v="12.1"/>
    <n v="14.4"/>
    <n v="15.9"/>
    <n v="9.6"/>
    <n v="11.7"/>
    <n v="9.8000000000000007"/>
    <n v="10.651470588235284"/>
    <d v="1899-12-30T20:16:00"/>
    <n v="4.5999999999999996"/>
    <n v="8.1999999999999993"/>
    <n v="8"/>
    <n v="7.4"/>
    <n v="8.4"/>
    <n v="10.3"/>
    <n v="3.9"/>
    <n v="7.2"/>
    <n v="6"/>
    <n v="6.266544117647058"/>
    <d v="1899-12-30T02:06:00"/>
    <n v="398.64"/>
    <m/>
    <n v="2.1000000000000014"/>
    <n v="126.00000000000009"/>
    <n v="29"/>
    <s v="jul"/>
    <s v="ABGVH20250714072934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5"/>
    <d v="1899-12-30T18:10:00"/>
    <n v="13.3"/>
    <n v="20"/>
    <n v="20"/>
    <n v="19.8"/>
    <n v="19.899999999999999"/>
    <n v="19.399999999999999"/>
    <m/>
    <n v="19.600000000000001"/>
    <n v="19.899999999999999"/>
    <n v="18.7484496124031"/>
    <d v="1899-12-30T19:06:00"/>
    <n v="13.5"/>
    <n v="13.4"/>
    <n v="12.1"/>
    <n v="14.4"/>
    <n v="15.9"/>
    <n v="9.6"/>
    <n v="11.7"/>
    <n v="9.8000000000000007"/>
    <n v="10.593939393939385"/>
    <d v="1899-12-30T20:16:00"/>
    <n v="4.5999999999999996"/>
    <n v="8.1999999999999993"/>
    <n v="8"/>
    <n v="7.4"/>
    <n v="8.4"/>
    <n v="10.3"/>
    <n v="3.9"/>
    <n v="7.2"/>
    <n v="6"/>
    <n v="6.2314393939393948"/>
    <d v="1899-12-30T02:06:00"/>
    <n v="391.64"/>
    <m/>
    <n v="2.1000000000000014"/>
    <n v="126.00000000000009"/>
    <n v="29"/>
    <s v="jul"/>
    <s v="ABGVH20250714072932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3"/>
    <d v="1899-12-30T18:10:00"/>
    <n v="13.3"/>
    <n v="20"/>
    <n v="20"/>
    <n v="19.8"/>
    <n v="19.899999999999999"/>
    <n v="19.399999999999999"/>
    <m/>
    <n v="19.600000000000001"/>
    <n v="19.899999999999999"/>
    <n v="18.719123505976093"/>
    <d v="1899-12-30T19:06:00"/>
    <n v="13.5"/>
    <n v="13.4"/>
    <n v="12.1"/>
    <n v="14.4"/>
    <n v="15.9"/>
    <n v="9.6"/>
    <n v="11.7"/>
    <n v="9.8000000000000007"/>
    <n v="10.532812499999991"/>
    <d v="1899-12-30T20:16:00"/>
    <n v="4.5999999999999996"/>
    <n v="8.1999999999999993"/>
    <n v="8"/>
    <n v="7.4"/>
    <n v="8.4"/>
    <n v="10.3"/>
    <n v="3.9"/>
    <n v="7.2"/>
    <n v="6"/>
    <n v="6.1941406250000002"/>
    <d v="1899-12-30T02:06:00"/>
    <n v="404.64"/>
    <m/>
    <n v="2.1000000000000014"/>
    <n v="126.00000000000009"/>
    <n v="29"/>
    <s v="jul"/>
    <s v="ABGVH20250714072931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4"/>
    <d v="1899-12-30T18:10:00"/>
    <n v="13.3"/>
    <n v="20"/>
    <n v="20"/>
    <n v="19.8"/>
    <n v="19.899999999999999"/>
    <n v="19.399999999999999"/>
    <m/>
    <n v="19.600000000000001"/>
    <n v="19.899999999999999"/>
    <n v="18.688114754098354"/>
    <d v="1899-12-30T19:06:00"/>
    <n v="13.5"/>
    <n v="13.4"/>
    <n v="12.1"/>
    <n v="14.4"/>
    <n v="15.9"/>
    <n v="9.6"/>
    <n v="11.7"/>
    <n v="9.8000000000000007"/>
    <n v="10.467741935483861"/>
    <d v="1899-12-30T20:16:00"/>
    <n v="4.5999999999999996"/>
    <n v="8.1999999999999993"/>
    <n v="8"/>
    <n v="7.4"/>
    <n v="8.4"/>
    <n v="10.3"/>
    <n v="3.9"/>
    <n v="7.2"/>
    <n v="6"/>
    <n v="6.1544354838709685"/>
    <d v="1899-12-30T02:06:00"/>
    <n v="399.64"/>
    <m/>
    <n v="2.1000000000000014"/>
    <n v="126.00000000000009"/>
    <n v="29"/>
    <s v="jul"/>
    <s v="ABGVH20250714072911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2"/>
    <d v="1899-12-30T18:10:00"/>
    <n v="13.3"/>
    <n v="20"/>
    <n v="20"/>
    <n v="19.8"/>
    <n v="19.899999999999999"/>
    <n v="19.399999999999999"/>
    <m/>
    <n v="19.600000000000001"/>
    <n v="19.899999999999999"/>
    <n v="18.655274261603367"/>
    <d v="1899-12-30T19:06:00"/>
    <n v="13.5"/>
    <n v="13.4"/>
    <n v="12.1"/>
    <n v="14.4"/>
    <n v="15.9"/>
    <n v="9.6"/>
    <n v="11.7"/>
    <n v="9.8000000000000007"/>
    <n v="10.398333333333325"/>
    <d v="1899-12-30T20:16:00"/>
    <n v="4.5999999999999996"/>
    <n v="8.1999999999999993"/>
    <n v="8"/>
    <n v="7.4"/>
    <n v="8.4"/>
    <n v="10.3"/>
    <n v="3.9"/>
    <n v="7.2"/>
    <n v="6"/>
    <n v="6.1120833333333344"/>
    <d v="1899-12-30T02:06:00"/>
    <n v="394.64"/>
    <m/>
    <n v="2.1000000000000014"/>
    <n v="126.00000000000009"/>
    <n v="29"/>
    <s v="jul"/>
    <s v="ABGVH20250714072828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1"/>
    <d v="1899-12-30T18:10:00"/>
    <n v="13.3"/>
    <n v="20"/>
    <n v="20"/>
    <n v="19.8"/>
    <n v="19.899999999999999"/>
    <n v="19.399999999999999"/>
    <m/>
    <n v="19.600000000000001"/>
    <n v="19.899999999999999"/>
    <n v="18.620434782608687"/>
    <d v="1899-12-30T19:06:00"/>
    <n v="13.5"/>
    <n v="13.4"/>
    <n v="12.1"/>
    <n v="14.4"/>
    <n v="15.9"/>
    <n v="9.6"/>
    <n v="11.7"/>
    <n v="9.8000000000000007"/>
    <n v="10.324137931034477"/>
    <d v="1899-12-30T20:16:00"/>
    <n v="4.5999999999999996"/>
    <n v="8.1999999999999993"/>
    <n v="8"/>
    <n v="7.4"/>
    <n v="8.4"/>
    <n v="10.3"/>
    <n v="3.9"/>
    <n v="7.2"/>
    <n v="6"/>
    <n v="6.0668103448275881"/>
    <d v="1899-12-30T02:06:00"/>
    <n v="396.64"/>
    <m/>
    <n v="2.1000000000000014"/>
    <n v="126.00000000000009"/>
    <n v="29"/>
    <s v="jul"/>
    <s v="ABGVH20250714072939"/>
  </r>
  <r>
    <x v="11"/>
    <s v="NOCHE"/>
    <s v="AGRICOLA BLUE GOLD S.A.C"/>
    <s v="VISTA HERMOSA "/>
    <s v="SEKOYA POP "/>
    <s v="CONVENCIONAL"/>
    <s v="REDONDA"/>
    <s v="JARRA / GRANEL"/>
    <n v="1"/>
    <x v="2"/>
    <x v="2"/>
    <n v="5"/>
    <n v="12380"/>
    <d v="1899-12-30T18:10:00"/>
    <n v="13.3"/>
    <n v="20"/>
    <n v="20"/>
    <n v="19.8"/>
    <n v="19.899999999999999"/>
    <n v="19.399999999999999"/>
    <m/>
    <n v="19.600000000000001"/>
    <n v="19.899999999999999"/>
    <n v="18.583408071748867"/>
    <d v="1899-12-30T19:06:00"/>
    <n v="13.5"/>
    <n v="13.4"/>
    <n v="12.1"/>
    <n v="14.4"/>
    <n v="15.9"/>
    <n v="9.6"/>
    <n v="11.7"/>
    <n v="9.8000000000000007"/>
    <n v="10.244642857142853"/>
    <d v="1899-12-30T20:16:00"/>
    <n v="4.5999999999999996"/>
    <n v="8.1999999999999993"/>
    <n v="8"/>
    <n v="7.4"/>
    <n v="8.4"/>
    <n v="10.3"/>
    <n v="3.9"/>
    <n v="7.2"/>
    <n v="6"/>
    <n v="6.0183035714285733"/>
    <d v="1899-12-30T02:06:00"/>
    <n v="398.64"/>
    <m/>
    <n v="2.1000000000000014"/>
    <n v="126.00000000000009"/>
    <n v="29"/>
    <s v="jul"/>
    <s v="ABGVH20250714072825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6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543981481481474"/>
    <d v="1899-12-30T21:41:00"/>
    <n v="10.9"/>
    <n v="6.7"/>
    <n v="11.5"/>
    <n v="6.8"/>
    <n v="10.5"/>
    <n v="7.2"/>
    <n v="11.9"/>
    <n v="6.7"/>
    <n v="10.159259259259258"/>
    <d v="1899-12-30T22:37:00"/>
    <n v="4.7"/>
    <n v="6.3"/>
    <n v="4.9000000000000004"/>
    <n v="6.2"/>
    <n v="4.8"/>
    <n v="5.8"/>
    <n v="4.0999999999999996"/>
    <n v="6.1"/>
    <n v="4.9000000000000004"/>
    <n v="5.9662037037037043"/>
    <d v="1899-12-30T01:42:00"/>
    <n v="528.46"/>
    <m/>
    <n v="1.6999999999999993"/>
    <n v="101.99999999999996"/>
    <n v="29"/>
    <s v="jul"/>
    <s v="EXCSJ20250716015358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3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530769230769227"/>
    <d v="1899-12-30T21:41:00"/>
    <n v="10.9"/>
    <n v="6.7"/>
    <n v="11.5"/>
    <n v="6.8"/>
    <n v="10.5"/>
    <n v="7.2"/>
    <n v="11.9"/>
    <n v="6.7"/>
    <n v="10.202884615384617"/>
    <d v="1899-12-30T22:37:00"/>
    <n v="4.7"/>
    <n v="6.3"/>
    <n v="4.9000000000000004"/>
    <n v="6.2"/>
    <n v="4.8"/>
    <n v="5.8"/>
    <n v="4.0999999999999996"/>
    <n v="6.1"/>
    <n v="4.9000000000000004"/>
    <n v="5.9884615384615394"/>
    <d v="1899-12-30T01:42:00"/>
    <n v="519.34"/>
    <m/>
    <n v="1.6999999999999993"/>
    <n v="101.99999999999996"/>
    <n v="29"/>
    <s v="jul"/>
    <s v="EXCSJ20250716015403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5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516500000000001"/>
    <d v="1899-12-30T21:41:00"/>
    <n v="10.9"/>
    <n v="6.7"/>
    <n v="11.5"/>
    <n v="6.8"/>
    <n v="10.5"/>
    <n v="7.2"/>
    <n v="11.9"/>
    <n v="6.7"/>
    <n v="10.25"/>
    <d v="1899-12-30T22:37:00"/>
    <n v="4.7"/>
    <n v="6.3"/>
    <n v="4.9000000000000004"/>
    <n v="6.2"/>
    <n v="4.8"/>
    <n v="5.8"/>
    <n v="4.0999999999999996"/>
    <n v="6.1"/>
    <n v="4.9000000000000004"/>
    <n v="6.0125000000000002"/>
    <d v="1899-12-30T01:42:00"/>
    <n v="429.6"/>
    <m/>
    <n v="1.6999999999999993"/>
    <n v="101.99999999999996"/>
    <n v="29"/>
    <s v="jul"/>
    <s v="EXCSJ20250716015407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0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501041666666669"/>
    <d v="1899-12-30T21:41:00"/>
    <n v="10.9"/>
    <n v="6.7"/>
    <n v="11.5"/>
    <n v="6.8"/>
    <n v="10.5"/>
    <n v="7.2"/>
    <n v="11.9"/>
    <n v="6.7"/>
    <n v="10.30104166666667"/>
    <d v="1899-12-30T22:37:00"/>
    <n v="4.7"/>
    <n v="6.3"/>
    <n v="4.9000000000000004"/>
    <n v="6.2"/>
    <n v="4.8"/>
    <n v="5.8"/>
    <n v="4.0999999999999996"/>
    <n v="6.1"/>
    <n v="4.9000000000000004"/>
    <n v="6.0385416666666663"/>
    <d v="1899-12-30T01:42:00"/>
    <n v="523.34"/>
    <m/>
    <n v="1.6999999999999993"/>
    <n v="101.99999999999996"/>
    <n v="29"/>
    <s v="jul"/>
    <s v="EXCSJ20250716015411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2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484239130434784"/>
    <d v="1899-12-30T21:41:00"/>
    <n v="10.9"/>
    <n v="6.7"/>
    <n v="11.5"/>
    <n v="6.8"/>
    <n v="10.5"/>
    <n v="7.2"/>
    <n v="11.9"/>
    <n v="6.7"/>
    <n v="10.356521739130439"/>
    <d v="1899-12-30T22:37:00"/>
    <n v="4.7"/>
    <n v="6.3"/>
    <n v="4.9000000000000004"/>
    <n v="6.2"/>
    <n v="4.8"/>
    <n v="5.8"/>
    <n v="4.0999999999999996"/>
    <n v="6.1"/>
    <n v="4.9000000000000004"/>
    <n v="6.0668478260869563"/>
    <d v="1899-12-30T01:42:00"/>
    <n v="514.34"/>
    <m/>
    <n v="1.6999999999999993"/>
    <n v="101.99999999999996"/>
    <n v="29"/>
    <s v="jul"/>
    <s v="EXCSJ20250716015415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29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46590909090909"/>
    <d v="1899-12-30T21:41:00"/>
    <n v="10.9"/>
    <n v="6.7"/>
    <n v="11.5"/>
    <n v="6.8"/>
    <n v="10.5"/>
    <n v="7.2"/>
    <n v="11.9"/>
    <n v="6.7"/>
    <n v="10.417045454545461"/>
    <d v="1899-12-30T22:37:00"/>
    <n v="4.7"/>
    <n v="6.3"/>
    <n v="4.9000000000000004"/>
    <n v="6.2"/>
    <n v="4.8"/>
    <n v="5.8"/>
    <n v="4.0999999999999996"/>
    <n v="6.1"/>
    <n v="4.9000000000000004"/>
    <n v="6.0977272727272718"/>
    <d v="1899-12-30T01:42:00"/>
    <n v="515.34"/>
    <m/>
    <n v="1.6999999999999993"/>
    <n v="101.99999999999996"/>
    <n v="29"/>
    <s v="jul"/>
    <s v="EXCSJ20250716015420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27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445833333333333"/>
    <d v="1899-12-30T21:41:00"/>
    <n v="10.9"/>
    <n v="6.7"/>
    <n v="11.5"/>
    <n v="6.8"/>
    <n v="10.5"/>
    <n v="7.2"/>
    <n v="11.9"/>
    <n v="6.7"/>
    <n v="10.48333333333334"/>
    <d v="1899-12-30T22:37:00"/>
    <n v="4.7"/>
    <n v="6.3"/>
    <n v="4.9000000000000004"/>
    <n v="6.2"/>
    <n v="4.8"/>
    <n v="5.8"/>
    <n v="4.0999999999999996"/>
    <n v="6.1"/>
    <n v="4.9000000000000004"/>
    <n v="6.1315476190476188"/>
    <d v="1899-12-30T01:42:00"/>
    <n v="519.34"/>
    <m/>
    <n v="1.6999999999999993"/>
    <n v="101.99999999999996"/>
    <n v="29"/>
    <s v="jul"/>
    <s v="EXCSJ20250716015424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4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423749999999995"/>
    <d v="1899-12-30T21:41:00"/>
    <n v="10.9"/>
    <n v="6.7"/>
    <n v="11.5"/>
    <n v="6.8"/>
    <n v="10.5"/>
    <n v="7.2"/>
    <n v="11.9"/>
    <n v="6.7"/>
    <n v="10.556250000000009"/>
    <d v="1899-12-30T22:37:00"/>
    <n v="4.7"/>
    <n v="6.3"/>
    <n v="4.9000000000000004"/>
    <n v="6.2"/>
    <n v="4.8"/>
    <n v="5.8"/>
    <n v="4.0999999999999996"/>
    <n v="6.1"/>
    <n v="4.9000000000000004"/>
    <n v="6.1687499999999984"/>
    <d v="1899-12-30T01:42:00"/>
    <n v="294.48"/>
    <m/>
    <n v="1.6999999999999993"/>
    <n v="101.99999999999996"/>
    <n v="29"/>
    <s v="jul"/>
    <s v="EXCSJ20250716015428"/>
  </r>
  <r>
    <x v="11"/>
    <s v="NOCHE"/>
    <s v="EXCELLENCE FRUIT S.A.C"/>
    <s v="SAN JOSE"/>
    <s v="SEKOYA POP"/>
    <s v="CONVENCIONAL"/>
    <s v="CUADRADA"/>
    <s v="JARRA / GRANEL"/>
    <n v="2"/>
    <x v="2"/>
    <x v="16"/>
    <n v="5"/>
    <n v="2531"/>
    <d v="1899-12-30T20:55:00"/>
    <n v="12.4"/>
    <n v="17.100000000000001"/>
    <n v="18.600000000000001"/>
    <n v="18.8"/>
    <n v="19.100000000000001"/>
    <n v="19.5"/>
    <n v="19.100000000000001"/>
    <n v="19.8"/>
    <n v="19.100000000000001"/>
    <n v="18.399342105263152"/>
    <d v="1899-12-30T21:41:00"/>
    <n v="10.9"/>
    <n v="6.7"/>
    <n v="11.5"/>
    <n v="6.8"/>
    <n v="10.5"/>
    <n v="7.2"/>
    <n v="11.9"/>
    <n v="6.7"/>
    <n v="10.636842105263165"/>
    <d v="1899-12-30T22:37:00"/>
    <n v="4.7"/>
    <n v="6.3"/>
    <n v="4.9000000000000004"/>
    <n v="6.2"/>
    <n v="4.8"/>
    <n v="5.8"/>
    <n v="4.0999999999999996"/>
    <n v="6.1"/>
    <n v="4.9000000000000004"/>
    <n v="6.2098684210526303"/>
    <d v="1899-12-30T01:42:00"/>
    <n v="520.34"/>
    <m/>
    <n v="1.6999999999999993"/>
    <n v="101.99999999999996"/>
    <n v="29"/>
    <s v="jul"/>
    <s v="EXCSJ20250716015433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8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8.372222222222213"/>
    <d v="1899-12-30T21:00:00"/>
    <n v="10.1"/>
    <n v="15.5"/>
    <n v="13"/>
    <n v="16.5"/>
    <n v="11.7"/>
    <n v="12.6"/>
    <n v="15.7"/>
    <n v="14.6"/>
    <n v="10.726388888888897"/>
    <d v="1899-12-30T22:52:00"/>
    <n v="5"/>
    <n v="5.3"/>
    <n v="8.1999999999999993"/>
    <n v="5.9"/>
    <n v="8.8000000000000007"/>
    <n v="5.7"/>
    <n v="7"/>
    <n v="7.5"/>
    <n v="6.7"/>
    <n v="6.2555555555555555"/>
    <d v="1899-12-30T02:52:00"/>
    <n v="327.87"/>
    <m/>
    <n v="2.8666666666666671"/>
    <n v="172.00000000000003"/>
    <n v="29"/>
    <s v="jul"/>
    <s v="ABGVH20250714072859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7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8.308088235294104"/>
    <d v="1899-12-30T21:00:00"/>
    <n v="10.1"/>
    <n v="15.5"/>
    <n v="13"/>
    <n v="16.5"/>
    <n v="11.7"/>
    <n v="12.6"/>
    <n v="15.7"/>
    <n v="14.6"/>
    <n v="10.550735294117654"/>
    <d v="1899-12-30T22:52:00"/>
    <n v="5"/>
    <n v="5.3"/>
    <n v="8.1999999999999993"/>
    <n v="5.9"/>
    <n v="8.8000000000000007"/>
    <n v="5.7"/>
    <n v="7"/>
    <n v="7.5"/>
    <n v="6.7"/>
    <n v="6.2183823529411759"/>
    <d v="1899-12-30T02:52:00"/>
    <n v="392.64"/>
    <m/>
    <n v="2.8666666666666671"/>
    <n v="172.00000000000003"/>
    <n v="29"/>
    <s v="jul"/>
    <s v="ABGVH20250716005445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5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8.235937499999988"/>
    <d v="1899-12-30T21:00:00"/>
    <n v="10.1"/>
    <n v="15.5"/>
    <n v="13"/>
    <n v="16.5"/>
    <n v="11.7"/>
    <n v="12.6"/>
    <n v="15.7"/>
    <n v="14.6"/>
    <n v="10.353125000000006"/>
    <d v="1899-12-30T22:52:00"/>
    <n v="5"/>
    <n v="5.3"/>
    <n v="8.1999999999999993"/>
    <n v="5.9"/>
    <n v="8.8000000000000007"/>
    <n v="5.7"/>
    <n v="7"/>
    <n v="7.5"/>
    <n v="6.7"/>
    <n v="6.1765624999999993"/>
    <d v="1899-12-30T02:52:00"/>
    <n v="397.64"/>
    <m/>
    <n v="2.8666666666666671"/>
    <n v="172.00000000000003"/>
    <n v="29"/>
    <s v="jul"/>
    <s v="ABGVH20250714072910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4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8.154166666666654"/>
    <d v="1899-12-30T21:00:00"/>
    <n v="10.1"/>
    <n v="15.5"/>
    <n v="13"/>
    <n v="16.5"/>
    <n v="11.7"/>
    <n v="12.6"/>
    <n v="15.7"/>
    <n v="14.6"/>
    <n v="10.12916666666667"/>
    <d v="1899-12-30T22:52:00"/>
    <n v="5"/>
    <n v="5.3"/>
    <n v="8.1999999999999993"/>
    <n v="5.9"/>
    <n v="8.8000000000000007"/>
    <n v="5.7"/>
    <n v="7"/>
    <n v="7.5"/>
    <n v="6.7"/>
    <n v="6.1291666666666664"/>
    <d v="1899-12-30T02:52:00"/>
    <n v="398.64"/>
    <m/>
    <n v="2.8666666666666671"/>
    <n v="172.00000000000003"/>
    <n v="29"/>
    <s v="jul"/>
    <s v="ABGVH20250714072824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3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8.060714285714273"/>
    <d v="1899-12-30T21:00:00"/>
    <n v="10.1"/>
    <n v="15.5"/>
    <n v="13"/>
    <n v="16.5"/>
    <n v="11.7"/>
    <n v="12.6"/>
    <n v="15.7"/>
    <n v="14.6"/>
    <n v="9.8732142857142886"/>
    <d v="1899-12-30T22:52:00"/>
    <n v="5"/>
    <n v="5.3"/>
    <n v="8.1999999999999993"/>
    <n v="5.9"/>
    <n v="8.8000000000000007"/>
    <n v="5.7"/>
    <n v="7"/>
    <n v="7.5"/>
    <n v="6.7"/>
    <n v="6.0750000000000011"/>
    <d v="1899-12-30T02:52:00"/>
    <n v="400.64"/>
    <m/>
    <n v="2.8666666666666671"/>
    <n v="172.00000000000003"/>
    <n v="29"/>
    <s v="jul"/>
    <s v="ABGVH20250714072936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2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7.952884615384601"/>
    <d v="1899-12-30T21:00:00"/>
    <n v="10.1"/>
    <n v="15.5"/>
    <n v="13"/>
    <n v="16.5"/>
    <n v="11.7"/>
    <n v="12.6"/>
    <n v="15.7"/>
    <n v="14.6"/>
    <n v="9.5778846153846171"/>
    <d v="1899-12-30T22:52:00"/>
    <n v="5"/>
    <n v="5.3"/>
    <n v="8.1999999999999993"/>
    <n v="5.9"/>
    <n v="8.8000000000000007"/>
    <n v="5.7"/>
    <n v="7"/>
    <n v="7.5"/>
    <n v="6.7"/>
    <n v="6.0125000000000011"/>
    <d v="1899-12-30T02:52:00"/>
    <n v="393.64"/>
    <m/>
    <n v="2.8666666666666671"/>
    <n v="172.00000000000003"/>
    <n v="29"/>
    <s v="jul"/>
    <s v="ABGVH20250714072847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1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7.827083333333324"/>
    <d v="1899-12-30T21:00:00"/>
    <n v="10.1"/>
    <n v="15.5"/>
    <n v="13"/>
    <n v="16.5"/>
    <n v="11.7"/>
    <n v="12.6"/>
    <n v="15.7"/>
    <n v="14.6"/>
    <n v="9.2333333333333343"/>
    <d v="1899-12-30T22:52:00"/>
    <n v="5"/>
    <n v="5.3"/>
    <n v="8.1999999999999993"/>
    <n v="5.9"/>
    <n v="8.8000000000000007"/>
    <n v="5.7"/>
    <n v="7"/>
    <n v="7.5"/>
    <n v="6.7"/>
    <n v="5.9395833333333341"/>
    <d v="1899-12-30T02:52:00"/>
    <n v="330.87"/>
    <m/>
    <n v="2.8666666666666671"/>
    <n v="172.00000000000003"/>
    <n v="29"/>
    <s v="jul"/>
    <s v="ABGVH20250714072829"/>
  </r>
  <r>
    <x v="11"/>
    <s v="NOCHE"/>
    <s v="AGRICOLA BLUE GOLD S.A.C"/>
    <s v="VISTA HERMOSA "/>
    <s v="SEKOYA POP "/>
    <s v="CONVENCIONAL"/>
    <s v="REDONDA"/>
    <s v="JARRA / GRANEL"/>
    <n v="1"/>
    <x v="1"/>
    <x v="4"/>
    <n v="5"/>
    <n v="12390"/>
    <d v="1899-12-30T20:00:00"/>
    <n v="12.5"/>
    <n v="18.399999999999999"/>
    <n v="18.5"/>
    <n v="19.600000000000001"/>
    <n v="19.899999999999999"/>
    <n v="19.899999999999999"/>
    <n v="20.100000000000001"/>
    <n v="20.100000000000001"/>
    <n v="19.2"/>
    <n v="17.678409090909085"/>
    <d v="1899-12-30T21:00:00"/>
    <n v="10.1"/>
    <n v="15.5"/>
    <n v="13"/>
    <n v="16.5"/>
    <n v="11.7"/>
    <n v="12.6"/>
    <n v="15.7"/>
    <n v="14.6"/>
    <n v="8.8261363636363654"/>
    <d v="1899-12-30T22:52:00"/>
    <n v="5"/>
    <n v="5.3"/>
    <n v="8.1999999999999993"/>
    <n v="5.9"/>
    <n v="8.8000000000000007"/>
    <n v="5.7"/>
    <n v="7"/>
    <n v="7.5"/>
    <n v="6.7"/>
    <n v="5.853409090909091"/>
    <d v="1899-12-30T02:52:00"/>
    <n v="331.87"/>
    <m/>
    <n v="2.8666666666666671"/>
    <n v="172.00000000000003"/>
    <n v="29"/>
    <s v="jul"/>
    <s v="ABGVH20250714072845"/>
  </r>
  <r>
    <x v="11"/>
    <s v="NOCHE"/>
    <s v="AGRICOLA BLUE GOLD S.A.C"/>
    <s v="VISTA HERMOSA "/>
    <s v="SEKOYA POP "/>
    <s v="CONVENCIONAL"/>
    <s v="REDONDA / CUADRADA"/>
    <s v="JARRA / GRANEL"/>
    <n v="2"/>
    <x v="0"/>
    <x v="17"/>
    <n v="5"/>
    <n v="12955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499999999999996"/>
    <d v="1899-12-30T23:53:00"/>
    <n v="8.5"/>
    <n v="6.2"/>
    <n v="11.1"/>
    <n v="13"/>
    <n v="9.6999999999999993"/>
    <n v="6.4"/>
    <n v="6.8"/>
    <n v="5"/>
    <n v="8.3375000000000004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340.68"/>
    <m/>
    <n v="1.8833333333333329"/>
    <n v="112.99999999999997"/>
    <n v="29"/>
    <s v="jul"/>
    <s v="ABGVH20250714072831"/>
  </r>
  <r>
    <x v="11"/>
    <s v="NOCHE"/>
    <s v="AGRICOLA BLUE GOLD S.A.C"/>
    <s v="VISTA HERMOSA "/>
    <s v="SEKOYA POP "/>
    <s v="CONVENCIONAL"/>
    <s v="REDONDA / CUADRADA"/>
    <s v="JARRA / GRANEL"/>
    <n v="2"/>
    <x v="0"/>
    <x v="17"/>
    <n v="5"/>
    <n v="12400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357.48"/>
    <m/>
    <n v="1.8833333333333329"/>
    <n v="112.99999999999997"/>
    <n v="29"/>
    <s v="jul"/>
    <s v="ABGVH20250714072848"/>
  </r>
  <r>
    <x v="11"/>
    <s v="NOCHE"/>
    <s v="AGRICOLA BLUE GOLD S.A.C"/>
    <s v="VISTA HERMOSA "/>
    <s v="SEKOYA POP "/>
    <s v="CONVENCIONAL"/>
    <s v="REDONDA / CUADRADA"/>
    <s v="JARRA / GRANEL"/>
    <n v="2"/>
    <x v="0"/>
    <x v="17"/>
    <n v="5"/>
    <n v="12399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246.17"/>
    <m/>
    <n v="1.8833333333333329"/>
    <n v="112.99999999999997"/>
    <n v="29"/>
    <s v="jul"/>
    <s v="ABGVH20250714072918"/>
  </r>
  <r>
    <x v="11"/>
    <s v="NOCHE"/>
    <s v="AGRICOLA BLUE GOLD S.A.C"/>
    <s v="CERRO VERDE"/>
    <s v="SEKOYA POP "/>
    <s v="CONVENCIONAL"/>
    <s v="REDONDA / CUADRADA"/>
    <s v="JARRA / GRANEL"/>
    <n v="2"/>
    <x v="0"/>
    <x v="17"/>
    <n v="5"/>
    <n v="10443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536.34"/>
    <m/>
    <n v="1.8833333333333329"/>
    <n v="112.99999999999997"/>
    <n v="29"/>
    <s v="jul"/>
    <s v="ABGCV20250707105237"/>
  </r>
  <r>
    <x v="11"/>
    <s v="NOCHE"/>
    <s v="AGRICOLA BLUE GOLD S.A.C"/>
    <s v="CERRO VERDE"/>
    <s v="SEKOYA POP "/>
    <s v="CONVENCIONAL"/>
    <s v="REDONDA / CUADRADA"/>
    <s v="JARRA / GRANEL"/>
    <n v="2"/>
    <x v="0"/>
    <x v="17"/>
    <n v="5"/>
    <n v="10445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336.96"/>
    <m/>
    <n v="1.8833333333333329"/>
    <n v="112.99999999999997"/>
    <n v="29"/>
    <s v="jul"/>
    <s v="ABGCV20250707105240"/>
  </r>
  <r>
    <x v="11"/>
    <s v="NOCHE"/>
    <s v="AGRICOLA BLUE GOLD S.A.C"/>
    <s v="CERRO VERDE"/>
    <s v="SEKOYA POP "/>
    <s v="CONVENCIONAL"/>
    <s v="REDONDA / CUADRADA"/>
    <s v="JARRA / GRANEL"/>
    <n v="2"/>
    <x v="0"/>
    <x v="17"/>
    <n v="5"/>
    <n v="10446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499999999999991"/>
    <n v="-0.92152777777777772"/>
    <n v="425.96"/>
    <m/>
    <n v="1.8833333333333329"/>
    <n v="112.99999999999997"/>
    <n v="29"/>
    <s v="jul"/>
    <s v="ABGCV20250707105241"/>
  </r>
  <r>
    <x v="11"/>
    <s v="NOCHE"/>
    <s v="EXCELLENCE FRUIT S.A.C"/>
    <s v="SAN PEDRO "/>
    <s v="SEKOYA POP"/>
    <s v="CONVENCIONAL"/>
    <s v="REDONDA / CUADRADA"/>
    <s v="JARRA / GRANEL"/>
    <n v="2"/>
    <x v="0"/>
    <x v="17"/>
    <n v="5"/>
    <n v="1227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499999999999991"/>
    <n v="-0.92152777777777772"/>
    <n v="558.96"/>
    <m/>
    <n v="1.8833333333333329"/>
    <n v="112.99999999999997"/>
    <n v="29"/>
    <s v="jul"/>
    <s v="EXCSP20250716034110"/>
  </r>
  <r>
    <x v="11"/>
    <s v="NOCHE"/>
    <s v="EXCELLENCE FRUIT S.A.C"/>
    <s v="SAN PEDRO "/>
    <s v="SEKOYA POP"/>
    <s v="CONVENCIONAL"/>
    <s v="REDONDA / CUADRADA"/>
    <s v="JARRA / GRANEL"/>
    <n v="2"/>
    <x v="0"/>
    <x v="17"/>
    <n v="5"/>
    <n v="1228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00000000000004"/>
    <d v="1899-12-30T23:53:00"/>
    <n v="8.5"/>
    <n v="6.2"/>
    <n v="11.1"/>
    <n v="13"/>
    <n v="9.6999999999999993"/>
    <n v="6.4"/>
    <n v="6.8"/>
    <n v="5"/>
    <n v="8.3375000000000004"/>
    <d v="1899-12-30T00:45:00"/>
    <n v="4.9000000000000004"/>
    <n v="5.4"/>
    <n v="4.8"/>
    <n v="6.6"/>
    <n v="8.5"/>
    <n v="5.9"/>
    <n v="5"/>
    <n v="5.0999999999999996"/>
    <n v="4.7"/>
    <n v="5.7499999999999991"/>
    <n v="-0.92152777777777772"/>
    <n v="563.96"/>
    <m/>
    <n v="1.8833333333333329"/>
    <n v="112.99999999999997"/>
    <n v="29"/>
    <s v="jul"/>
    <s v="EXCSP20250716034117"/>
  </r>
  <r>
    <x v="11"/>
    <s v="NOCHE"/>
    <s v="EXCELLENCE FRUIT S.A.C"/>
    <s v="SAN PEDRO "/>
    <s v="SEKOYA POP"/>
    <s v="CONVENCIONAL"/>
    <s v="REDONDA / CUADRADA"/>
    <s v="JARRA / GRANEL"/>
    <n v="2"/>
    <x v="0"/>
    <x v="17"/>
    <n v="5"/>
    <n v="1229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"/>
    <d v="1899-12-30T23:53:00"/>
    <n v="8.5"/>
    <n v="6.2"/>
    <n v="11.1"/>
    <n v="13"/>
    <n v="9.6999999999999993"/>
    <n v="6.4"/>
    <n v="6.8"/>
    <n v="5"/>
    <n v="8.3375000000000004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541.21"/>
    <m/>
    <n v="1.8833333333333329"/>
    <n v="112.99999999999997"/>
    <n v="29"/>
    <s v="jul"/>
    <s v="EXCSP20250716034122"/>
  </r>
  <r>
    <x v="11"/>
    <s v="NOCHE"/>
    <s v="EXCELLENCE FRUIT S.A.C"/>
    <s v="SAN PEDRO "/>
    <s v="SEKOYA POP"/>
    <s v="CONVENCIONAL"/>
    <s v="REDONDA / CUADRADA"/>
    <s v="JARRA / GRANEL"/>
    <n v="2"/>
    <x v="0"/>
    <x v="17"/>
    <n v="5"/>
    <n v="1230"/>
    <d v="1899-12-30T22:52:00"/>
    <n v="12.4"/>
    <n v="18.600000000000001"/>
    <n v="19.100000000000001"/>
    <n v="15.3"/>
    <n v="15.9"/>
    <n v="18.100000000000001"/>
    <n v="16.899999999999999"/>
    <n v="18"/>
    <n v="18.100000000000001"/>
    <n v="17.5"/>
    <d v="1899-12-30T23:53:00"/>
    <n v="8.5"/>
    <n v="6.2"/>
    <n v="11.1"/>
    <n v="13"/>
    <n v="9.6999999999999993"/>
    <n v="6.4"/>
    <n v="6.8"/>
    <n v="5"/>
    <n v="8.3374999999999986"/>
    <d v="1899-12-30T00:45:00"/>
    <n v="4.9000000000000004"/>
    <n v="5.4"/>
    <n v="4.8"/>
    <n v="6.6"/>
    <n v="8.5"/>
    <n v="5.9"/>
    <n v="5"/>
    <n v="5.0999999999999996"/>
    <n v="4.7"/>
    <n v="5.75"/>
    <n v="-0.92152777777777772"/>
    <n v="481.69"/>
    <m/>
    <n v="1.8833333333333329"/>
    <n v="112.99999999999997"/>
    <n v="29"/>
    <s v="jul"/>
    <s v="EXCSP20250716034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FCD1C-3429-4228-AC65-82C12F344BB5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63" firstHeaderRow="0" firstDataRow="1" firstDataCol="3"/>
  <pivotFields count="25">
    <pivotField axis="axisRow" compact="0" numFmtId="14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defaultSubtotal="0">
      <items count="5">
        <item x="0"/>
        <item x="1"/>
        <item x="2"/>
        <item m="1" x="4"/>
        <item x="3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defaultSubtotal="0">
      <items count="3">
        <item n=" " x="0"/>
        <item x="1"/>
        <item x="2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64" outline="0" showAll="0"/>
  </pivotFields>
  <rowFields count="3">
    <field x="0"/>
    <field x="11"/>
    <field x="16"/>
  </rowFields>
  <rowItems count="60">
    <i>
      <x/>
      <x/>
      <x/>
    </i>
    <i>
      <x v="1"/>
      <x/>
      <x/>
    </i>
    <i r="1">
      <x v="1"/>
      <x/>
    </i>
    <i>
      <x v="2"/>
      <x/>
      <x/>
    </i>
    <i r="2">
      <x v="1"/>
    </i>
    <i>
      <x v="3"/>
      <x/>
      <x v="1"/>
    </i>
    <i r="1">
      <x v="1"/>
      <x v="1"/>
    </i>
    <i>
      <x v="4"/>
      <x/>
      <x/>
    </i>
    <i r="1">
      <x v="2"/>
      <x/>
    </i>
    <i>
      <x v="5"/>
      <x/>
      <x v="1"/>
    </i>
    <i>
      <x v="6"/>
      <x/>
      <x v="1"/>
    </i>
    <i>
      <x v="7"/>
      <x/>
      <x v="1"/>
    </i>
    <i>
      <x v="8"/>
      <x/>
      <x v="1"/>
    </i>
    <i r="1">
      <x v="1"/>
      <x v="1"/>
    </i>
    <i>
      <x v="9"/>
      <x/>
      <x v="1"/>
    </i>
    <i r="1">
      <x v="1"/>
      <x v="1"/>
    </i>
    <i>
      <x v="10"/>
      <x v="1"/>
      <x v="1"/>
    </i>
    <i>
      <x v="11"/>
      <x v="1"/>
      <x v="1"/>
    </i>
    <i>
      <x v="12"/>
      <x v="1"/>
      <x v="1"/>
    </i>
    <i>
      <x v="13"/>
      <x v="1"/>
      <x v="1"/>
    </i>
    <i>
      <x v="14"/>
      <x/>
      <x v="1"/>
    </i>
    <i r="1">
      <x v="1"/>
      <x v="1"/>
    </i>
    <i>
      <x v="15"/>
      <x v="1"/>
      <x v="1"/>
    </i>
    <i>
      <x v="16"/>
      <x v="1"/>
      <x v="1"/>
    </i>
    <i r="2">
      <x v="2"/>
    </i>
    <i>
      <x v="17"/>
      <x v="1"/>
      <x v="1"/>
    </i>
    <i r="2">
      <x v="2"/>
    </i>
    <i r="1">
      <x v="4"/>
      <x v="2"/>
    </i>
    <i>
      <x v="18"/>
      <x v="1"/>
      <x v="1"/>
    </i>
    <i r="2">
      <x v="2"/>
    </i>
    <i>
      <x v="19"/>
      <x v="1"/>
      <x v="1"/>
    </i>
    <i r="2">
      <x v="2"/>
    </i>
    <i>
      <x v="20"/>
      <x v="1"/>
      <x v="1"/>
    </i>
    <i r="2">
      <x v="2"/>
    </i>
    <i>
      <x v="21"/>
      <x v="1"/>
      <x v="1"/>
    </i>
    <i r="2">
      <x v="2"/>
    </i>
    <i>
      <x v="22"/>
      <x v="1"/>
      <x v="1"/>
    </i>
    <i r="2">
      <x v="2"/>
    </i>
    <i r="1">
      <x v="4"/>
      <x v="2"/>
    </i>
    <i>
      <x v="23"/>
      <x v="1"/>
      <x v="1"/>
    </i>
    <i r="1">
      <x v="4"/>
      <x v="1"/>
    </i>
    <i>
      <x v="24"/>
      <x/>
      <x/>
    </i>
    <i r="2">
      <x v="1"/>
    </i>
    <i r="1">
      <x v="1"/>
      <x v="1"/>
    </i>
    <i>
      <x v="25"/>
      <x/>
      <x/>
    </i>
    <i r="2">
      <x v="1"/>
    </i>
    <i r="1">
      <x v="1"/>
      <x v="1"/>
    </i>
    <i>
      <x v="26"/>
      <x/>
      <x v="1"/>
    </i>
    <i r="1">
      <x v="1"/>
      <x v="1"/>
    </i>
    <i>
      <x v="27"/>
      <x/>
      <x/>
    </i>
    <i r="2">
      <x v="1"/>
    </i>
    <i r="1">
      <x v="1"/>
      <x v="1"/>
    </i>
    <i>
      <x v="28"/>
      <x v="1"/>
      <x/>
    </i>
    <i r="2">
      <x v="1"/>
    </i>
    <i r="1">
      <x v="2"/>
      <x/>
    </i>
    <i r="2">
      <x v="1"/>
    </i>
    <i>
      <x v="29"/>
      <x v="1"/>
      <x/>
    </i>
    <i r="2">
      <x v="1"/>
    </i>
    <i r="1">
      <x v="2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N° PALLETS" fld="14" baseField="0" baseItem="0"/>
    <dataField name=" TIEMPO (MINUTOS)" fld="20" baseField="16" baseItem="1"/>
    <dataField name=" KG NETO" fld="4" baseField="16" baseItem="0" numFmtId="166"/>
  </dataFields>
  <formats count="13">
    <format dxfId="27">
      <pivotArea field="0" type="button" dataOnly="0" labelOnly="1" outline="0" axis="axisRow" fieldPosition="0"/>
    </format>
    <format dxfId="26">
      <pivotArea field="11" type="button" dataOnly="0" labelOnly="1" outline="0" axis="axisRow" fieldPosition="1"/>
    </format>
    <format dxfId="25">
      <pivotArea field="16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0" type="button" dataOnly="0" labelOnly="1" outline="0" axis="axisRow" fieldPosition="0"/>
    </format>
    <format dxfId="22">
      <pivotArea field="11" type="button" dataOnly="0" labelOnly="1" outline="0" axis="axisRow" fieldPosition="1"/>
    </format>
    <format dxfId="21">
      <pivotArea field="16" type="button" dataOnly="0" labelOnly="1" outline="0" axis="axisRow" fieldPosition="2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11" type="button" dataOnly="0" labelOnly="1" outline="0" axis="axisRow" fieldPosition="1"/>
    </format>
    <format dxfId="17">
      <pivotArea field="16" type="button" dataOnly="0" labelOnly="1" outline="0" axis="axisRow" fieldPosition="2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73271-9118-4ABC-B91B-9006093884F0}" name="TablaDinámica2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9" firstHeaderRow="0" firstDataRow="1" firstDataCol="3"/>
  <pivotFields count="53">
    <pivotField axis="axisRow" compact="0" numFmtId="14" outline="0" showAll="0" sortType="ascending" defaultSubtotal="0">
      <items count="22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sortType="ascending" defaultSubtotal="0">
      <items count="20">
        <item x="0"/>
        <item m="1" x="19"/>
        <item x="10"/>
        <item x="2"/>
        <item x="1"/>
        <item x="5"/>
        <item x="4"/>
        <item x="6"/>
        <item x="8"/>
        <item x="9"/>
        <item x="13"/>
        <item x="17"/>
        <item x="16"/>
        <item x="15"/>
        <item x="7"/>
        <item x="14"/>
        <item x="11"/>
        <item x="12"/>
        <item m="1" x="18"/>
        <item x="3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4" outline="0" showAll="0"/>
    <pivotField dataField="1" compact="0" outline="0" showAll="0"/>
    <pivotField compact="0" outline="0" showAll="0"/>
    <pivotField dataField="1" compact="0" numFmtId="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9"/>
    <field x="10"/>
  </rowFields>
  <rowItems count="6">
    <i>
      <x v="21"/>
      <x/>
      <x v="6"/>
    </i>
    <i r="1">
      <x v="1"/>
      <x v="3"/>
    </i>
    <i r="2">
      <x v="12"/>
    </i>
    <i r="1">
      <x v="2"/>
      <x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IEMPO(H)" fld="48" baseField="0" baseItem="0" numFmtId="4"/>
    <dataField name=" PROM- T° FINAL" fld="44" subtotal="average" baseField="0" baseItem="0" numFmtId="165"/>
    <dataField name=" PESO NETO" fld="46" baseField="0" baseItem="0" numFmtId="4"/>
  </dataFields>
  <formats count="15">
    <format dxfId="14">
      <pivotArea dataOnly="0" outline="0" fieldPosition="0">
        <references count="1">
          <reference field="0" count="0" defaultSubtotal="1"/>
        </references>
      </pivotArea>
    </format>
    <format dxfId="13">
      <pivotArea field="0" type="button" dataOnly="0" labelOnly="1" outline="0" axis="axisRow" fieldPosition="0"/>
    </format>
    <format dxfId="12">
      <pivotArea field="9" type="button" dataOnly="0" labelOnly="1" outline="0" axis="axisRow" fieldPosition="1"/>
    </format>
    <format dxfId="11">
      <pivotArea field="10" type="button" dataOnly="0" labelOnly="1" outline="0" axis="axisRow" fieldPosition="2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field="9" type="button" dataOnly="0" labelOnly="1" outline="0" axis="axisRow" fieldPosition="1"/>
    </format>
    <format dxfId="7">
      <pivotArea field="10" type="button" dataOnly="0" labelOnly="1" outline="0" axis="axisRow" fieldPosition="2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Row" fieldPosition="0"/>
    </format>
    <format dxfId="4">
      <pivotArea field="9" type="button" dataOnly="0" labelOnly="1" outline="0" axis="axisRow" fieldPosition="1"/>
    </format>
    <format dxfId="3">
      <pivotArea field="10" type="button" dataOnly="0" labelOnly="1" outline="0" axis="axisRow" fieldPosition="2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yesterday" evalOrder="-1" id="3">
      <autoFilter ref="A1">
        <filterColumn colId="0">
          <dynamicFilter type="yesterday" val="45853" maxVal="4585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1F431-8CAD-446E-BEA4-E3ACC612718F}" name="Enfriamiento" displayName="Enfriamiento" ref="A1:BA384" totalsRowShown="0" headerRowDxfId="113" dataDxfId="111" headerRowBorderDxfId="112" tableBorderDxfId="110" totalsRowBorderDxfId="109">
  <autoFilter ref="A1:BA384" xr:uid="{4C71F431-8CAD-446E-BEA4-E3ACC612718F}">
    <filterColumn colId="0">
      <dynamicFilter type="yesterday" val="45853" maxVal="45854"/>
    </filterColumn>
    <filterColumn colId="10">
      <filters>
        <filter val="3"/>
        <filter val="5"/>
      </filters>
    </filterColumn>
  </autoFilter>
  <sortState xmlns:xlrd2="http://schemas.microsoft.com/office/spreadsheetml/2017/richdata2" ref="A358:BA374">
    <sortCondition ref="N1:N384"/>
  </sortState>
  <tableColumns count="53">
    <tableColumn id="1" xr3:uid="{E2733FE3-09C5-455A-B9EE-D5037B024685}" name="FECHA" dataDxfId="108"/>
    <tableColumn id="2" xr3:uid="{83220384-4EF7-4576-9A0F-F13F56CCFD5A}" name="TURNO" dataDxfId="107"/>
    <tableColumn id="54" xr3:uid="{938361BC-BA2E-4577-9415-C67EAC0B39A6}" name="EMPRESA" dataDxfId="106"/>
    <tableColumn id="3" xr3:uid="{55FBA328-99EE-49E8-9B1D-AC3F9D86A99B}" name="FUNDO" dataDxfId="105"/>
    <tableColumn id="4" xr3:uid="{BE9476F8-F383-437F-A10F-F4695F872CE0}" name="VARIEDAD" dataDxfId="104"/>
    <tableColumn id="5" xr3:uid="{580539B5-B1E8-442B-AFAE-971A405BB004}" name="TIPO DE PRODUCTO" dataDxfId="103"/>
    <tableColumn id="6" xr3:uid="{12E217D1-A05A-4295-AE31-E6F9AD2FF303}" name="TIPO DE JARRA" dataDxfId="102"/>
    <tableColumn id="7" xr3:uid="{9C244B5B-D33C-4C21-B02C-2DB3DD33A8DE}" name="FORMATO" dataDxfId="101"/>
    <tableColumn id="8" xr3:uid="{0595A57B-8566-4C2E-8315-C7F39C6F0591}" name="PROCESO DE ENFRIAMIENTO" dataDxfId="100"/>
    <tableColumn id="9" xr3:uid="{19F0AA57-880A-4AEF-B28A-2E24CD8506B0}" name="TUNEL" dataDxfId="99"/>
    <tableColumn id="10" xr3:uid="{3F8F4740-E1DB-466D-A677-F62E6ACF964A}" name="N° VIAJE" dataDxfId="98"/>
    <tableColumn id="11" xr3:uid="{D3F7CFFF-A0D5-4DF1-B52A-4D047B1157D5}" name="SETEO" dataDxfId="97"/>
    <tableColumn id="12" xr3:uid="{9D47AF5A-1C2D-447D-8422-700840802426}" name="# TARJETA PALLET" dataDxfId="96"/>
    <tableColumn id="13" xr3:uid="{6333B8A6-46D8-4823-A7D4-FC90BC6CA070}" name="HORA INICIAL" dataDxfId="95"/>
    <tableColumn id="14" xr3:uid="{E4399166-025D-42BD-8481-07128ACCDB3D}" name="T° INICIAL AMBIENTE" dataDxfId="94"/>
    <tableColumn id="15" xr3:uid="{0B873DA8-319F-4FA5-A0D9-E034029F1627}" name="T° INICIAL S1" dataDxfId="93"/>
    <tableColumn id="16" xr3:uid="{2C47224A-1956-49EA-9C99-ABD6419F2120}" name="T° INICIAL S2" dataDxfId="92"/>
    <tableColumn id="17" xr3:uid="{C37875E6-3596-4BA2-B8A1-BFEA5A402B08}" name="T° INICIAL S3" dataDxfId="91"/>
    <tableColumn id="18" xr3:uid="{9390E43B-DF87-40AF-8D2A-4296B5090E35}" name="T° INICIAL S4" dataDxfId="90"/>
    <tableColumn id="19" xr3:uid="{24E039E3-9267-4A6D-91D8-32CFA739C300}" name="T° INICIAL S5" dataDxfId="89"/>
    <tableColumn id="20" xr3:uid="{E34AF7FB-5455-49ED-9B28-3A408C57FC36}" name="T° INICIAL S6" dataDxfId="88"/>
    <tableColumn id="21" xr3:uid="{FE3D1CEC-47C6-47F1-BF0A-4F451047902C}" name="T° INICIAL S7" dataDxfId="87"/>
    <tableColumn id="22" xr3:uid="{FCCE8989-C5CC-41E8-A5D0-8C3642ED4571}" name="T° INICIAL S8" dataDxfId="86"/>
    <tableColumn id="23" xr3:uid="{2A615075-8A12-4F20-BF86-0192C991D0CE}" name="PROM- T° INICIAL" dataDxfId="85">
      <calculatedColumnFormula>AVERAGE(P2:W384)</calculatedColumnFormula>
    </tableColumn>
    <tableColumn id="24" xr3:uid="{86B8D994-52BC-469A-AF96-B10DAB6DE390}" name="HORA INTERMEDIA" dataDxfId="84"/>
    <tableColumn id="25" xr3:uid="{F912D961-23EE-4ED7-A68F-C1F125D313C9}" name="T° INTERMEDIAS1" dataDxfId="83"/>
    <tableColumn id="26" xr3:uid="{CEA36A16-8534-463C-BBAD-D26B8FEC1C13}" name="T° INTERMEDIAS2" dataDxfId="82"/>
    <tableColumn id="27" xr3:uid="{05B431E5-A34F-4A11-8F9B-93FCF83D6740}" name="T° INTERMEDIAS3" dataDxfId="81"/>
    <tableColumn id="28" xr3:uid="{FD77A8F2-D493-4D6C-A84D-B31662D0B42A}" name="T° INTERMEDIA S4" dataDxfId="80"/>
    <tableColumn id="29" xr3:uid="{27B2CF47-2FF4-425A-BC4E-8916EE2737D0}" name="T° INTERMEDIAS5" dataDxfId="79"/>
    <tableColumn id="30" xr3:uid="{1E57C272-C6B6-4316-BA46-2B402FE7657E}" name="T° INTERMEDIAS6" dataDxfId="78"/>
    <tableColumn id="31" xr3:uid="{1281B73F-52BF-4C84-BD9D-689AECCAD31E}" name="T° INTERMEDIAS7" dataDxfId="77"/>
    <tableColumn id="32" xr3:uid="{738422B8-1EBC-4D33-AD2E-71453682E71A}" name="T° INTERMEDIAS8" dataDxfId="76"/>
    <tableColumn id="33" xr3:uid="{9BFF9210-E02F-4ECF-85B9-F6ED5BEEDBF0}" name="PROM- T° INTERMEDIA" dataDxfId="75">
      <calculatedColumnFormula>AVERAGE(Z2:AG384)</calculatedColumnFormula>
    </tableColumn>
    <tableColumn id="34" xr3:uid="{DF16DD37-AF64-42DD-892C-7C69B0ADCDBE}" name="HORA FINAL" dataDxfId="74"/>
    <tableColumn id="35" xr3:uid="{500214EA-96B0-4DB2-8493-01A0B9FE8001}" name="T° FINAL AMBIENTE" dataDxfId="73"/>
    <tableColumn id="36" xr3:uid="{BBC48F14-E70D-40B7-9EF7-F019792F3532}" name="T° FINAL S1" dataDxfId="72"/>
    <tableColumn id="37" xr3:uid="{0B387900-F0D3-41D5-8FBC-6A40DEB787D3}" name="T° FINAL S2" dataDxfId="71"/>
    <tableColumn id="38" xr3:uid="{82BB1622-4EA2-45EE-98A5-F4E4F4DD56C0}" name="T° FINAL S3" dataDxfId="70"/>
    <tableColumn id="39" xr3:uid="{5F924ED1-834D-4E59-90CF-6ED1B06F2C43}" name="T° FINAL S4" dataDxfId="69"/>
    <tableColumn id="40" xr3:uid="{F1ED4081-0CA2-4F6F-9857-ABE77523AC50}" name="T° FINAL S5" dataDxfId="68"/>
    <tableColumn id="41" xr3:uid="{5369D405-36BE-4E05-9CFB-C55178480AD8}" name="T° FINAL S6" dataDxfId="67"/>
    <tableColumn id="42" xr3:uid="{1F713305-6D07-403D-AF49-AB786948B897}" name="T° FINAL S7" dataDxfId="66"/>
    <tableColumn id="43" xr3:uid="{AF3FD367-4637-443F-BABE-076B20649571}" name="T° FINAL S8" dataDxfId="65"/>
    <tableColumn id="44" xr3:uid="{FCB487E4-162A-4B12-A0DE-354D32EDD076}" name="PROM- T° FINAL" dataDxfId="64">
      <calculatedColumnFormula>AVERAGE(AK2:AR384)</calculatedColumnFormula>
    </tableColumn>
    <tableColumn id="45" xr3:uid="{7898B35B-6B9C-481D-A7D8-CD2D93F04196}" name="TIEMPO DE ENFRIAMIENTO" dataDxfId="63">
      <calculatedColumnFormula>+Enfriamiento[[#This Row],[HORA FINAL]]-Enfriamiento[[#This Row],[HORA INICIAL]]</calculatedColumnFormula>
    </tableColumn>
    <tableColumn id="46" xr3:uid="{6071F355-A225-43B9-934D-E26721E53EBC}" name="PESO NETO" dataDxfId="62"/>
    <tableColumn id="47" xr3:uid="{27F0E43A-BDE0-4565-9C5E-C87BAB8512F5}" name="OBSERVACION" dataDxfId="61"/>
    <tableColumn id="48" xr3:uid="{0ABF3BDD-7AFA-4677-B94B-9348292D462A}" name="TIEMPO(H)" dataDxfId="60">
      <calculatedColumnFormula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calculatedColumnFormula>
    </tableColumn>
    <tableColumn id="49" xr3:uid="{B046960F-E629-4530-A82B-04014228E751}" name="TIEMPO (MIN)" dataDxfId="59">
      <calculatedColumnFormula>IF(Enfriamiento[[#This Row],[TIEMPO(H)]]="","",Enfriamiento[[#This Row],[TIEMPO(H)]]*60)</calculatedColumnFormula>
    </tableColumn>
    <tableColumn id="50" xr3:uid="{C15DAED2-4ED5-409B-BE18-02224F08B54D}" name="SEMANA" dataDxfId="58">
      <calculatedColumnFormula>WEEKNUM(A2)</calculatedColumnFormula>
    </tableColumn>
    <tableColumn id="51" xr3:uid="{D0C96A5A-0733-4AF6-876F-007049E65DC7}" name="MES" dataDxfId="57">
      <calculatedColumnFormula>TEXT(A2,"MMM")</calculatedColumnFormula>
    </tableColumn>
    <tableColumn id="52" xr3:uid="{4F9CBF21-232E-4975-A1ED-D67CA1E1409F}" name="QR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798835-5327-4AFF-9860-985CA94BB77F}" name="Descarga" displayName="Descarga" ref="A1:Y116" totalsRowShown="0" headerRowDxfId="55" headerRowBorderDxfId="54" tableBorderDxfId="53">
  <autoFilter ref="A1:Y116" xr:uid="{83798835-5327-4AFF-9860-985CA94BB77F}"/>
  <tableColumns count="25">
    <tableColumn id="1" xr3:uid="{76293B52-2CDC-49FD-AB26-16FDEEE93350}" name="FECHA" dataDxfId="52"/>
    <tableColumn id="2" xr3:uid="{174E43F7-EB59-4959-9781-03F87576A196}" name="N° VIAJE" dataDxfId="51"/>
    <tableColumn id="3" xr3:uid="{5D72033D-0691-40FB-8AED-D1A773CC8FA5}" name="PLACA" dataDxfId="50"/>
    <tableColumn id="4" xr3:uid="{17A8041F-5B14-4644-8487-5340B23D61DF}" name="GUIA" dataDxfId="49"/>
    <tableColumn id="5" xr3:uid="{2F80A1EC-0578-4287-BFA0-7B9F44C97F71}" name="KG NETO" dataDxfId="48"/>
    <tableColumn id="6" xr3:uid="{191F6E3E-CCEE-46DE-B2BC-5FF7C8D4A350}" name="EMPRESA" dataDxfId="47"/>
    <tableColumn id="7" xr3:uid="{26718158-FE13-444E-9BAC-79AEE96AD2D6}" name="FUNDO" dataDxfId="46"/>
    <tableColumn id="8" xr3:uid="{38A7825C-F6AA-460B-887B-2CC37EE2CB33}" name="INICIO" dataDxfId="45"/>
    <tableColumn id="9" xr3:uid="{9AE1F501-AF02-46B5-951F-50B9F2DF0AB3}" name="FINAL" dataDxfId="44"/>
    <tableColumn id="10" xr3:uid="{89C802E9-B144-40A1-8591-8FB35D0C4F8A}" name="TIEMPO DE DESCARGA" dataDxfId="43">
      <calculatedColumnFormula>[1]!Descarga[[#This Row],[FINAL]]-[1]!Descarga[[#This Row],[INICIO]]</calculatedColumnFormula>
    </tableColumn>
    <tableColumn id="11" xr3:uid="{94029BE2-2206-4E61-8715-9552EC86E7CF}" name="CANTIDAD DE OBREROS" dataDxfId="42"/>
    <tableColumn id="12" xr3:uid="{74BD97CC-CE4B-4047-8D04-EDE9BD7E5036}" name="EQUIPO DE DESCARGA" dataDxfId="41"/>
    <tableColumn id="13" xr3:uid="{B7ACA7D0-5806-4E88-A25A-7FC4EFDC40D5}" name="TAMAÑO DE UNIDAD" dataDxfId="40"/>
    <tableColumn id="14" xr3:uid="{BC01014E-2C2C-49E9-B8A5-0B6546D6ABBC}" name="TOTAL DE PERSONAS RMP" dataDxfId="39"/>
    <tableColumn id="15" xr3:uid="{4FA58FC8-545E-4AC3-94D3-19C994367E3F}" name="N° PALLETS" dataDxfId="38"/>
    <tableColumn id="16" xr3:uid="{9267488F-06CE-4F95-A708-1FC768EF4BE0}" name="RAMPA" dataDxfId="37"/>
    <tableColumn id="17" xr3:uid="{D692C1BB-823D-4643-BBD9-834DD01FB1A9}" name="PUERTA DE DESCARGA" dataDxfId="36"/>
    <tableColumn id="18" xr3:uid="{A0988DA4-6EE5-4A60-BD92-0B36ADB0420E}" name="OBSERVACIONES" dataDxfId="35"/>
    <tableColumn id="19" xr3:uid="{28F35B42-A06F-44DC-89D0-7A454A180AF7}" name="SEMANA" dataDxfId="34">
      <calculatedColumnFormula>WEEKNUM(A2)</calculatedColumnFormula>
    </tableColumn>
    <tableColumn id="20" xr3:uid="{6EE618D8-259B-4EBC-98D0-EFA643F6D80B}" name="TIEMPO (H)" dataDxfId="33">
      <calculatedColumnFormula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calculatedColumnFormula>
    </tableColumn>
    <tableColumn id="21" xr3:uid="{60160F7D-E4E3-4D8F-9A17-E4AEE3AC8D8D}" name="TIEMPO (MINUTOS)" dataDxfId="32">
      <calculatedColumnFormula>IF([1]!Descarga[[#This Row],[TIEMPO (H)]]="","",[1]!Descarga[[#This Row],[TIEMPO (H)]]*60)</calculatedColumnFormula>
    </tableColumn>
    <tableColumn id="22" xr3:uid="{E85C9F34-EA55-4515-818E-7858E6755506}" name="SALIDA DE UNIDAD" dataDxfId="31"/>
    <tableColumn id="23" xr3:uid="{6A24E1F5-F435-4B6B-8FCA-FE20A6BD8E50}" name="CARGA DE MATERIALES" dataDxfId="30">
      <calculatedColumnFormula>IF([1]!Descarga[[#This Row],[SALIDA DE UNIDAD]]="","",[1]!Descarga[[#This Row],[SALIDA DE UNIDAD]]-[1]!Descarga[[#This Row],[FINAL]])</calculatedColumnFormula>
    </tableColumn>
    <tableColumn id="24" xr3:uid="{B3870C9A-0782-425C-9F87-4B042C7471A5}" name="PALLETS CARGADOS" dataDxfId="29"/>
    <tableColumn id="25" xr3:uid="{E8AA71E3-36C8-4DC3-97A5-4F99ED5D5794}" name="TIEMPO TOTAL EN PACKING" dataDxfId="28">
      <calculatedColumnFormula>IF([1]!Descarga[[#This Row],[SALIDA DE UNIDAD]]="","",[1]!Descarga[[#This Row],[SALIDA DE UNIDAD]]-[1]!Descarga[[#This Row],[INICIO]])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892-FCDF-4526-AA7C-A732A123DEEC}">
  <dimension ref="A1:BA384"/>
  <sheetViews>
    <sheetView showGridLines="0" tabSelected="1" topLeftCell="H1" workbookViewId="0">
      <pane ySplit="1" topLeftCell="A358" activePane="bottomLeft" state="frozen"/>
      <selection pane="bottomLeft" activeCell="O393" sqref="O393"/>
    </sheetView>
  </sheetViews>
  <sheetFormatPr baseColWidth="10" defaultColWidth="11.85546875" defaultRowHeight="15" customHeight="1" x14ac:dyDescent="0.25"/>
  <cols>
    <col min="1" max="1" width="22.5703125" style="3" bestFit="1" customWidth="1"/>
    <col min="2" max="2" width="12" style="3" bestFit="1" customWidth="1"/>
    <col min="3" max="3" width="28.7109375" style="3" customWidth="1"/>
    <col min="4" max="4" width="18.28515625" style="3" customWidth="1"/>
    <col min="5" max="5" width="14.5703125" style="3" bestFit="1" customWidth="1"/>
    <col min="6" max="6" width="22.42578125" style="3" bestFit="1" customWidth="1"/>
    <col min="7" max="7" width="19.42578125" style="3" bestFit="1" customWidth="1"/>
    <col min="8" max="8" width="20.140625" style="3" customWidth="1"/>
    <col min="9" max="9" width="23.42578125" style="3" bestFit="1" customWidth="1"/>
    <col min="10" max="10" width="11.42578125" style="3" bestFit="1" customWidth="1"/>
    <col min="11" max="11" width="13.42578125" style="3" bestFit="1" customWidth="1"/>
    <col min="12" max="12" width="11.5703125" style="3" bestFit="1" customWidth="1"/>
    <col min="13" max="13" width="15.42578125" style="3" customWidth="1"/>
    <col min="14" max="14" width="17.5703125" style="72" bestFit="1" customWidth="1"/>
    <col min="15" max="15" width="24.42578125" style="3" bestFit="1" customWidth="1"/>
    <col min="16" max="23" width="17" style="3" bestFit="1" customWidth="1"/>
    <col min="24" max="24" width="21" style="6" bestFit="1" customWidth="1"/>
    <col min="25" max="25" width="22.42578125" style="72" bestFit="1" customWidth="1"/>
    <col min="26" max="28" width="21.42578125" style="3" bestFit="1" customWidth="1"/>
    <col min="29" max="29" width="21.85546875" style="3" bestFit="1" customWidth="1"/>
    <col min="30" max="33" width="21.42578125" style="3" bestFit="1" customWidth="1"/>
    <col min="34" max="34" width="25.85546875" style="6" bestFit="1" customWidth="1"/>
    <col min="35" max="35" width="16.42578125" style="72" bestFit="1" customWidth="1"/>
    <col min="36" max="36" width="23.140625" style="3" bestFit="1" customWidth="1"/>
    <col min="37" max="44" width="15.85546875" style="3" bestFit="1" customWidth="1"/>
    <col min="45" max="45" width="18.42578125" style="6" bestFit="1" customWidth="1"/>
    <col min="46" max="46" width="17.85546875" style="3" bestFit="1" customWidth="1"/>
    <col min="47" max="47" width="12.5703125" style="28" bestFit="1" customWidth="1"/>
    <col min="48" max="48" width="34.7109375" style="3" customWidth="1"/>
    <col min="49" max="49" width="15" style="3" bestFit="1" customWidth="1"/>
    <col min="50" max="50" width="17.42578125" style="3" bestFit="1" customWidth="1"/>
    <col min="51" max="51" width="13.140625" style="3" bestFit="1" customWidth="1"/>
    <col min="52" max="52" width="9.42578125" style="3" bestFit="1" customWidth="1"/>
    <col min="53" max="53" width="21.85546875" style="64" bestFit="1" customWidth="1"/>
  </cols>
  <sheetData>
    <row r="1" spans="1:53" ht="24.75" thickBot="1" x14ac:dyDescent="0.3">
      <c r="A1" s="66" t="s">
        <v>0</v>
      </c>
      <c r="B1" s="67" t="s">
        <v>1</v>
      </c>
      <c r="C1" s="67" t="s">
        <v>2</v>
      </c>
      <c r="D1" s="68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7" t="s">
        <v>11</v>
      </c>
      <c r="M1" s="67" t="s">
        <v>12</v>
      </c>
      <c r="N1" s="70" t="s">
        <v>13</v>
      </c>
      <c r="O1" s="67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  <c r="V1" s="67" t="s">
        <v>21</v>
      </c>
      <c r="W1" s="67" t="s">
        <v>22</v>
      </c>
      <c r="X1" s="8" t="s">
        <v>23</v>
      </c>
      <c r="Y1" s="70" t="s">
        <v>24</v>
      </c>
      <c r="Z1" s="67" t="s">
        <v>25</v>
      </c>
      <c r="AA1" s="67" t="s">
        <v>26</v>
      </c>
      <c r="AB1" s="67" t="s">
        <v>27</v>
      </c>
      <c r="AC1" s="67" t="s">
        <v>28</v>
      </c>
      <c r="AD1" s="67" t="s">
        <v>29</v>
      </c>
      <c r="AE1" s="67" t="s">
        <v>30</v>
      </c>
      <c r="AF1" s="67" t="s">
        <v>31</v>
      </c>
      <c r="AG1" s="67" t="s">
        <v>32</v>
      </c>
      <c r="AH1" s="8" t="s">
        <v>33</v>
      </c>
      <c r="AI1" s="70" t="s">
        <v>34</v>
      </c>
      <c r="AJ1" s="67" t="s">
        <v>35</v>
      </c>
      <c r="AK1" s="67" t="s">
        <v>36</v>
      </c>
      <c r="AL1" s="67" t="s">
        <v>37</v>
      </c>
      <c r="AM1" s="67" t="s">
        <v>38</v>
      </c>
      <c r="AN1" s="67" t="s">
        <v>39</v>
      </c>
      <c r="AO1" s="67" t="s">
        <v>40</v>
      </c>
      <c r="AP1" s="67" t="s">
        <v>41</v>
      </c>
      <c r="AQ1" s="67" t="s">
        <v>42</v>
      </c>
      <c r="AR1" s="67" t="s">
        <v>43</v>
      </c>
      <c r="AS1" s="8" t="s">
        <v>44</v>
      </c>
      <c r="AT1" s="7" t="s">
        <v>45</v>
      </c>
      <c r="AU1" s="69" t="s">
        <v>46</v>
      </c>
      <c r="AV1" s="67" t="s">
        <v>47</v>
      </c>
      <c r="AW1" s="7" t="s">
        <v>48</v>
      </c>
      <c r="AX1" s="7" t="s">
        <v>49</v>
      </c>
      <c r="AY1" s="7" t="s">
        <v>50</v>
      </c>
      <c r="AZ1" s="9" t="s">
        <v>51</v>
      </c>
      <c r="BA1" s="63" t="s">
        <v>52</v>
      </c>
    </row>
    <row r="2" spans="1:53" ht="15.75" hidden="1" thickBot="1" x14ac:dyDescent="0.3">
      <c r="A2" s="45">
        <v>45835</v>
      </c>
      <c r="B2" s="44" t="s">
        <v>53</v>
      </c>
      <c r="C2" s="44" t="s">
        <v>54</v>
      </c>
      <c r="D2" s="46" t="s">
        <v>55</v>
      </c>
      <c r="E2" s="47" t="s">
        <v>56</v>
      </c>
      <c r="F2" s="46" t="s">
        <v>57</v>
      </c>
      <c r="G2" s="46" t="s">
        <v>58</v>
      </c>
      <c r="H2" s="46" t="s">
        <v>59</v>
      </c>
      <c r="I2" s="46">
        <v>1</v>
      </c>
      <c r="J2" s="46">
        <v>3</v>
      </c>
      <c r="K2" s="46">
        <v>1</v>
      </c>
      <c r="L2" s="46">
        <v>5</v>
      </c>
      <c r="M2" s="46">
        <v>12174</v>
      </c>
      <c r="N2" s="73">
        <v>0.67708333333333337</v>
      </c>
      <c r="O2" s="46">
        <v>16.7</v>
      </c>
      <c r="P2" s="46">
        <v>19.100000000000001</v>
      </c>
      <c r="Q2" s="46">
        <v>18.399999999999999</v>
      </c>
      <c r="R2" s="46">
        <v>19.600000000000001</v>
      </c>
      <c r="S2" s="46">
        <v>19.2</v>
      </c>
      <c r="T2" s="46">
        <v>21.2</v>
      </c>
      <c r="U2" s="46">
        <v>20</v>
      </c>
      <c r="V2" s="46">
        <v>19.899999999999999</v>
      </c>
      <c r="W2" s="46">
        <v>18.8</v>
      </c>
      <c r="X2" s="48">
        <f>AVERAGE(P2:W3)</f>
        <v>19.524999999999999</v>
      </c>
      <c r="Y2" s="49">
        <v>0.71527777777777779</v>
      </c>
      <c r="Z2" s="50">
        <v>14.7</v>
      </c>
      <c r="AA2" s="50">
        <v>14.1</v>
      </c>
      <c r="AB2" s="50">
        <v>14.4</v>
      </c>
      <c r="AC2" s="50">
        <v>13.5</v>
      </c>
      <c r="AD2" s="50">
        <v>17.100000000000001</v>
      </c>
      <c r="AE2" s="50">
        <v>13.3</v>
      </c>
      <c r="AF2" s="50">
        <v>16.2</v>
      </c>
      <c r="AG2" s="50">
        <v>13.7</v>
      </c>
      <c r="AH2" s="51">
        <f>AVERAGE(Z2:AG3)</f>
        <v>14.624999999999998</v>
      </c>
      <c r="AI2" s="49">
        <v>0.76041666666666663</v>
      </c>
      <c r="AJ2" s="50">
        <v>5</v>
      </c>
      <c r="AK2" s="50">
        <v>8.6999999999999993</v>
      </c>
      <c r="AL2" s="50">
        <v>8.3000000000000007</v>
      </c>
      <c r="AM2" s="50">
        <v>7.4</v>
      </c>
      <c r="AN2" s="50">
        <v>5.3</v>
      </c>
      <c r="AO2" s="50">
        <v>8.1999999999999993</v>
      </c>
      <c r="AP2" s="50">
        <v>9.1999999999999993</v>
      </c>
      <c r="AQ2" s="50">
        <v>8.6</v>
      </c>
      <c r="AR2" s="50">
        <v>7.8</v>
      </c>
      <c r="AS2" s="51">
        <f>AVERAGE(AK2:AR3)</f>
        <v>7.9374999999999991</v>
      </c>
      <c r="AT2" s="52">
        <f>+Enfriamiento[[#This Row],[HORA FINAL]]-Enfriamiento[[#This Row],[HORA INICIAL]]</f>
        <v>8.3333333333333259E-2</v>
      </c>
      <c r="AU2" s="53">
        <v>283.17</v>
      </c>
      <c r="AV2" s="46"/>
      <c r="AW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2" s="55">
        <f>IF(Enfriamiento[[#This Row],[TIEMPO(H)]]="","",Enfriamiento[[#This Row],[TIEMPO(H)]]*60)</f>
        <v>120</v>
      </c>
      <c r="AY2" s="55">
        <f t="shared" ref="AY2:AY65" si="0">WEEKNUM(A2)</f>
        <v>26</v>
      </c>
      <c r="AZ2" s="56" t="str">
        <f t="shared" ref="AZ2:AZ65" si="1">TEXT(A2,"MMM")</f>
        <v>jun</v>
      </c>
      <c r="BA2" s="65"/>
    </row>
    <row r="3" spans="1:53" ht="15.75" hidden="1" thickBot="1" x14ac:dyDescent="0.3">
      <c r="A3" s="45">
        <v>45835</v>
      </c>
      <c r="B3" s="44" t="s">
        <v>53</v>
      </c>
      <c r="C3" s="44" t="s">
        <v>54</v>
      </c>
      <c r="D3" s="46" t="s">
        <v>55</v>
      </c>
      <c r="E3" s="47" t="s">
        <v>56</v>
      </c>
      <c r="F3" s="46" t="s">
        <v>57</v>
      </c>
      <c r="G3" s="46" t="s">
        <v>58</v>
      </c>
      <c r="H3" s="46" t="s">
        <v>59</v>
      </c>
      <c r="I3" s="46">
        <v>1</v>
      </c>
      <c r="J3" s="46">
        <v>3</v>
      </c>
      <c r="K3" s="46">
        <v>1</v>
      </c>
      <c r="L3" s="46">
        <v>5</v>
      </c>
      <c r="M3" s="46">
        <v>12173</v>
      </c>
      <c r="N3" s="73">
        <v>0.67708333333333337</v>
      </c>
      <c r="O3" s="46">
        <v>16.7</v>
      </c>
      <c r="P3" s="46">
        <v>19.100000000000001</v>
      </c>
      <c r="Q3" s="46">
        <v>18.399999999999999</v>
      </c>
      <c r="R3" s="46">
        <v>19.600000000000001</v>
      </c>
      <c r="S3" s="46">
        <v>19.2</v>
      </c>
      <c r="T3" s="46">
        <v>21.2</v>
      </c>
      <c r="U3" s="46">
        <v>20</v>
      </c>
      <c r="V3" s="46">
        <v>19.899999999999999</v>
      </c>
      <c r="W3" s="46">
        <v>18.8</v>
      </c>
      <c r="X3" s="48">
        <f>AVERAGE(P3:W5)</f>
        <v>19.524999999999999</v>
      </c>
      <c r="Y3" s="49">
        <v>0.71527777777777779</v>
      </c>
      <c r="Z3" s="50">
        <v>14.7</v>
      </c>
      <c r="AA3" s="50">
        <v>14.1</v>
      </c>
      <c r="AB3" s="50">
        <v>14.4</v>
      </c>
      <c r="AC3" s="50">
        <v>13.5</v>
      </c>
      <c r="AD3" s="50">
        <v>17.100000000000001</v>
      </c>
      <c r="AE3" s="50">
        <v>13.3</v>
      </c>
      <c r="AF3" s="50">
        <v>16.2</v>
      </c>
      <c r="AG3" s="50">
        <v>13.7</v>
      </c>
      <c r="AH3" s="51">
        <f>AVERAGE(Z3:AG5)</f>
        <v>14.624999999999998</v>
      </c>
      <c r="AI3" s="49">
        <v>0.76041666666666663</v>
      </c>
      <c r="AJ3" s="50">
        <v>5</v>
      </c>
      <c r="AK3" s="50">
        <v>8.6999999999999993</v>
      </c>
      <c r="AL3" s="50">
        <v>8.3000000000000007</v>
      </c>
      <c r="AM3" s="50">
        <v>7.4</v>
      </c>
      <c r="AN3" s="50">
        <v>5.3</v>
      </c>
      <c r="AO3" s="50">
        <v>8.1999999999999993</v>
      </c>
      <c r="AP3" s="50">
        <v>9.1999999999999993</v>
      </c>
      <c r="AQ3" s="50">
        <v>8.6</v>
      </c>
      <c r="AR3" s="50">
        <v>7.8</v>
      </c>
      <c r="AS3" s="51">
        <f>AVERAGE(AK3:AR5)</f>
        <v>7.9375</v>
      </c>
      <c r="AT3" s="52">
        <f>+Enfriamiento[[#This Row],[HORA FINAL]]-Enfriamiento[[#This Row],[HORA INICIAL]]</f>
        <v>8.3333333333333259E-2</v>
      </c>
      <c r="AU3" s="53">
        <v>398.64</v>
      </c>
      <c r="AV3" s="46"/>
      <c r="AW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3" s="55">
        <f>IF(Enfriamiento[[#This Row],[TIEMPO(H)]]="","",Enfriamiento[[#This Row],[TIEMPO(H)]]*60)</f>
        <v>120</v>
      </c>
      <c r="AY3" s="55">
        <f t="shared" si="0"/>
        <v>26</v>
      </c>
      <c r="AZ3" s="56" t="str">
        <f t="shared" si="1"/>
        <v>jun</v>
      </c>
      <c r="BA3" s="65"/>
    </row>
    <row r="4" spans="1:53" ht="15.75" hidden="1" thickBot="1" x14ac:dyDescent="0.3">
      <c r="A4" s="45">
        <v>45835</v>
      </c>
      <c r="B4" s="44" t="s">
        <v>53</v>
      </c>
      <c r="C4" s="44" t="s">
        <v>54</v>
      </c>
      <c r="D4" s="46" t="s">
        <v>55</v>
      </c>
      <c r="E4" s="47" t="s">
        <v>56</v>
      </c>
      <c r="F4" s="46" t="s">
        <v>57</v>
      </c>
      <c r="G4" s="46" t="s">
        <v>58</v>
      </c>
      <c r="H4" s="46" t="s">
        <v>59</v>
      </c>
      <c r="I4" s="46">
        <v>1</v>
      </c>
      <c r="J4" s="46">
        <v>3</v>
      </c>
      <c r="K4" s="46">
        <v>1</v>
      </c>
      <c r="L4" s="46">
        <v>5</v>
      </c>
      <c r="M4" s="46">
        <v>12164</v>
      </c>
      <c r="N4" s="73">
        <v>0.67708333333333337</v>
      </c>
      <c r="O4" s="46">
        <v>16.7</v>
      </c>
      <c r="P4" s="46">
        <v>19.100000000000001</v>
      </c>
      <c r="Q4" s="46">
        <v>18.399999999999999</v>
      </c>
      <c r="R4" s="46">
        <v>19.600000000000001</v>
      </c>
      <c r="S4" s="46">
        <v>19.2</v>
      </c>
      <c r="T4" s="46">
        <v>21.2</v>
      </c>
      <c r="U4" s="46">
        <v>20</v>
      </c>
      <c r="V4" s="46">
        <v>19.899999999999999</v>
      </c>
      <c r="W4" s="46">
        <v>18.8</v>
      </c>
      <c r="X4" s="48">
        <f>AVERAGE(P4:W7)</f>
        <v>19.524999999999999</v>
      </c>
      <c r="Y4" s="49">
        <v>0.71527777777777779</v>
      </c>
      <c r="Z4" s="50">
        <v>14.7</v>
      </c>
      <c r="AA4" s="50">
        <v>14.1</v>
      </c>
      <c r="AB4" s="50">
        <v>14.4</v>
      </c>
      <c r="AC4" s="50">
        <v>13.5</v>
      </c>
      <c r="AD4" s="50">
        <v>17.100000000000001</v>
      </c>
      <c r="AE4" s="50">
        <v>13.3</v>
      </c>
      <c r="AF4" s="50">
        <v>16.2</v>
      </c>
      <c r="AG4" s="50">
        <v>13.7</v>
      </c>
      <c r="AH4" s="51">
        <f>AVERAGE(Z4:AG7)</f>
        <v>14.624999999999998</v>
      </c>
      <c r="AI4" s="49">
        <v>0.76041666666666663</v>
      </c>
      <c r="AJ4" s="50">
        <v>5</v>
      </c>
      <c r="AK4" s="50">
        <v>8.6999999999999993</v>
      </c>
      <c r="AL4" s="50">
        <v>8.3000000000000007</v>
      </c>
      <c r="AM4" s="50">
        <v>7.4</v>
      </c>
      <c r="AN4" s="50">
        <v>5.3</v>
      </c>
      <c r="AO4" s="50">
        <v>8.1999999999999993</v>
      </c>
      <c r="AP4" s="50">
        <v>9.1999999999999993</v>
      </c>
      <c r="AQ4" s="50">
        <v>8.6</v>
      </c>
      <c r="AR4" s="50">
        <v>7.8</v>
      </c>
      <c r="AS4" s="51">
        <f>AVERAGE(AK4:AR7)</f>
        <v>7.9375</v>
      </c>
      <c r="AT4" s="52">
        <f>+Enfriamiento[[#This Row],[HORA FINAL]]-Enfriamiento[[#This Row],[HORA INICIAL]]</f>
        <v>8.3333333333333259E-2</v>
      </c>
      <c r="AU4" s="53">
        <v>394.64</v>
      </c>
      <c r="AV4" s="46"/>
      <c r="AW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4" s="55">
        <f>IF(Enfriamiento[[#This Row],[TIEMPO(H)]]="","",Enfriamiento[[#This Row],[TIEMPO(H)]]*60)</f>
        <v>120</v>
      </c>
      <c r="AY4" s="55">
        <f t="shared" si="0"/>
        <v>26</v>
      </c>
      <c r="AZ4" s="56" t="str">
        <f t="shared" si="1"/>
        <v>jun</v>
      </c>
      <c r="BA4" s="65"/>
    </row>
    <row r="5" spans="1:53" ht="15.75" hidden="1" thickBot="1" x14ac:dyDescent="0.3">
      <c r="A5" s="45">
        <v>45835</v>
      </c>
      <c r="B5" s="44" t="s">
        <v>53</v>
      </c>
      <c r="C5" s="44" t="s">
        <v>54</v>
      </c>
      <c r="D5" s="46" t="s">
        <v>55</v>
      </c>
      <c r="E5" s="47" t="s">
        <v>56</v>
      </c>
      <c r="F5" s="46" t="s">
        <v>57</v>
      </c>
      <c r="G5" s="46" t="s">
        <v>58</v>
      </c>
      <c r="H5" s="46" t="s">
        <v>59</v>
      </c>
      <c r="I5" s="46">
        <v>1</v>
      </c>
      <c r="J5" s="46">
        <v>3</v>
      </c>
      <c r="K5" s="46">
        <v>1</v>
      </c>
      <c r="L5" s="46">
        <v>5</v>
      </c>
      <c r="M5" s="46">
        <v>12163</v>
      </c>
      <c r="N5" s="73">
        <v>0.67708333333333337</v>
      </c>
      <c r="O5" s="46">
        <v>16.7</v>
      </c>
      <c r="P5" s="46">
        <v>19.100000000000001</v>
      </c>
      <c r="Q5" s="46">
        <v>18.399999999999999</v>
      </c>
      <c r="R5" s="46">
        <v>19.600000000000001</v>
      </c>
      <c r="S5" s="46">
        <v>19.2</v>
      </c>
      <c r="T5" s="46">
        <v>21.2</v>
      </c>
      <c r="U5" s="46">
        <v>20</v>
      </c>
      <c r="V5" s="46">
        <v>19.899999999999999</v>
      </c>
      <c r="W5" s="46">
        <v>18.8</v>
      </c>
      <c r="X5" s="48">
        <f>AVERAGE(P5:W9)</f>
        <v>19.524999999999999</v>
      </c>
      <c r="Y5" s="49">
        <v>0.71527777777777779</v>
      </c>
      <c r="Z5" s="50">
        <v>14.7</v>
      </c>
      <c r="AA5" s="50">
        <v>14.1</v>
      </c>
      <c r="AB5" s="50">
        <v>14.4</v>
      </c>
      <c r="AC5" s="50">
        <v>13.5</v>
      </c>
      <c r="AD5" s="50">
        <v>17.100000000000001</v>
      </c>
      <c r="AE5" s="50">
        <v>13.3</v>
      </c>
      <c r="AF5" s="50">
        <v>16.2</v>
      </c>
      <c r="AG5" s="50">
        <v>13.7</v>
      </c>
      <c r="AH5" s="51">
        <f>AVERAGE(Z5:AG9)</f>
        <v>14.625</v>
      </c>
      <c r="AI5" s="49">
        <v>0.76041666666666663</v>
      </c>
      <c r="AJ5" s="50">
        <v>5</v>
      </c>
      <c r="AK5" s="50">
        <v>8.6999999999999993</v>
      </c>
      <c r="AL5" s="50">
        <v>8.3000000000000007</v>
      </c>
      <c r="AM5" s="50">
        <v>7.4</v>
      </c>
      <c r="AN5" s="50">
        <v>5.3</v>
      </c>
      <c r="AO5" s="50">
        <v>8.1999999999999993</v>
      </c>
      <c r="AP5" s="50">
        <v>9.1999999999999993</v>
      </c>
      <c r="AQ5" s="50">
        <v>8.6</v>
      </c>
      <c r="AR5" s="50">
        <v>7.8</v>
      </c>
      <c r="AS5" s="51">
        <f>AVERAGE(AK5:AR9)</f>
        <v>7.9375</v>
      </c>
      <c r="AT5" s="52">
        <f>+Enfriamiento[[#This Row],[HORA FINAL]]-Enfriamiento[[#This Row],[HORA INICIAL]]</f>
        <v>8.3333333333333259E-2</v>
      </c>
      <c r="AU5" s="53">
        <v>330.87</v>
      </c>
      <c r="AV5" s="46"/>
      <c r="AW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5" s="55">
        <f>IF(Enfriamiento[[#This Row],[TIEMPO(H)]]="","",Enfriamiento[[#This Row],[TIEMPO(H)]]*60)</f>
        <v>120</v>
      </c>
      <c r="AY5" s="55">
        <f t="shared" si="0"/>
        <v>26</v>
      </c>
      <c r="AZ5" s="56" t="str">
        <f t="shared" si="1"/>
        <v>jun</v>
      </c>
      <c r="BA5" s="65"/>
    </row>
    <row r="6" spans="1:53" ht="15.75" hidden="1" thickBot="1" x14ac:dyDescent="0.3">
      <c r="A6" s="45">
        <v>45835</v>
      </c>
      <c r="B6" s="44" t="s">
        <v>53</v>
      </c>
      <c r="C6" s="44" t="s">
        <v>54</v>
      </c>
      <c r="D6" s="46" t="s">
        <v>55</v>
      </c>
      <c r="E6" s="47" t="s">
        <v>56</v>
      </c>
      <c r="F6" s="46" t="s">
        <v>57</v>
      </c>
      <c r="G6" s="46" t="s">
        <v>58</v>
      </c>
      <c r="H6" s="46" t="s">
        <v>59</v>
      </c>
      <c r="I6" s="46">
        <v>1</v>
      </c>
      <c r="J6" s="46">
        <v>3</v>
      </c>
      <c r="K6" s="46">
        <v>1</v>
      </c>
      <c r="L6" s="46">
        <v>5</v>
      </c>
      <c r="M6" s="46">
        <v>12162</v>
      </c>
      <c r="N6" s="73">
        <v>0.67708333333333337</v>
      </c>
      <c r="O6" s="46">
        <v>16.7</v>
      </c>
      <c r="P6" s="46">
        <v>19.100000000000001</v>
      </c>
      <c r="Q6" s="46">
        <v>18.399999999999999</v>
      </c>
      <c r="R6" s="46">
        <v>19.600000000000001</v>
      </c>
      <c r="S6" s="46">
        <v>19.2</v>
      </c>
      <c r="T6" s="46">
        <v>21.2</v>
      </c>
      <c r="U6" s="46">
        <v>20</v>
      </c>
      <c r="V6" s="46">
        <v>19.899999999999999</v>
      </c>
      <c r="W6" s="46">
        <v>18.8</v>
      </c>
      <c r="X6" s="48">
        <f>AVERAGE(P6:W11)</f>
        <v>19.647916666666667</v>
      </c>
      <c r="Y6" s="49">
        <v>0.71527777777777779</v>
      </c>
      <c r="Z6" s="50">
        <v>14.7</v>
      </c>
      <c r="AA6" s="50">
        <v>14.1</v>
      </c>
      <c r="AB6" s="50">
        <v>14.4</v>
      </c>
      <c r="AC6" s="50">
        <v>13.5</v>
      </c>
      <c r="AD6" s="50">
        <v>17.100000000000001</v>
      </c>
      <c r="AE6" s="50">
        <v>13.3</v>
      </c>
      <c r="AF6" s="50">
        <v>16.2</v>
      </c>
      <c r="AG6" s="50">
        <v>13.7</v>
      </c>
      <c r="AH6" s="51">
        <f>AVERAGE(Z6:AG11)</f>
        <v>14.816666666666665</v>
      </c>
      <c r="AI6" s="49">
        <v>0.76041666666666663</v>
      </c>
      <c r="AJ6" s="50">
        <v>5</v>
      </c>
      <c r="AK6" s="50">
        <v>8.6999999999999993</v>
      </c>
      <c r="AL6" s="50">
        <v>8.3000000000000007</v>
      </c>
      <c r="AM6" s="50">
        <v>7.4</v>
      </c>
      <c r="AN6" s="50">
        <v>5.3</v>
      </c>
      <c r="AO6" s="50">
        <v>8.1999999999999993</v>
      </c>
      <c r="AP6" s="50">
        <v>9.1999999999999993</v>
      </c>
      <c r="AQ6" s="50">
        <v>8.6</v>
      </c>
      <c r="AR6" s="50">
        <v>7.8</v>
      </c>
      <c r="AS6" s="51">
        <f>AVERAGE(AK6:AR11)</f>
        <v>8.0314583333333331</v>
      </c>
      <c r="AT6" s="52">
        <f>+Enfriamiento[[#This Row],[HORA FINAL]]-Enfriamiento[[#This Row],[HORA INICIAL]]</f>
        <v>8.3333333333333259E-2</v>
      </c>
      <c r="AU6" s="53">
        <v>330.87</v>
      </c>
      <c r="AV6" s="46"/>
      <c r="AW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6" s="55">
        <f>IF(Enfriamiento[[#This Row],[TIEMPO(H)]]="","",Enfriamiento[[#This Row],[TIEMPO(H)]]*60)</f>
        <v>120</v>
      </c>
      <c r="AY6" s="55">
        <f t="shared" si="0"/>
        <v>26</v>
      </c>
      <c r="AZ6" s="56" t="str">
        <f t="shared" si="1"/>
        <v>jun</v>
      </c>
      <c r="BA6" s="65"/>
    </row>
    <row r="7" spans="1:53" ht="15.75" hidden="1" thickBot="1" x14ac:dyDescent="0.3">
      <c r="A7" s="45">
        <v>45835</v>
      </c>
      <c r="B7" s="44" t="s">
        <v>53</v>
      </c>
      <c r="C7" s="44" t="s">
        <v>54</v>
      </c>
      <c r="D7" s="46" t="s">
        <v>55</v>
      </c>
      <c r="E7" s="47" t="s">
        <v>56</v>
      </c>
      <c r="F7" s="46" t="s">
        <v>57</v>
      </c>
      <c r="G7" s="46" t="s">
        <v>58</v>
      </c>
      <c r="H7" s="46" t="s">
        <v>59</v>
      </c>
      <c r="I7" s="46">
        <v>1</v>
      </c>
      <c r="J7" s="46">
        <v>3</v>
      </c>
      <c r="K7" s="46">
        <v>1</v>
      </c>
      <c r="L7" s="46">
        <v>5</v>
      </c>
      <c r="M7" s="46">
        <v>12169</v>
      </c>
      <c r="N7" s="73">
        <v>0.67708333333333337</v>
      </c>
      <c r="O7" s="46">
        <v>16.7</v>
      </c>
      <c r="P7" s="46">
        <v>19.100000000000001</v>
      </c>
      <c r="Q7" s="46">
        <v>18.399999999999999</v>
      </c>
      <c r="R7" s="46">
        <v>19.600000000000001</v>
      </c>
      <c r="S7" s="46">
        <v>19.2</v>
      </c>
      <c r="T7" s="46">
        <v>21.2</v>
      </c>
      <c r="U7" s="46">
        <v>20</v>
      </c>
      <c r="V7" s="46">
        <v>19.899999999999999</v>
      </c>
      <c r="W7" s="46">
        <v>18.8</v>
      </c>
      <c r="X7" s="48">
        <f>AVERAGE(P7:W13)</f>
        <v>19.841071428571432</v>
      </c>
      <c r="Y7" s="49">
        <v>0.71527777777777779</v>
      </c>
      <c r="Z7" s="50">
        <v>14.7</v>
      </c>
      <c r="AA7" s="50">
        <v>14.1</v>
      </c>
      <c r="AB7" s="50">
        <v>14.4</v>
      </c>
      <c r="AC7" s="50">
        <v>13.5</v>
      </c>
      <c r="AD7" s="50">
        <v>17.100000000000001</v>
      </c>
      <c r="AE7" s="50">
        <v>13.3</v>
      </c>
      <c r="AF7" s="50">
        <v>16.2</v>
      </c>
      <c r="AG7" s="50">
        <v>13.7</v>
      </c>
      <c r="AH7" s="51">
        <f>AVERAGE(Z7:AG13)</f>
        <v>15.117857142857137</v>
      </c>
      <c r="AI7" s="49">
        <v>0.76041666666666663</v>
      </c>
      <c r="AJ7" s="50">
        <v>5</v>
      </c>
      <c r="AK7" s="50">
        <v>8.6999999999999993</v>
      </c>
      <c r="AL7" s="50">
        <v>8.3000000000000007</v>
      </c>
      <c r="AM7" s="50">
        <v>7.4</v>
      </c>
      <c r="AN7" s="50">
        <v>5.3</v>
      </c>
      <c r="AO7" s="50">
        <v>8.1999999999999993</v>
      </c>
      <c r="AP7" s="50">
        <v>9.1999999999999993</v>
      </c>
      <c r="AQ7" s="50">
        <v>8.6</v>
      </c>
      <c r="AR7" s="50">
        <v>7.8</v>
      </c>
      <c r="AS7" s="51">
        <f>AVERAGE(AK7:AR13)</f>
        <v>8.1791071428571431</v>
      </c>
      <c r="AT7" s="52">
        <f>+Enfriamiento[[#This Row],[HORA FINAL]]-Enfriamiento[[#This Row],[HORA INICIAL]]</f>
        <v>8.3333333333333259E-2</v>
      </c>
      <c r="AU7" s="53">
        <v>396.64</v>
      </c>
      <c r="AV7" s="46"/>
      <c r="AW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7" s="55">
        <f>IF(Enfriamiento[[#This Row],[TIEMPO(H)]]="","",Enfriamiento[[#This Row],[TIEMPO(H)]]*60)</f>
        <v>120</v>
      </c>
      <c r="AY7" s="55">
        <f t="shared" si="0"/>
        <v>26</v>
      </c>
      <c r="AZ7" s="56" t="str">
        <f t="shared" si="1"/>
        <v>jun</v>
      </c>
      <c r="BA7" s="65"/>
    </row>
    <row r="8" spans="1:53" ht="15.75" hidden="1" thickBot="1" x14ac:dyDescent="0.3">
      <c r="A8" s="45">
        <v>45835</v>
      </c>
      <c r="B8" s="44" t="s">
        <v>53</v>
      </c>
      <c r="C8" s="44" t="s">
        <v>54</v>
      </c>
      <c r="D8" s="46" t="s">
        <v>55</v>
      </c>
      <c r="E8" s="47" t="s">
        <v>56</v>
      </c>
      <c r="F8" s="46" t="s">
        <v>57</v>
      </c>
      <c r="G8" s="46" t="s">
        <v>58</v>
      </c>
      <c r="H8" s="46" t="s">
        <v>59</v>
      </c>
      <c r="I8" s="46">
        <v>1</v>
      </c>
      <c r="J8" s="46">
        <v>3</v>
      </c>
      <c r="K8" s="46">
        <v>1</v>
      </c>
      <c r="L8" s="46">
        <v>5</v>
      </c>
      <c r="M8" s="46">
        <v>12170</v>
      </c>
      <c r="N8" s="73">
        <v>0.67708333333333337</v>
      </c>
      <c r="O8" s="46">
        <v>16.7</v>
      </c>
      <c r="P8" s="46">
        <v>19.100000000000001</v>
      </c>
      <c r="Q8" s="46">
        <v>18.399999999999999</v>
      </c>
      <c r="R8" s="46">
        <v>19.600000000000001</v>
      </c>
      <c r="S8" s="46">
        <v>19.2</v>
      </c>
      <c r="T8" s="46">
        <v>21.2</v>
      </c>
      <c r="U8" s="46">
        <v>20</v>
      </c>
      <c r="V8" s="46">
        <v>19.899999999999999</v>
      </c>
      <c r="W8" s="46">
        <v>18.8</v>
      </c>
      <c r="X8" s="48">
        <f>AVERAGE(P8:W15)</f>
        <v>19.985937500000002</v>
      </c>
      <c r="Y8" s="49">
        <v>0.71527777777777779</v>
      </c>
      <c r="Z8" s="50">
        <v>14.7</v>
      </c>
      <c r="AA8" s="50">
        <v>14.1</v>
      </c>
      <c r="AB8" s="50">
        <v>14.4</v>
      </c>
      <c r="AC8" s="50">
        <v>13.5</v>
      </c>
      <c r="AD8" s="50">
        <v>17.100000000000001</v>
      </c>
      <c r="AE8" s="50">
        <v>13.3</v>
      </c>
      <c r="AF8" s="50">
        <v>16.2</v>
      </c>
      <c r="AG8" s="50">
        <v>13.7</v>
      </c>
      <c r="AH8" s="51">
        <f>AVERAGE(Z8:AG15)</f>
        <v>15.343749999999995</v>
      </c>
      <c r="AI8" s="49">
        <v>0.76041666666666663</v>
      </c>
      <c r="AJ8" s="50">
        <v>5</v>
      </c>
      <c r="AK8" s="50">
        <v>8.6999999999999993</v>
      </c>
      <c r="AL8" s="50">
        <v>8.3000000000000007</v>
      </c>
      <c r="AM8" s="50">
        <v>7.4</v>
      </c>
      <c r="AN8" s="50">
        <v>5.3</v>
      </c>
      <c r="AO8" s="50">
        <v>8.1999999999999993</v>
      </c>
      <c r="AP8" s="50">
        <v>9.1999999999999993</v>
      </c>
      <c r="AQ8" s="50">
        <v>8.6</v>
      </c>
      <c r="AR8" s="50">
        <v>7.8</v>
      </c>
      <c r="AS8" s="51">
        <f>AVERAGE(AK8:AR15)</f>
        <v>8.2898437499999993</v>
      </c>
      <c r="AT8" s="52">
        <f>+Enfriamiento[[#This Row],[HORA FINAL]]-Enfriamiento[[#This Row],[HORA INICIAL]]</f>
        <v>8.3333333333333259E-2</v>
      </c>
      <c r="AU8" s="53">
        <v>398.64</v>
      </c>
      <c r="AV8" s="46"/>
      <c r="AW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8" s="55">
        <f>IF(Enfriamiento[[#This Row],[TIEMPO(H)]]="","",Enfriamiento[[#This Row],[TIEMPO(H)]]*60)</f>
        <v>120</v>
      </c>
      <c r="AY8" s="55">
        <f t="shared" si="0"/>
        <v>26</v>
      </c>
      <c r="AZ8" s="56" t="str">
        <f t="shared" si="1"/>
        <v>jun</v>
      </c>
      <c r="BA8" s="65"/>
    </row>
    <row r="9" spans="1:53" ht="15.75" hidden="1" thickBot="1" x14ac:dyDescent="0.3">
      <c r="A9" s="45">
        <v>45835</v>
      </c>
      <c r="B9" s="44" t="s">
        <v>53</v>
      </c>
      <c r="C9" s="44" t="s">
        <v>54</v>
      </c>
      <c r="D9" s="46" t="s">
        <v>55</v>
      </c>
      <c r="E9" s="47" t="s">
        <v>56</v>
      </c>
      <c r="F9" s="46" t="s">
        <v>57</v>
      </c>
      <c r="G9" s="46" t="s">
        <v>58</v>
      </c>
      <c r="H9" s="46" t="s">
        <v>59</v>
      </c>
      <c r="I9" s="46">
        <v>1</v>
      </c>
      <c r="J9" s="46">
        <v>3</v>
      </c>
      <c r="K9" s="46">
        <v>1</v>
      </c>
      <c r="L9" s="46">
        <v>5</v>
      </c>
      <c r="M9" s="46">
        <v>12171</v>
      </c>
      <c r="N9" s="73">
        <v>0.67708333333333337</v>
      </c>
      <c r="O9" s="46">
        <v>16.7</v>
      </c>
      <c r="P9" s="46">
        <v>19.100000000000001</v>
      </c>
      <c r="Q9" s="46">
        <v>18.399999999999999</v>
      </c>
      <c r="R9" s="46">
        <v>19.600000000000001</v>
      </c>
      <c r="S9" s="46">
        <v>19.2</v>
      </c>
      <c r="T9" s="46">
        <v>21.2</v>
      </c>
      <c r="U9" s="46">
        <v>20</v>
      </c>
      <c r="V9" s="46">
        <v>19.899999999999999</v>
      </c>
      <c r="W9" s="46">
        <v>18.8</v>
      </c>
      <c r="X9" s="48">
        <f>AVERAGE(P9:W17)</f>
        <v>20.098611111111111</v>
      </c>
      <c r="Y9" s="49">
        <v>0.71527777777777779</v>
      </c>
      <c r="Z9" s="50">
        <v>14.7</v>
      </c>
      <c r="AA9" s="50">
        <v>14.1</v>
      </c>
      <c r="AB9" s="50">
        <v>14.4</v>
      </c>
      <c r="AC9" s="50">
        <v>13.5</v>
      </c>
      <c r="AD9" s="50">
        <v>17.100000000000001</v>
      </c>
      <c r="AE9" s="50">
        <v>13.3</v>
      </c>
      <c r="AF9" s="50">
        <v>16.2</v>
      </c>
      <c r="AG9" s="50">
        <v>13.7</v>
      </c>
      <c r="AH9" s="51">
        <f>AVERAGE(Z9:AG17)</f>
        <v>15.519444444444439</v>
      </c>
      <c r="AI9" s="49">
        <v>0.76041666666666663</v>
      </c>
      <c r="AJ9" s="50">
        <v>5</v>
      </c>
      <c r="AK9" s="50">
        <v>8.6999999999999993</v>
      </c>
      <c r="AL9" s="50">
        <v>8.3000000000000007</v>
      </c>
      <c r="AM9" s="50">
        <v>7.4</v>
      </c>
      <c r="AN9" s="50">
        <v>5.3</v>
      </c>
      <c r="AO9" s="50">
        <v>8.1999999999999993</v>
      </c>
      <c r="AP9" s="50">
        <v>9.1999999999999993</v>
      </c>
      <c r="AQ9" s="50">
        <v>8.6</v>
      </c>
      <c r="AR9" s="50">
        <v>7.8</v>
      </c>
      <c r="AS9" s="51">
        <f>AVERAGE(AK9:AR17)</f>
        <v>8.3759722222222237</v>
      </c>
      <c r="AT9" s="52">
        <f>+Enfriamiento[[#This Row],[HORA FINAL]]-Enfriamiento[[#This Row],[HORA INICIAL]]</f>
        <v>8.3333333333333259E-2</v>
      </c>
      <c r="AU9" s="53">
        <v>400.64</v>
      </c>
      <c r="AV9" s="46"/>
      <c r="AW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9" s="55">
        <f>IF(Enfriamiento[[#This Row],[TIEMPO(H)]]="","",Enfriamiento[[#This Row],[TIEMPO(H)]]*60)</f>
        <v>120</v>
      </c>
      <c r="AY9" s="55">
        <f t="shared" si="0"/>
        <v>26</v>
      </c>
      <c r="AZ9" s="56" t="str">
        <f t="shared" si="1"/>
        <v>jun</v>
      </c>
      <c r="BA9" s="65"/>
    </row>
    <row r="10" spans="1:53" ht="15.75" hidden="1" thickBot="1" x14ac:dyDescent="0.3">
      <c r="A10" s="45">
        <v>45835</v>
      </c>
      <c r="B10" s="44" t="s">
        <v>53</v>
      </c>
      <c r="C10" s="44" t="s">
        <v>54</v>
      </c>
      <c r="D10" s="46" t="s">
        <v>55</v>
      </c>
      <c r="E10" s="47" t="s">
        <v>56</v>
      </c>
      <c r="F10" s="46" t="s">
        <v>57</v>
      </c>
      <c r="G10" s="46" t="s">
        <v>58</v>
      </c>
      <c r="H10" s="46" t="s">
        <v>59</v>
      </c>
      <c r="I10" s="46">
        <v>1</v>
      </c>
      <c r="J10" s="46">
        <v>3</v>
      </c>
      <c r="K10" s="46">
        <v>1</v>
      </c>
      <c r="L10" s="46">
        <v>5</v>
      </c>
      <c r="M10" s="46">
        <v>12175</v>
      </c>
      <c r="N10" s="73">
        <v>0.67708333333333337</v>
      </c>
      <c r="O10" s="46">
        <v>16.7</v>
      </c>
      <c r="P10" s="46">
        <v>19.100000000000001</v>
      </c>
      <c r="Q10" s="46">
        <v>18.399999999999999</v>
      </c>
      <c r="R10" s="46">
        <v>19.600000000000001</v>
      </c>
      <c r="S10" s="46">
        <v>19.2</v>
      </c>
      <c r="T10" s="46">
        <v>21.2</v>
      </c>
      <c r="U10" s="46">
        <v>20</v>
      </c>
      <c r="V10" s="46">
        <v>19.899999999999999</v>
      </c>
      <c r="W10" s="46">
        <v>18.8</v>
      </c>
      <c r="X10" s="48">
        <f>AVERAGE(P10:W19)</f>
        <v>20.188749999999999</v>
      </c>
      <c r="Y10" s="49">
        <v>0.71527777777777779</v>
      </c>
      <c r="Z10" s="50">
        <v>14.7</v>
      </c>
      <c r="AA10" s="50">
        <v>14.1</v>
      </c>
      <c r="AB10" s="50">
        <v>14.4</v>
      </c>
      <c r="AC10" s="50">
        <v>13.5</v>
      </c>
      <c r="AD10" s="50">
        <v>17.100000000000001</v>
      </c>
      <c r="AE10" s="50">
        <v>13.3</v>
      </c>
      <c r="AF10" s="50">
        <v>16.2</v>
      </c>
      <c r="AG10" s="50">
        <v>13.7</v>
      </c>
      <c r="AH10" s="51">
        <f>AVERAGE(Z10:AG19)</f>
        <v>15.659999999999993</v>
      </c>
      <c r="AI10" s="49">
        <v>0.76041666666666663</v>
      </c>
      <c r="AJ10" s="50">
        <v>5</v>
      </c>
      <c r="AK10" s="50">
        <v>8.6999999999999993</v>
      </c>
      <c r="AL10" s="50">
        <v>8.3000000000000007</v>
      </c>
      <c r="AM10" s="50">
        <v>7.4</v>
      </c>
      <c r="AN10" s="50">
        <v>5.3</v>
      </c>
      <c r="AO10" s="50">
        <v>8.1999999999999993</v>
      </c>
      <c r="AP10" s="50">
        <v>9.1999999999999993</v>
      </c>
      <c r="AQ10" s="50">
        <v>8.6</v>
      </c>
      <c r="AR10" s="50">
        <v>7.8</v>
      </c>
      <c r="AS10" s="51">
        <f>AVERAGE(AK10:AR19)</f>
        <v>8.4448750000000015</v>
      </c>
      <c r="AT10" s="52">
        <f>+Enfriamiento[[#This Row],[HORA FINAL]]-Enfriamiento[[#This Row],[HORA INICIAL]]</f>
        <v>8.3333333333333259E-2</v>
      </c>
      <c r="AU10" s="53">
        <v>114.47</v>
      </c>
      <c r="AV10" s="46"/>
      <c r="AW1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</v>
      </c>
      <c r="AX10" s="55">
        <f>IF(Enfriamiento[[#This Row],[TIEMPO(H)]]="","",Enfriamiento[[#This Row],[TIEMPO(H)]]*60)</f>
        <v>120</v>
      </c>
      <c r="AY10" s="55">
        <f t="shared" si="0"/>
        <v>26</v>
      </c>
      <c r="AZ10" s="56" t="str">
        <f t="shared" si="1"/>
        <v>jun</v>
      </c>
      <c r="BA10" s="65"/>
    </row>
    <row r="11" spans="1:53" ht="15.75" hidden="1" thickBot="1" x14ac:dyDescent="0.3">
      <c r="A11" s="45">
        <v>45838</v>
      </c>
      <c r="B11" s="44" t="s">
        <v>53</v>
      </c>
      <c r="C11" s="44" t="s">
        <v>54</v>
      </c>
      <c r="D11" s="46" t="s">
        <v>55</v>
      </c>
      <c r="E11" s="47" t="s">
        <v>56</v>
      </c>
      <c r="F11" s="46" t="s">
        <v>57</v>
      </c>
      <c r="G11" s="46" t="s">
        <v>58</v>
      </c>
      <c r="H11" s="46" t="s">
        <v>59</v>
      </c>
      <c r="I11" s="46">
        <v>1</v>
      </c>
      <c r="J11" s="46">
        <v>1</v>
      </c>
      <c r="K11" s="46">
        <v>1</v>
      </c>
      <c r="L11" s="46">
        <v>5</v>
      </c>
      <c r="M11" s="46">
        <v>12190</v>
      </c>
      <c r="N11" s="73">
        <v>0.68958333333333333</v>
      </c>
      <c r="O11" s="46">
        <v>16.600000000000001</v>
      </c>
      <c r="P11" s="46">
        <v>21.1</v>
      </c>
      <c r="Q11" s="46">
        <v>21</v>
      </c>
      <c r="R11" s="46">
        <v>21.3</v>
      </c>
      <c r="S11" s="46">
        <v>20.5</v>
      </c>
      <c r="T11" s="46">
        <v>20.7</v>
      </c>
      <c r="U11" s="46">
        <v>19.899999999999999</v>
      </c>
      <c r="V11" s="46">
        <v>19.100000000000001</v>
      </c>
      <c r="W11" s="46">
        <v>18.5</v>
      </c>
      <c r="X11" s="48">
        <f>AVERAGE(P11:W91)</f>
        <v>21.477314814814832</v>
      </c>
      <c r="Y11" s="49">
        <v>0.72916666666666663</v>
      </c>
      <c r="Z11" s="50">
        <v>15.5</v>
      </c>
      <c r="AA11" s="50">
        <v>17.899999999999999</v>
      </c>
      <c r="AB11" s="50">
        <v>16.100000000000001</v>
      </c>
      <c r="AC11" s="50">
        <v>15.6</v>
      </c>
      <c r="AD11" s="50">
        <v>15.4</v>
      </c>
      <c r="AE11" s="50">
        <v>14.3</v>
      </c>
      <c r="AF11" s="50">
        <v>16.100000000000001</v>
      </c>
      <c r="AG11" s="50">
        <v>15.3</v>
      </c>
      <c r="AH11" s="51">
        <f>AVERAGE(Z11:AG91)</f>
        <v>15.008179012345686</v>
      </c>
      <c r="AI11" s="49">
        <v>0.79166666666666663</v>
      </c>
      <c r="AJ11" s="50">
        <v>5</v>
      </c>
      <c r="AK11" s="50">
        <v>8.6999999999999993</v>
      </c>
      <c r="AL11" s="50">
        <v>8.1999999999999993</v>
      </c>
      <c r="AM11" s="50">
        <v>9.91</v>
      </c>
      <c r="AN11" s="50">
        <v>8.4</v>
      </c>
      <c r="AO11" s="50">
        <v>9.6</v>
      </c>
      <c r="AP11" s="50">
        <v>7</v>
      </c>
      <c r="AQ11" s="50">
        <v>8.1999999999999993</v>
      </c>
      <c r="AR11" s="50">
        <v>8</v>
      </c>
      <c r="AS11" s="51">
        <f>AVERAGE(AK11:AR91)</f>
        <v>7.07885802469134</v>
      </c>
      <c r="AT11" s="52">
        <f>+Enfriamiento[[#This Row],[HORA FINAL]]-Enfriamiento[[#This Row],[HORA INICIAL]]</f>
        <v>0.1020833333333333</v>
      </c>
      <c r="AU11" s="53">
        <v>390.64</v>
      </c>
      <c r="AV11" s="46"/>
      <c r="AW1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1" s="55">
        <f>IF(Enfriamiento[[#This Row],[TIEMPO(H)]]="","",Enfriamiento[[#This Row],[TIEMPO(H)]]*60)</f>
        <v>146.99999999999994</v>
      </c>
      <c r="AY11" s="55">
        <f t="shared" si="0"/>
        <v>27</v>
      </c>
      <c r="AZ11" s="56" t="str">
        <f t="shared" si="1"/>
        <v>jun</v>
      </c>
      <c r="BA11" s="65"/>
    </row>
    <row r="12" spans="1:53" ht="15.75" hidden="1" thickBot="1" x14ac:dyDescent="0.3">
      <c r="A12" s="45">
        <v>45838</v>
      </c>
      <c r="B12" s="44" t="s">
        <v>53</v>
      </c>
      <c r="C12" s="44" t="s">
        <v>54</v>
      </c>
      <c r="D12" s="46" t="s">
        <v>55</v>
      </c>
      <c r="E12" s="47" t="s">
        <v>56</v>
      </c>
      <c r="F12" s="46" t="s">
        <v>57</v>
      </c>
      <c r="G12" s="46" t="s">
        <v>58</v>
      </c>
      <c r="H12" s="46" t="s">
        <v>59</v>
      </c>
      <c r="I12" s="46">
        <v>1</v>
      </c>
      <c r="J12" s="46">
        <v>1</v>
      </c>
      <c r="K12" s="46">
        <v>1</v>
      </c>
      <c r="L12" s="46">
        <v>5</v>
      </c>
      <c r="M12" s="46">
        <v>12191</v>
      </c>
      <c r="N12" s="73">
        <v>0.68958333333333333</v>
      </c>
      <c r="O12" s="46">
        <v>16.600000000000001</v>
      </c>
      <c r="P12" s="46">
        <v>21.1</v>
      </c>
      <c r="Q12" s="46">
        <v>21</v>
      </c>
      <c r="R12" s="46">
        <v>21.3</v>
      </c>
      <c r="S12" s="46">
        <v>20.5</v>
      </c>
      <c r="T12" s="46">
        <v>20.7</v>
      </c>
      <c r="U12" s="46">
        <v>19.899999999999999</v>
      </c>
      <c r="V12" s="46">
        <v>19.100000000000001</v>
      </c>
      <c r="W12" s="46">
        <v>18.5</v>
      </c>
      <c r="X12" s="48">
        <f>AVERAGE(P12:W93)</f>
        <v>21.453353658536603</v>
      </c>
      <c r="Y12" s="49">
        <v>0.72916666666666663</v>
      </c>
      <c r="Z12" s="50">
        <v>15.5</v>
      </c>
      <c r="AA12" s="50">
        <v>17.899999999999999</v>
      </c>
      <c r="AB12" s="50">
        <v>16.100000000000001</v>
      </c>
      <c r="AC12" s="50">
        <v>15.6</v>
      </c>
      <c r="AD12" s="50">
        <v>15.4</v>
      </c>
      <c r="AE12" s="50">
        <v>14.3</v>
      </c>
      <c r="AF12" s="50">
        <v>16.100000000000001</v>
      </c>
      <c r="AG12" s="50">
        <v>15.3</v>
      </c>
      <c r="AH12" s="51">
        <f>AVERAGE(Z12:AG93)</f>
        <v>14.986432926829263</v>
      </c>
      <c r="AI12" s="49">
        <v>0.79166666666666663</v>
      </c>
      <c r="AJ12" s="50">
        <v>5</v>
      </c>
      <c r="AK12" s="50">
        <v>8.6999999999999993</v>
      </c>
      <c r="AL12" s="50">
        <v>8.1999999999999993</v>
      </c>
      <c r="AM12" s="50">
        <v>9.91</v>
      </c>
      <c r="AN12" s="50">
        <v>8.4</v>
      </c>
      <c r="AO12" s="50">
        <v>9.6</v>
      </c>
      <c r="AP12" s="50">
        <v>7</v>
      </c>
      <c r="AQ12" s="50">
        <v>8.1999999999999993</v>
      </c>
      <c r="AR12" s="50">
        <v>8</v>
      </c>
      <c r="AS12" s="51">
        <f>AVERAGE(AK12:AR93)</f>
        <v>7.0766615853658346</v>
      </c>
      <c r="AT12" s="52">
        <f>+Enfriamiento[[#This Row],[HORA FINAL]]-Enfriamiento[[#This Row],[HORA INICIAL]]</f>
        <v>0.1020833333333333</v>
      </c>
      <c r="AU12" s="53">
        <v>395.64</v>
      </c>
      <c r="AV12" s="46"/>
      <c r="AW1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2" s="55">
        <f>IF(Enfriamiento[[#This Row],[TIEMPO(H)]]="","",Enfriamiento[[#This Row],[TIEMPO(H)]]*60)</f>
        <v>146.99999999999994</v>
      </c>
      <c r="AY12" s="55">
        <f t="shared" si="0"/>
        <v>27</v>
      </c>
      <c r="AZ12" s="56" t="str">
        <f t="shared" si="1"/>
        <v>jun</v>
      </c>
      <c r="BA12" s="65"/>
    </row>
    <row r="13" spans="1:53" ht="15.75" hidden="1" thickBot="1" x14ac:dyDescent="0.3">
      <c r="A13" s="45">
        <v>45838</v>
      </c>
      <c r="B13" s="44" t="s">
        <v>53</v>
      </c>
      <c r="C13" s="44" t="s">
        <v>54</v>
      </c>
      <c r="D13" s="46" t="s">
        <v>55</v>
      </c>
      <c r="E13" s="47" t="s">
        <v>56</v>
      </c>
      <c r="F13" s="46" t="s">
        <v>57</v>
      </c>
      <c r="G13" s="46" t="s">
        <v>58</v>
      </c>
      <c r="H13" s="46" t="s">
        <v>59</v>
      </c>
      <c r="I13" s="46">
        <v>1</v>
      </c>
      <c r="J13" s="46">
        <v>1</v>
      </c>
      <c r="K13" s="46">
        <v>1</v>
      </c>
      <c r="L13" s="46">
        <v>5</v>
      </c>
      <c r="M13" s="46">
        <v>12193</v>
      </c>
      <c r="N13" s="73">
        <v>0.68958333333333333</v>
      </c>
      <c r="O13" s="46">
        <v>16.600000000000001</v>
      </c>
      <c r="P13" s="46">
        <v>21.1</v>
      </c>
      <c r="Q13" s="46">
        <v>21</v>
      </c>
      <c r="R13" s="46">
        <v>21.3</v>
      </c>
      <c r="S13" s="46">
        <v>20.5</v>
      </c>
      <c r="T13" s="46">
        <v>20.7</v>
      </c>
      <c r="U13" s="46">
        <v>19.899999999999999</v>
      </c>
      <c r="V13" s="46">
        <v>19.100000000000001</v>
      </c>
      <c r="W13" s="46">
        <v>18.5</v>
      </c>
      <c r="X13" s="48">
        <f>AVERAGE(P13:W95)</f>
        <v>21.42996987951809</v>
      </c>
      <c r="Y13" s="49">
        <v>0.72916666666666663</v>
      </c>
      <c r="Z13" s="50">
        <v>15.5</v>
      </c>
      <c r="AA13" s="50">
        <v>17.899999999999999</v>
      </c>
      <c r="AB13" s="50">
        <v>16.100000000000001</v>
      </c>
      <c r="AC13" s="50">
        <v>15.6</v>
      </c>
      <c r="AD13" s="50">
        <v>15.4</v>
      </c>
      <c r="AE13" s="50">
        <v>14.3</v>
      </c>
      <c r="AF13" s="50">
        <v>16.100000000000001</v>
      </c>
      <c r="AG13" s="50">
        <v>15.3</v>
      </c>
      <c r="AH13" s="51">
        <f>AVERAGE(Z13:AG95)</f>
        <v>14.965210843373477</v>
      </c>
      <c r="AI13" s="49">
        <v>0.79166666666666663</v>
      </c>
      <c r="AJ13" s="50">
        <v>5</v>
      </c>
      <c r="AK13" s="50">
        <v>8.6999999999999993</v>
      </c>
      <c r="AL13" s="50">
        <v>8.1999999999999993</v>
      </c>
      <c r="AM13" s="50">
        <v>9.91</v>
      </c>
      <c r="AN13" s="50">
        <v>8.4</v>
      </c>
      <c r="AO13" s="50">
        <v>9.6</v>
      </c>
      <c r="AP13" s="50">
        <v>7</v>
      </c>
      <c r="AQ13" s="50">
        <v>8.1999999999999993</v>
      </c>
      <c r="AR13" s="50">
        <v>8</v>
      </c>
      <c r="AS13" s="51">
        <f>AVERAGE(AK13:AR95)</f>
        <v>7.074518072289135</v>
      </c>
      <c r="AT13" s="52">
        <f>+Enfriamiento[[#This Row],[HORA FINAL]]-Enfriamiento[[#This Row],[HORA INICIAL]]</f>
        <v>0.1020833333333333</v>
      </c>
      <c r="AU13" s="53">
        <v>397.64</v>
      </c>
      <c r="AV13" s="46"/>
      <c r="AW1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3" s="55">
        <f>IF(Enfriamiento[[#This Row],[TIEMPO(H)]]="","",Enfriamiento[[#This Row],[TIEMPO(H)]]*60)</f>
        <v>146.99999999999994</v>
      </c>
      <c r="AY13" s="55">
        <f t="shared" si="0"/>
        <v>27</v>
      </c>
      <c r="AZ13" s="56" t="str">
        <f t="shared" si="1"/>
        <v>jun</v>
      </c>
      <c r="BA13" s="65"/>
    </row>
    <row r="14" spans="1:53" ht="15.75" hidden="1" thickBot="1" x14ac:dyDescent="0.3">
      <c r="A14" s="45">
        <v>45838</v>
      </c>
      <c r="B14" s="44" t="s">
        <v>53</v>
      </c>
      <c r="C14" s="44" t="s">
        <v>54</v>
      </c>
      <c r="D14" s="46" t="s">
        <v>55</v>
      </c>
      <c r="E14" s="47" t="s">
        <v>56</v>
      </c>
      <c r="F14" s="46" t="s">
        <v>57</v>
      </c>
      <c r="G14" s="46" t="s">
        <v>58</v>
      </c>
      <c r="H14" s="46" t="s">
        <v>59</v>
      </c>
      <c r="I14" s="46">
        <v>1</v>
      </c>
      <c r="J14" s="46">
        <v>1</v>
      </c>
      <c r="K14" s="46">
        <v>1</v>
      </c>
      <c r="L14" s="46">
        <v>5</v>
      </c>
      <c r="M14" s="46">
        <v>12192</v>
      </c>
      <c r="N14" s="73">
        <v>0.68958333333333333</v>
      </c>
      <c r="O14" s="46">
        <v>16.600000000000001</v>
      </c>
      <c r="P14" s="46">
        <v>21.1</v>
      </c>
      <c r="Q14" s="46">
        <v>21</v>
      </c>
      <c r="R14" s="46">
        <v>21.3</v>
      </c>
      <c r="S14" s="46">
        <v>20.5</v>
      </c>
      <c r="T14" s="46">
        <v>20.7</v>
      </c>
      <c r="U14" s="46">
        <v>19.899999999999999</v>
      </c>
      <c r="V14" s="46">
        <v>19.100000000000001</v>
      </c>
      <c r="W14" s="46">
        <v>18.5</v>
      </c>
      <c r="X14" s="48">
        <f>AVERAGE(P14:W97)</f>
        <v>21.407142857142876</v>
      </c>
      <c r="Y14" s="49">
        <v>0.72916666666666663</v>
      </c>
      <c r="Z14" s="50">
        <v>15.5</v>
      </c>
      <c r="AA14" s="50">
        <v>17.899999999999999</v>
      </c>
      <c r="AB14" s="50">
        <v>16.100000000000001</v>
      </c>
      <c r="AC14" s="50">
        <v>15.6</v>
      </c>
      <c r="AD14" s="50">
        <v>15.4</v>
      </c>
      <c r="AE14" s="50">
        <v>14.3</v>
      </c>
      <c r="AF14" s="50">
        <v>16.100000000000001</v>
      </c>
      <c r="AG14" s="50">
        <v>15.3</v>
      </c>
      <c r="AH14" s="51">
        <f>AVERAGE(Z14:AG97)</f>
        <v>14.944494047619022</v>
      </c>
      <c r="AI14" s="49">
        <v>0.79166666666666663</v>
      </c>
      <c r="AJ14" s="50">
        <v>5</v>
      </c>
      <c r="AK14" s="50">
        <v>8.6999999999999993</v>
      </c>
      <c r="AL14" s="50">
        <v>8.1999999999999993</v>
      </c>
      <c r="AM14" s="50">
        <v>9.91</v>
      </c>
      <c r="AN14" s="50">
        <v>8.4</v>
      </c>
      <c r="AO14" s="50">
        <v>9.6</v>
      </c>
      <c r="AP14" s="50">
        <v>7</v>
      </c>
      <c r="AQ14" s="50">
        <v>8.1999999999999993</v>
      </c>
      <c r="AR14" s="50">
        <v>8</v>
      </c>
      <c r="AS14" s="51">
        <f>AVERAGE(AK14:AR97)</f>
        <v>7.0724255952380721</v>
      </c>
      <c r="AT14" s="52">
        <f>+Enfriamiento[[#This Row],[HORA FINAL]]-Enfriamiento[[#This Row],[HORA INICIAL]]</f>
        <v>0.1020833333333333</v>
      </c>
      <c r="AU14" s="53">
        <v>389.64</v>
      </c>
      <c r="AV14" s="46"/>
      <c r="AW1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4" s="55">
        <f>IF(Enfriamiento[[#This Row],[TIEMPO(H)]]="","",Enfriamiento[[#This Row],[TIEMPO(H)]]*60)</f>
        <v>146.99999999999994</v>
      </c>
      <c r="AY14" s="55">
        <f t="shared" si="0"/>
        <v>27</v>
      </c>
      <c r="AZ14" s="56" t="str">
        <f t="shared" si="1"/>
        <v>jun</v>
      </c>
      <c r="BA14" s="65"/>
    </row>
    <row r="15" spans="1:53" ht="15.75" hidden="1" thickBot="1" x14ac:dyDescent="0.3">
      <c r="A15" s="45">
        <v>45838</v>
      </c>
      <c r="B15" s="44" t="s">
        <v>53</v>
      </c>
      <c r="C15" s="44" t="s">
        <v>54</v>
      </c>
      <c r="D15" s="46" t="s">
        <v>55</v>
      </c>
      <c r="E15" s="47" t="s">
        <v>56</v>
      </c>
      <c r="F15" s="46" t="s">
        <v>57</v>
      </c>
      <c r="G15" s="46" t="s">
        <v>58</v>
      </c>
      <c r="H15" s="46" t="s">
        <v>59</v>
      </c>
      <c r="I15" s="46">
        <v>1</v>
      </c>
      <c r="J15" s="46">
        <v>1</v>
      </c>
      <c r="K15" s="46">
        <v>1</v>
      </c>
      <c r="L15" s="46">
        <v>5</v>
      </c>
      <c r="M15" s="46">
        <v>12189</v>
      </c>
      <c r="N15" s="73">
        <v>0.68958333333333333</v>
      </c>
      <c r="O15" s="46">
        <v>16.600000000000001</v>
      </c>
      <c r="P15" s="46">
        <v>21.1</v>
      </c>
      <c r="Q15" s="46">
        <v>21</v>
      </c>
      <c r="R15" s="46">
        <v>21.3</v>
      </c>
      <c r="S15" s="46">
        <v>20.5</v>
      </c>
      <c r="T15" s="46">
        <v>20.7</v>
      </c>
      <c r="U15" s="46">
        <v>19.899999999999999</v>
      </c>
      <c r="V15" s="46">
        <v>19.100000000000001</v>
      </c>
      <c r="W15" s="46">
        <v>18.5</v>
      </c>
      <c r="X15" s="48">
        <f>AVERAGE(P15:W99)</f>
        <v>21.38485294117649</v>
      </c>
      <c r="Y15" s="49">
        <v>0.72916666666666663</v>
      </c>
      <c r="Z15" s="50">
        <v>15.5</v>
      </c>
      <c r="AA15" s="50">
        <v>17.899999999999999</v>
      </c>
      <c r="AB15" s="50">
        <v>16.100000000000001</v>
      </c>
      <c r="AC15" s="50">
        <v>15.6</v>
      </c>
      <c r="AD15" s="50">
        <v>15.4</v>
      </c>
      <c r="AE15" s="50">
        <v>14.3</v>
      </c>
      <c r="AF15" s="50">
        <v>16.100000000000001</v>
      </c>
      <c r="AG15" s="50">
        <v>15.3</v>
      </c>
      <c r="AH15" s="51">
        <f>AVERAGE(Z15:AG99)</f>
        <v>14.924264705882315</v>
      </c>
      <c r="AI15" s="49">
        <v>0.79166666666666663</v>
      </c>
      <c r="AJ15" s="50">
        <v>5</v>
      </c>
      <c r="AK15" s="50">
        <v>8.6999999999999993</v>
      </c>
      <c r="AL15" s="50">
        <v>8.1999999999999993</v>
      </c>
      <c r="AM15" s="50">
        <v>9.91</v>
      </c>
      <c r="AN15" s="50">
        <v>8.4</v>
      </c>
      <c r="AO15" s="50">
        <v>9.6</v>
      </c>
      <c r="AP15" s="50">
        <v>7</v>
      </c>
      <c r="AQ15" s="50">
        <v>8.1999999999999993</v>
      </c>
      <c r="AR15" s="50">
        <v>8</v>
      </c>
      <c r="AS15" s="51">
        <f>AVERAGE(AK15:AR99)</f>
        <v>7.0703823529411531</v>
      </c>
      <c r="AT15" s="52">
        <f>+Enfriamiento[[#This Row],[HORA FINAL]]-Enfriamiento[[#This Row],[HORA INICIAL]]</f>
        <v>0.1020833333333333</v>
      </c>
      <c r="AU15" s="53">
        <v>329.87</v>
      </c>
      <c r="AV15" s="46"/>
      <c r="AW1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5" s="55">
        <f>IF(Enfriamiento[[#This Row],[TIEMPO(H)]]="","",Enfriamiento[[#This Row],[TIEMPO(H)]]*60)</f>
        <v>146.99999999999994</v>
      </c>
      <c r="AY15" s="55">
        <f t="shared" si="0"/>
        <v>27</v>
      </c>
      <c r="AZ15" s="56" t="str">
        <f t="shared" si="1"/>
        <v>jun</v>
      </c>
      <c r="BA15" s="65"/>
    </row>
    <row r="16" spans="1:53" ht="15.75" hidden="1" thickBot="1" x14ac:dyDescent="0.3">
      <c r="A16" s="45">
        <v>45838</v>
      </c>
      <c r="B16" s="44" t="s">
        <v>53</v>
      </c>
      <c r="C16" s="44" t="s">
        <v>54</v>
      </c>
      <c r="D16" s="46" t="s">
        <v>55</v>
      </c>
      <c r="E16" s="47" t="s">
        <v>56</v>
      </c>
      <c r="F16" s="46" t="s">
        <v>57</v>
      </c>
      <c r="G16" s="46" t="s">
        <v>58</v>
      </c>
      <c r="H16" s="46" t="s">
        <v>59</v>
      </c>
      <c r="I16" s="46">
        <v>1</v>
      </c>
      <c r="J16" s="46">
        <v>1</v>
      </c>
      <c r="K16" s="46">
        <v>1</v>
      </c>
      <c r="L16" s="46">
        <v>5</v>
      </c>
      <c r="M16" s="46">
        <v>12188</v>
      </c>
      <c r="N16" s="73">
        <v>0.68958333333333333</v>
      </c>
      <c r="O16" s="46">
        <v>16.600000000000001</v>
      </c>
      <c r="P16" s="46">
        <v>21.1</v>
      </c>
      <c r="Q16" s="46">
        <v>21</v>
      </c>
      <c r="R16" s="46">
        <v>21.3</v>
      </c>
      <c r="S16" s="46">
        <v>20.5</v>
      </c>
      <c r="T16" s="46">
        <v>20.7</v>
      </c>
      <c r="U16" s="46">
        <v>19.899999999999999</v>
      </c>
      <c r="V16" s="46">
        <v>19.100000000000001</v>
      </c>
      <c r="W16" s="46">
        <v>18.5</v>
      </c>
      <c r="X16" s="48">
        <f>AVERAGE(P16:W101)</f>
        <v>21.337500000000023</v>
      </c>
      <c r="Y16" s="49">
        <v>0.72916666666666663</v>
      </c>
      <c r="Z16" s="50">
        <v>15.5</v>
      </c>
      <c r="AA16" s="50">
        <v>17.899999999999999</v>
      </c>
      <c r="AB16" s="50">
        <v>16.100000000000001</v>
      </c>
      <c r="AC16" s="50">
        <v>15.6</v>
      </c>
      <c r="AD16" s="50">
        <v>15.4</v>
      </c>
      <c r="AE16" s="50">
        <v>14.3</v>
      </c>
      <c r="AF16" s="50">
        <v>16.100000000000001</v>
      </c>
      <c r="AG16" s="50">
        <v>15.3</v>
      </c>
      <c r="AH16" s="51">
        <f>AVERAGE(Z16:AG101)</f>
        <v>14.912063953488332</v>
      </c>
      <c r="AI16" s="49">
        <v>0.79166666666666663</v>
      </c>
      <c r="AJ16" s="50">
        <v>5</v>
      </c>
      <c r="AK16" s="50">
        <v>8.6999999999999993</v>
      </c>
      <c r="AL16" s="50">
        <v>8.1999999999999993</v>
      </c>
      <c r="AM16" s="50">
        <v>9.91</v>
      </c>
      <c r="AN16" s="50">
        <v>8.4</v>
      </c>
      <c r="AO16" s="50">
        <v>9.6</v>
      </c>
      <c r="AP16" s="50">
        <v>7</v>
      </c>
      <c r="AQ16" s="50">
        <v>8.1999999999999993</v>
      </c>
      <c r="AR16" s="50">
        <v>8</v>
      </c>
      <c r="AS16" s="51">
        <f>AVERAGE(AK16:AR101)</f>
        <v>7.0654796511627689</v>
      </c>
      <c r="AT16" s="52">
        <f>+Enfriamiento[[#This Row],[HORA FINAL]]-Enfriamiento[[#This Row],[HORA INICIAL]]</f>
        <v>0.1020833333333333</v>
      </c>
      <c r="AU16" s="53">
        <v>326.87</v>
      </c>
      <c r="AV16" s="46"/>
      <c r="AW1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6" s="55">
        <f>IF(Enfriamiento[[#This Row],[TIEMPO(H)]]="","",Enfriamiento[[#This Row],[TIEMPO(H)]]*60)</f>
        <v>146.99999999999994</v>
      </c>
      <c r="AY16" s="55">
        <f t="shared" si="0"/>
        <v>27</v>
      </c>
      <c r="AZ16" s="56" t="str">
        <f t="shared" si="1"/>
        <v>jun</v>
      </c>
      <c r="BA16" s="65"/>
    </row>
    <row r="17" spans="1:53" ht="15.75" hidden="1" thickBot="1" x14ac:dyDescent="0.3">
      <c r="A17" s="45">
        <v>45838</v>
      </c>
      <c r="B17" s="44" t="s">
        <v>53</v>
      </c>
      <c r="C17" s="44" t="s">
        <v>54</v>
      </c>
      <c r="D17" s="46" t="s">
        <v>55</v>
      </c>
      <c r="E17" s="47" t="s">
        <v>56</v>
      </c>
      <c r="F17" s="46" t="s">
        <v>57</v>
      </c>
      <c r="G17" s="46" t="s">
        <v>58</v>
      </c>
      <c r="H17" s="46" t="s">
        <v>59</v>
      </c>
      <c r="I17" s="46">
        <v>1</v>
      </c>
      <c r="J17" s="46">
        <v>1</v>
      </c>
      <c r="K17" s="46">
        <v>1</v>
      </c>
      <c r="L17" s="46">
        <v>5</v>
      </c>
      <c r="M17" s="46">
        <v>12200</v>
      </c>
      <c r="N17" s="73">
        <v>0.68958333333333333</v>
      </c>
      <c r="O17" s="46">
        <v>16.600000000000001</v>
      </c>
      <c r="P17" s="46">
        <v>21.1</v>
      </c>
      <c r="Q17" s="46">
        <v>21</v>
      </c>
      <c r="R17" s="46">
        <v>21.3</v>
      </c>
      <c r="S17" s="46">
        <v>20.5</v>
      </c>
      <c r="T17" s="46">
        <v>20.7</v>
      </c>
      <c r="U17" s="46">
        <v>19.899999999999999</v>
      </c>
      <c r="V17" s="46">
        <v>19.100000000000001</v>
      </c>
      <c r="W17" s="46">
        <v>18.5</v>
      </c>
      <c r="X17" s="48">
        <f>AVERAGE(P17:W103)</f>
        <v>21.291235632183934</v>
      </c>
      <c r="Y17" s="49">
        <v>0.72916666666666663</v>
      </c>
      <c r="Z17" s="50">
        <v>15.5</v>
      </c>
      <c r="AA17" s="50">
        <v>17.899999999999999</v>
      </c>
      <c r="AB17" s="50">
        <v>16.100000000000001</v>
      </c>
      <c r="AC17" s="50">
        <v>15.6</v>
      </c>
      <c r="AD17" s="50">
        <v>15.4</v>
      </c>
      <c r="AE17" s="50">
        <v>14.3</v>
      </c>
      <c r="AF17" s="50">
        <v>16.100000000000001</v>
      </c>
      <c r="AG17" s="50">
        <v>15.3</v>
      </c>
      <c r="AH17" s="51">
        <f>AVERAGE(Z17:AG103)</f>
        <v>14.900143678160875</v>
      </c>
      <c r="AI17" s="49">
        <v>0.79166666666666663</v>
      </c>
      <c r="AJ17" s="50">
        <v>5</v>
      </c>
      <c r="AK17" s="50">
        <v>8.6999999999999993</v>
      </c>
      <c r="AL17" s="50">
        <v>8.1999999999999993</v>
      </c>
      <c r="AM17" s="50">
        <v>9.91</v>
      </c>
      <c r="AN17" s="50">
        <v>8.4</v>
      </c>
      <c r="AO17" s="50">
        <v>9.6</v>
      </c>
      <c r="AP17" s="50">
        <v>7</v>
      </c>
      <c r="AQ17" s="50">
        <v>8.1999999999999993</v>
      </c>
      <c r="AR17" s="50">
        <v>8</v>
      </c>
      <c r="AS17" s="51">
        <f>AVERAGE(AK17:AR103)</f>
        <v>7.0606896551723937</v>
      </c>
      <c r="AT17" s="52">
        <f>+Enfriamiento[[#This Row],[HORA FINAL]]-Enfriamiento[[#This Row],[HORA INICIAL]]</f>
        <v>0.1020833333333333</v>
      </c>
      <c r="AU17" s="53">
        <v>395.64</v>
      </c>
      <c r="AV17" s="46"/>
      <c r="AW1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7" s="55">
        <f>IF(Enfriamiento[[#This Row],[TIEMPO(H)]]="","",Enfriamiento[[#This Row],[TIEMPO(H)]]*60)</f>
        <v>146.99999999999994</v>
      </c>
      <c r="AY17" s="55">
        <f t="shared" si="0"/>
        <v>27</v>
      </c>
      <c r="AZ17" s="56" t="str">
        <f t="shared" si="1"/>
        <v>jun</v>
      </c>
      <c r="BA17" s="65"/>
    </row>
    <row r="18" spans="1:53" ht="15.75" hidden="1" thickBot="1" x14ac:dyDescent="0.3">
      <c r="A18" s="45">
        <v>45838</v>
      </c>
      <c r="B18" s="44" t="s">
        <v>53</v>
      </c>
      <c r="C18" s="44" t="s">
        <v>54</v>
      </c>
      <c r="D18" s="46" t="s">
        <v>55</v>
      </c>
      <c r="E18" s="47" t="s">
        <v>56</v>
      </c>
      <c r="F18" s="46" t="s">
        <v>57</v>
      </c>
      <c r="G18" s="46" t="s">
        <v>58</v>
      </c>
      <c r="H18" s="46" t="s">
        <v>59</v>
      </c>
      <c r="I18" s="46">
        <v>1</v>
      </c>
      <c r="J18" s="46">
        <v>1</v>
      </c>
      <c r="K18" s="46">
        <v>1</v>
      </c>
      <c r="L18" s="46">
        <v>5</v>
      </c>
      <c r="M18" s="46">
        <v>11701</v>
      </c>
      <c r="N18" s="73">
        <v>0.68958333333333333</v>
      </c>
      <c r="O18" s="46">
        <v>16.600000000000001</v>
      </c>
      <c r="P18" s="46">
        <v>21.1</v>
      </c>
      <c r="Q18" s="46">
        <v>21</v>
      </c>
      <c r="R18" s="46">
        <v>21.3</v>
      </c>
      <c r="S18" s="46">
        <v>20.5</v>
      </c>
      <c r="T18" s="46">
        <v>20.7</v>
      </c>
      <c r="U18" s="46">
        <v>19.899999999999999</v>
      </c>
      <c r="V18" s="46">
        <v>19.100000000000001</v>
      </c>
      <c r="W18" s="46">
        <v>18.5</v>
      </c>
      <c r="X18" s="48">
        <f>AVERAGE(P18:W105)</f>
        <v>21.246022727272756</v>
      </c>
      <c r="Y18" s="49">
        <v>0.72916666666666663</v>
      </c>
      <c r="Z18" s="50">
        <v>15.5</v>
      </c>
      <c r="AA18" s="50">
        <v>17.899999999999999</v>
      </c>
      <c r="AB18" s="50">
        <v>16.100000000000001</v>
      </c>
      <c r="AC18" s="50">
        <v>15.6</v>
      </c>
      <c r="AD18" s="50">
        <v>15.4</v>
      </c>
      <c r="AE18" s="50">
        <v>14.3</v>
      </c>
      <c r="AF18" s="50">
        <v>16.100000000000001</v>
      </c>
      <c r="AG18" s="50">
        <v>15.3</v>
      </c>
      <c r="AH18" s="51">
        <f>AVERAGE(Z18:AG105)</f>
        <v>14.888494318181767</v>
      </c>
      <c r="AI18" s="49">
        <v>0.79166666666666663</v>
      </c>
      <c r="AJ18" s="50">
        <v>5</v>
      </c>
      <c r="AK18" s="50">
        <v>8.6999999999999993</v>
      </c>
      <c r="AL18" s="50">
        <v>8.1999999999999993</v>
      </c>
      <c r="AM18" s="50">
        <v>9.91</v>
      </c>
      <c r="AN18" s="50">
        <v>8.4</v>
      </c>
      <c r="AO18" s="50">
        <v>9.6</v>
      </c>
      <c r="AP18" s="50">
        <v>7</v>
      </c>
      <c r="AQ18" s="50">
        <v>8.1999999999999993</v>
      </c>
      <c r="AR18" s="50">
        <v>8</v>
      </c>
      <c r="AS18" s="51">
        <f>AVERAGE(AK18:AR105)</f>
        <v>7.0560085227272547</v>
      </c>
      <c r="AT18" s="52">
        <f>+Enfriamiento[[#This Row],[HORA FINAL]]-Enfriamiento[[#This Row],[HORA INICIAL]]</f>
        <v>0.1020833333333333</v>
      </c>
      <c r="AU18" s="53">
        <v>393.64</v>
      </c>
      <c r="AV18" s="46"/>
      <c r="AW1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8" s="55">
        <f>IF(Enfriamiento[[#This Row],[TIEMPO(H)]]="","",Enfriamiento[[#This Row],[TIEMPO(H)]]*60)</f>
        <v>146.99999999999994</v>
      </c>
      <c r="AY18" s="55">
        <f t="shared" si="0"/>
        <v>27</v>
      </c>
      <c r="AZ18" s="56" t="str">
        <f t="shared" si="1"/>
        <v>jun</v>
      </c>
      <c r="BA18" s="65"/>
    </row>
    <row r="19" spans="1:53" ht="15.75" hidden="1" thickBot="1" x14ac:dyDescent="0.3">
      <c r="A19" s="45">
        <v>45838</v>
      </c>
      <c r="B19" s="44" t="s">
        <v>53</v>
      </c>
      <c r="C19" s="44" t="s">
        <v>54</v>
      </c>
      <c r="D19" s="46" t="s">
        <v>55</v>
      </c>
      <c r="E19" s="47" t="s">
        <v>56</v>
      </c>
      <c r="F19" s="46" t="s">
        <v>57</v>
      </c>
      <c r="G19" s="46" t="s">
        <v>58</v>
      </c>
      <c r="H19" s="46" t="s">
        <v>59</v>
      </c>
      <c r="I19" s="46">
        <v>1</v>
      </c>
      <c r="J19" s="46">
        <v>1</v>
      </c>
      <c r="K19" s="46">
        <v>1</v>
      </c>
      <c r="L19" s="46">
        <v>5</v>
      </c>
      <c r="M19" s="46">
        <v>11702</v>
      </c>
      <c r="N19" s="73">
        <v>0.68958333333333333</v>
      </c>
      <c r="O19" s="46">
        <v>16.600000000000001</v>
      </c>
      <c r="P19" s="46">
        <v>21.1</v>
      </c>
      <c r="Q19" s="46">
        <v>21</v>
      </c>
      <c r="R19" s="46">
        <v>21.3</v>
      </c>
      <c r="S19" s="46">
        <v>20.5</v>
      </c>
      <c r="T19" s="46">
        <v>20.7</v>
      </c>
      <c r="U19" s="46">
        <v>19.899999999999999</v>
      </c>
      <c r="V19" s="46">
        <v>19.100000000000001</v>
      </c>
      <c r="W19" s="46">
        <v>18.5</v>
      </c>
      <c r="X19" s="48">
        <f>AVERAGE(P19:W107)</f>
        <v>21.20182584269666</v>
      </c>
      <c r="Y19" s="49">
        <v>0.72916666666666663</v>
      </c>
      <c r="Z19" s="50">
        <v>15.5</v>
      </c>
      <c r="AA19" s="50">
        <v>17.899999999999999</v>
      </c>
      <c r="AB19" s="50">
        <v>16.100000000000001</v>
      </c>
      <c r="AC19" s="50">
        <v>15.6</v>
      </c>
      <c r="AD19" s="50">
        <v>15.4</v>
      </c>
      <c r="AE19" s="50">
        <v>14.3</v>
      </c>
      <c r="AF19" s="50">
        <v>16.100000000000001</v>
      </c>
      <c r="AG19" s="50">
        <v>15.3</v>
      </c>
      <c r="AH19" s="51">
        <f>AVERAGE(Z19:AG107)</f>
        <v>14.87710674157298</v>
      </c>
      <c r="AI19" s="49">
        <v>0.79166666666666663</v>
      </c>
      <c r="AJ19" s="50">
        <v>5</v>
      </c>
      <c r="AK19" s="50">
        <v>8.6999999999999993</v>
      </c>
      <c r="AL19" s="50">
        <v>8.1999999999999993</v>
      </c>
      <c r="AM19" s="50">
        <v>9.91</v>
      </c>
      <c r="AN19" s="50">
        <v>8.4</v>
      </c>
      <c r="AO19" s="50">
        <v>9.6</v>
      </c>
      <c r="AP19" s="50">
        <v>7</v>
      </c>
      <c r="AQ19" s="50">
        <v>8.1999999999999993</v>
      </c>
      <c r="AR19" s="50">
        <v>8</v>
      </c>
      <c r="AS19" s="51">
        <f>AVERAGE(AK19:AR107)</f>
        <v>7.0514325842696461</v>
      </c>
      <c r="AT19" s="52">
        <f>+Enfriamiento[[#This Row],[HORA FINAL]]-Enfriamiento[[#This Row],[HORA INICIAL]]</f>
        <v>0.1020833333333333</v>
      </c>
      <c r="AU19" s="53">
        <v>390.1</v>
      </c>
      <c r="AV19" s="46"/>
      <c r="AW1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19" s="55">
        <f>IF(Enfriamiento[[#This Row],[TIEMPO(H)]]="","",Enfriamiento[[#This Row],[TIEMPO(H)]]*60)</f>
        <v>146.99999999999994</v>
      </c>
      <c r="AY19" s="55">
        <f t="shared" si="0"/>
        <v>27</v>
      </c>
      <c r="AZ19" s="56" t="str">
        <f t="shared" si="1"/>
        <v>jun</v>
      </c>
      <c r="BA19" s="65"/>
    </row>
    <row r="20" spans="1:53" ht="15.75" hidden="1" thickBot="1" x14ac:dyDescent="0.3">
      <c r="A20" s="45">
        <v>45838</v>
      </c>
      <c r="B20" s="44" t="s">
        <v>53</v>
      </c>
      <c r="C20" s="44" t="s">
        <v>54</v>
      </c>
      <c r="D20" s="46" t="s">
        <v>55</v>
      </c>
      <c r="E20" s="47" t="s">
        <v>56</v>
      </c>
      <c r="F20" s="46" t="s">
        <v>57</v>
      </c>
      <c r="G20" s="46" t="s">
        <v>58</v>
      </c>
      <c r="H20" s="46" t="s">
        <v>59</v>
      </c>
      <c r="I20" s="46">
        <v>1</v>
      </c>
      <c r="J20" s="46">
        <v>1</v>
      </c>
      <c r="K20" s="46">
        <v>1</v>
      </c>
      <c r="L20" s="46">
        <v>5</v>
      </c>
      <c r="M20" s="46">
        <v>12194</v>
      </c>
      <c r="N20" s="73">
        <v>0.68958333333333333</v>
      </c>
      <c r="O20" s="46">
        <v>16.600000000000001</v>
      </c>
      <c r="P20" s="46">
        <v>21.1</v>
      </c>
      <c r="Q20" s="46">
        <v>21</v>
      </c>
      <c r="R20" s="46">
        <v>21.3</v>
      </c>
      <c r="S20" s="46">
        <v>20.5</v>
      </c>
      <c r="T20" s="46">
        <v>20.7</v>
      </c>
      <c r="U20" s="46">
        <v>19.899999999999999</v>
      </c>
      <c r="V20" s="46">
        <v>19.100000000000001</v>
      </c>
      <c r="W20" s="46">
        <v>18.5</v>
      </c>
      <c r="X20" s="48">
        <f>AVERAGE(P20:W109)</f>
        <v>21.158611111111146</v>
      </c>
      <c r="Y20" s="49">
        <v>0.72916666666666663</v>
      </c>
      <c r="Z20" s="50">
        <v>15.5</v>
      </c>
      <c r="AA20" s="50">
        <v>17.899999999999999</v>
      </c>
      <c r="AB20" s="50">
        <v>16.100000000000001</v>
      </c>
      <c r="AC20" s="50">
        <v>15.6</v>
      </c>
      <c r="AD20" s="50">
        <v>15.4</v>
      </c>
      <c r="AE20" s="50">
        <v>14.3</v>
      </c>
      <c r="AF20" s="50">
        <v>16.100000000000001</v>
      </c>
      <c r="AG20" s="50">
        <v>15.3</v>
      </c>
      <c r="AH20" s="51">
        <f>AVERAGE(Z20:AG109)</f>
        <v>14.865972222222162</v>
      </c>
      <c r="AI20" s="49">
        <v>0.79166666666666663</v>
      </c>
      <c r="AJ20" s="50">
        <v>5</v>
      </c>
      <c r="AK20" s="50">
        <v>8.6999999999999993</v>
      </c>
      <c r="AL20" s="50">
        <v>8.1999999999999993</v>
      </c>
      <c r="AM20" s="50">
        <v>9.91</v>
      </c>
      <c r="AN20" s="50">
        <v>8.4</v>
      </c>
      <c r="AO20" s="50">
        <v>9.6</v>
      </c>
      <c r="AP20" s="50">
        <v>7</v>
      </c>
      <c r="AQ20" s="50">
        <v>8.1999999999999993</v>
      </c>
      <c r="AR20" s="50">
        <v>8</v>
      </c>
      <c r="AS20" s="51">
        <f>AVERAGE(AK20:AR109)</f>
        <v>7.0469583333333166</v>
      </c>
      <c r="AT20" s="52">
        <f>+Enfriamiento[[#This Row],[HORA FINAL]]-Enfriamiento[[#This Row],[HORA INICIAL]]</f>
        <v>0.1020833333333333</v>
      </c>
      <c r="AU20" s="53">
        <v>393.64</v>
      </c>
      <c r="AV20" s="46"/>
      <c r="AW2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2.4499999999999993</v>
      </c>
      <c r="AX20" s="55">
        <f>IF(Enfriamiento[[#This Row],[TIEMPO(H)]]="","",Enfriamiento[[#This Row],[TIEMPO(H)]]*60)</f>
        <v>146.99999999999994</v>
      </c>
      <c r="AY20" s="55">
        <f t="shared" si="0"/>
        <v>27</v>
      </c>
      <c r="AZ20" s="56" t="str">
        <f t="shared" si="1"/>
        <v>jun</v>
      </c>
      <c r="BA20" s="65"/>
    </row>
    <row r="21" spans="1:53" ht="15.75" hidden="1" thickBot="1" x14ac:dyDescent="0.3">
      <c r="A21" s="45">
        <v>45839</v>
      </c>
      <c r="B21" s="44" t="s">
        <v>53</v>
      </c>
      <c r="C21" s="44" t="s">
        <v>54</v>
      </c>
      <c r="D21" s="46" t="s">
        <v>55</v>
      </c>
      <c r="E21" s="47" t="s">
        <v>56</v>
      </c>
      <c r="F21" s="46" t="s">
        <v>57</v>
      </c>
      <c r="G21" s="46" t="s">
        <v>58</v>
      </c>
      <c r="H21" s="46" t="s">
        <v>59</v>
      </c>
      <c r="I21" s="46">
        <v>1</v>
      </c>
      <c r="J21" s="46">
        <v>1</v>
      </c>
      <c r="K21" s="46">
        <v>1</v>
      </c>
      <c r="L21" s="46">
        <v>5</v>
      </c>
      <c r="M21" s="46">
        <v>11724</v>
      </c>
      <c r="N21" s="73">
        <v>0.71180555555555558</v>
      </c>
      <c r="O21" s="46">
        <v>16.399999999999999</v>
      </c>
      <c r="P21" s="46">
        <v>19.8</v>
      </c>
      <c r="Q21" s="46">
        <v>18.5</v>
      </c>
      <c r="R21" s="46">
        <v>19.7</v>
      </c>
      <c r="S21" s="46">
        <v>19.7</v>
      </c>
      <c r="T21" s="46">
        <v>19.600000000000001</v>
      </c>
      <c r="U21" s="46">
        <v>20.2</v>
      </c>
      <c r="V21" s="46">
        <v>20.6</v>
      </c>
      <c r="W21" s="46">
        <v>18.8</v>
      </c>
      <c r="X21" s="48">
        <f>AVERAGE(P21:W30)</f>
        <v>19.612500000000001</v>
      </c>
      <c r="Y21" s="49">
        <v>0.75</v>
      </c>
      <c r="Z21" s="50">
        <v>13.1</v>
      </c>
      <c r="AA21" s="50">
        <v>15.7</v>
      </c>
      <c r="AB21" s="50">
        <v>14.9</v>
      </c>
      <c r="AC21" s="50">
        <v>17.3</v>
      </c>
      <c r="AD21" s="50">
        <v>11.7</v>
      </c>
      <c r="AE21" s="50">
        <v>12.6</v>
      </c>
      <c r="AF21" s="50">
        <v>15.5</v>
      </c>
      <c r="AG21" s="50">
        <v>15.5</v>
      </c>
      <c r="AH21" s="51">
        <f>AVERAGE(Z21:AG30)</f>
        <v>14.537500000000003</v>
      </c>
      <c r="AI21" s="49">
        <v>0.8125</v>
      </c>
      <c r="AJ21" s="50">
        <v>5</v>
      </c>
      <c r="AK21" s="50">
        <v>8.4</v>
      </c>
      <c r="AL21" s="50">
        <v>6.1</v>
      </c>
      <c r="AM21" s="50">
        <v>9.3000000000000007</v>
      </c>
      <c r="AN21" s="50">
        <v>6.8</v>
      </c>
      <c r="AO21" s="50">
        <v>6.2</v>
      </c>
      <c r="AP21" s="50">
        <v>6.1</v>
      </c>
      <c r="AQ21" s="50">
        <v>7.7</v>
      </c>
      <c r="AR21" s="50">
        <v>8.5</v>
      </c>
      <c r="AS21" s="51">
        <f>AVERAGE(AK21:AR30)</f>
        <v>7.3875000000000011</v>
      </c>
      <c r="AT21" s="52">
        <f>+Enfriamiento[[#This Row],[HORA FINAL]]-Enfriamiento[[#This Row],[HORA INICIAL]]</f>
        <v>0.10069444444444442</v>
      </c>
      <c r="AU21" s="53">
        <v>399.64</v>
      </c>
      <c r="AV21" s="46"/>
      <c r="AW2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1" s="55">
        <f>IF(Enfriamiento[[#This Row],[TIEMPO(H)]]="","",Enfriamiento[[#This Row],[TIEMPO(H)]]*60)</f>
        <v>144.99999999999986</v>
      </c>
      <c r="AY21" s="55">
        <f t="shared" si="0"/>
        <v>27</v>
      </c>
      <c r="AZ21" s="56" t="str">
        <f t="shared" si="1"/>
        <v>jul</v>
      </c>
      <c r="BA21" s="65"/>
    </row>
    <row r="22" spans="1:53" ht="15.75" hidden="1" thickBot="1" x14ac:dyDescent="0.3">
      <c r="A22" s="45">
        <v>45839</v>
      </c>
      <c r="B22" s="44" t="s">
        <v>53</v>
      </c>
      <c r="C22" s="44" t="s">
        <v>54</v>
      </c>
      <c r="D22" s="46" t="s">
        <v>55</v>
      </c>
      <c r="E22" s="47" t="s">
        <v>56</v>
      </c>
      <c r="F22" s="46" t="s">
        <v>57</v>
      </c>
      <c r="G22" s="46" t="s">
        <v>58</v>
      </c>
      <c r="H22" s="46" t="s">
        <v>59</v>
      </c>
      <c r="I22" s="46">
        <v>1</v>
      </c>
      <c r="J22" s="46">
        <v>1</v>
      </c>
      <c r="K22" s="46">
        <v>1</v>
      </c>
      <c r="L22" s="46">
        <v>5</v>
      </c>
      <c r="M22" s="46">
        <v>11725</v>
      </c>
      <c r="N22" s="73">
        <v>0.71180555555555558</v>
      </c>
      <c r="O22" s="46">
        <v>16.399999999999999</v>
      </c>
      <c r="P22" s="46">
        <v>19.8</v>
      </c>
      <c r="Q22" s="46">
        <v>18.5</v>
      </c>
      <c r="R22" s="46">
        <v>19.7</v>
      </c>
      <c r="S22" s="46">
        <v>19.7</v>
      </c>
      <c r="T22" s="46">
        <v>19.600000000000001</v>
      </c>
      <c r="U22" s="46">
        <v>20.2</v>
      </c>
      <c r="V22" s="46">
        <v>20.6</v>
      </c>
      <c r="W22" s="46">
        <v>18.8</v>
      </c>
      <c r="X22" s="48">
        <f>AVERAGE(P22:W32)</f>
        <v>19.694318181818179</v>
      </c>
      <c r="Y22" s="49">
        <v>0.75</v>
      </c>
      <c r="Z22" s="50">
        <v>13.1</v>
      </c>
      <c r="AA22" s="50">
        <v>15.7</v>
      </c>
      <c r="AB22" s="50">
        <v>14.9</v>
      </c>
      <c r="AC22" s="50">
        <v>17.3</v>
      </c>
      <c r="AD22" s="50">
        <v>11.7</v>
      </c>
      <c r="AE22" s="50">
        <v>12.6</v>
      </c>
      <c r="AF22" s="50">
        <v>15.5</v>
      </c>
      <c r="AG22" s="50">
        <v>15.5</v>
      </c>
      <c r="AH22" s="51">
        <f>AVERAGE(Z22:AG32)</f>
        <v>14.617045454545462</v>
      </c>
      <c r="AI22" s="49">
        <v>0.8125</v>
      </c>
      <c r="AJ22" s="50">
        <v>5</v>
      </c>
      <c r="AK22" s="50">
        <v>8.4</v>
      </c>
      <c r="AL22" s="50">
        <v>6.1</v>
      </c>
      <c r="AM22" s="50">
        <v>9.3000000000000007</v>
      </c>
      <c r="AN22" s="50">
        <v>6.8</v>
      </c>
      <c r="AO22" s="50">
        <v>6.2</v>
      </c>
      <c r="AP22" s="50">
        <v>6.1</v>
      </c>
      <c r="AQ22" s="50">
        <v>7.7</v>
      </c>
      <c r="AR22" s="50">
        <v>8.5</v>
      </c>
      <c r="AS22" s="51">
        <f>AVERAGE(AK22:AR32)</f>
        <v>7.2102272727272725</v>
      </c>
      <c r="AT22" s="52">
        <f>+Enfriamiento[[#This Row],[HORA FINAL]]-Enfriamiento[[#This Row],[HORA INICIAL]]</f>
        <v>0.10069444444444442</v>
      </c>
      <c r="AU22" s="53">
        <v>330.87</v>
      </c>
      <c r="AV22" s="46"/>
      <c r="AW2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2" s="55">
        <f>IF(Enfriamiento[[#This Row],[TIEMPO(H)]]="","",Enfriamiento[[#This Row],[TIEMPO(H)]]*60)</f>
        <v>144.99999999999986</v>
      </c>
      <c r="AY22" s="55">
        <f t="shared" si="0"/>
        <v>27</v>
      </c>
      <c r="AZ22" s="56" t="str">
        <f t="shared" si="1"/>
        <v>jul</v>
      </c>
      <c r="BA22" s="65"/>
    </row>
    <row r="23" spans="1:53" ht="15.75" hidden="1" thickBot="1" x14ac:dyDescent="0.3">
      <c r="A23" s="45">
        <v>45839</v>
      </c>
      <c r="B23" s="44" t="s">
        <v>53</v>
      </c>
      <c r="C23" s="44" t="s">
        <v>54</v>
      </c>
      <c r="D23" s="46" t="s">
        <v>55</v>
      </c>
      <c r="E23" s="47" t="s">
        <v>56</v>
      </c>
      <c r="F23" s="46" t="s">
        <v>57</v>
      </c>
      <c r="G23" s="46" t="s">
        <v>58</v>
      </c>
      <c r="H23" s="46" t="s">
        <v>59</v>
      </c>
      <c r="I23" s="46">
        <v>1</v>
      </c>
      <c r="J23" s="46">
        <v>1</v>
      </c>
      <c r="K23" s="46">
        <v>1</v>
      </c>
      <c r="L23" s="46">
        <v>5</v>
      </c>
      <c r="M23" s="46">
        <v>11722</v>
      </c>
      <c r="N23" s="73">
        <v>0.71180555555555558</v>
      </c>
      <c r="O23" s="46">
        <v>16.399999999999999</v>
      </c>
      <c r="P23" s="46">
        <v>19.8</v>
      </c>
      <c r="Q23" s="46">
        <v>18.5</v>
      </c>
      <c r="R23" s="46">
        <v>19.7</v>
      </c>
      <c r="S23" s="46">
        <v>19.7</v>
      </c>
      <c r="T23" s="46">
        <v>19.600000000000001</v>
      </c>
      <c r="U23" s="46">
        <v>20.2</v>
      </c>
      <c r="V23" s="46">
        <v>20.6</v>
      </c>
      <c r="W23" s="46">
        <v>18.8</v>
      </c>
      <c r="X23" s="48">
        <f>AVERAGE(P23:W34)</f>
        <v>19.762499999999992</v>
      </c>
      <c r="Y23" s="49">
        <v>0.75</v>
      </c>
      <c r="Z23" s="50">
        <v>13.1</v>
      </c>
      <c r="AA23" s="50">
        <v>15.7</v>
      </c>
      <c r="AB23" s="50">
        <v>14.9</v>
      </c>
      <c r="AC23" s="50">
        <v>17.3</v>
      </c>
      <c r="AD23" s="50">
        <v>11.7</v>
      </c>
      <c r="AE23" s="50">
        <v>12.6</v>
      </c>
      <c r="AF23" s="50">
        <v>15.5</v>
      </c>
      <c r="AG23" s="50">
        <v>15.5</v>
      </c>
      <c r="AH23" s="51">
        <f>AVERAGE(Z23:AG34)</f>
        <v>14.683333333333342</v>
      </c>
      <c r="AI23" s="49">
        <v>0.8125</v>
      </c>
      <c r="AJ23" s="50">
        <v>5</v>
      </c>
      <c r="AK23" s="50">
        <v>8.4</v>
      </c>
      <c r="AL23" s="50">
        <v>6.1</v>
      </c>
      <c r="AM23" s="50">
        <v>9.3000000000000007</v>
      </c>
      <c r="AN23" s="50">
        <v>6.8</v>
      </c>
      <c r="AO23" s="50">
        <v>6.2</v>
      </c>
      <c r="AP23" s="50">
        <v>6.1</v>
      </c>
      <c r="AQ23" s="50">
        <v>7.7</v>
      </c>
      <c r="AR23" s="50">
        <v>8.5</v>
      </c>
      <c r="AS23" s="51">
        <f>AVERAGE(AK23:AR34)</f>
        <v>7.0625</v>
      </c>
      <c r="AT23" s="52">
        <f>+Enfriamiento[[#This Row],[HORA FINAL]]-Enfriamiento[[#This Row],[HORA INICIAL]]</f>
        <v>0.10069444444444442</v>
      </c>
      <c r="AU23" s="53">
        <v>402.64</v>
      </c>
      <c r="AV23" s="46"/>
      <c r="AW2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3" s="55">
        <f>IF(Enfriamiento[[#This Row],[TIEMPO(H)]]="","",Enfriamiento[[#This Row],[TIEMPO(H)]]*60)</f>
        <v>144.99999999999986</v>
      </c>
      <c r="AY23" s="55">
        <f t="shared" si="0"/>
        <v>27</v>
      </c>
      <c r="AZ23" s="56" t="str">
        <f t="shared" si="1"/>
        <v>jul</v>
      </c>
      <c r="BA23" s="65"/>
    </row>
    <row r="24" spans="1:53" ht="15.75" hidden="1" thickBot="1" x14ac:dyDescent="0.3">
      <c r="A24" s="45">
        <v>45839</v>
      </c>
      <c r="B24" s="44" t="s">
        <v>53</v>
      </c>
      <c r="C24" s="44" t="s">
        <v>54</v>
      </c>
      <c r="D24" s="46" t="s">
        <v>55</v>
      </c>
      <c r="E24" s="47" t="s">
        <v>56</v>
      </c>
      <c r="F24" s="46" t="s">
        <v>57</v>
      </c>
      <c r="G24" s="46" t="s">
        <v>58</v>
      </c>
      <c r="H24" s="46" t="s">
        <v>59</v>
      </c>
      <c r="I24" s="46">
        <v>1</v>
      </c>
      <c r="J24" s="46">
        <v>1</v>
      </c>
      <c r="K24" s="46">
        <v>1</v>
      </c>
      <c r="L24" s="46">
        <v>5</v>
      </c>
      <c r="M24" s="46">
        <v>11723</v>
      </c>
      <c r="N24" s="73">
        <v>0.71180555555555558</v>
      </c>
      <c r="O24" s="46">
        <v>16.399999999999999</v>
      </c>
      <c r="P24" s="46">
        <v>19.8</v>
      </c>
      <c r="Q24" s="46">
        <v>18.5</v>
      </c>
      <c r="R24" s="46">
        <v>19.7</v>
      </c>
      <c r="S24" s="46">
        <v>19.7</v>
      </c>
      <c r="T24" s="46">
        <v>19.600000000000001</v>
      </c>
      <c r="U24" s="46">
        <v>20.2</v>
      </c>
      <c r="V24" s="46">
        <v>20.6</v>
      </c>
      <c r="W24" s="46">
        <v>18.8</v>
      </c>
      <c r="X24" s="48">
        <f>AVERAGE(P24:W36)</f>
        <v>19.820192307692295</v>
      </c>
      <c r="Y24" s="49">
        <v>0.75</v>
      </c>
      <c r="Z24" s="50">
        <v>13.1</v>
      </c>
      <c r="AA24" s="50">
        <v>15.7</v>
      </c>
      <c r="AB24" s="50">
        <v>14.9</v>
      </c>
      <c r="AC24" s="50">
        <v>17.3</v>
      </c>
      <c r="AD24" s="50">
        <v>11.7</v>
      </c>
      <c r="AE24" s="50">
        <v>12.6</v>
      </c>
      <c r="AF24" s="50">
        <v>15.5</v>
      </c>
      <c r="AG24" s="50">
        <v>15.5</v>
      </c>
      <c r="AH24" s="51">
        <f>AVERAGE(Z24:AG36)</f>
        <v>14.739423076923085</v>
      </c>
      <c r="AI24" s="49">
        <v>0.8125</v>
      </c>
      <c r="AJ24" s="50">
        <v>5</v>
      </c>
      <c r="AK24" s="50">
        <v>8.4</v>
      </c>
      <c r="AL24" s="50">
        <v>6.1</v>
      </c>
      <c r="AM24" s="50">
        <v>9.3000000000000007</v>
      </c>
      <c r="AN24" s="50">
        <v>6.8</v>
      </c>
      <c r="AO24" s="50">
        <v>6.2</v>
      </c>
      <c r="AP24" s="50">
        <v>6.1</v>
      </c>
      <c r="AQ24" s="50">
        <v>7.7</v>
      </c>
      <c r="AR24" s="50">
        <v>8.5</v>
      </c>
      <c r="AS24" s="51">
        <f>AVERAGE(AK24:AR36)</f>
        <v>6.9374999999999991</v>
      </c>
      <c r="AT24" s="52">
        <f>+Enfriamiento[[#This Row],[HORA FINAL]]-Enfriamiento[[#This Row],[HORA INICIAL]]</f>
        <v>0.10069444444444442</v>
      </c>
      <c r="AU24" s="53">
        <v>344.4</v>
      </c>
      <c r="AV24" s="46"/>
      <c r="AW2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4" s="55">
        <f>IF(Enfriamiento[[#This Row],[TIEMPO(H)]]="","",Enfriamiento[[#This Row],[TIEMPO(H)]]*60)</f>
        <v>144.99999999999986</v>
      </c>
      <c r="AY24" s="55">
        <f t="shared" si="0"/>
        <v>27</v>
      </c>
      <c r="AZ24" s="56" t="str">
        <f t="shared" si="1"/>
        <v>jul</v>
      </c>
      <c r="BA24" s="65"/>
    </row>
    <row r="25" spans="1:53" ht="15.75" hidden="1" thickBot="1" x14ac:dyDescent="0.3">
      <c r="A25" s="45">
        <v>45839</v>
      </c>
      <c r="B25" s="44" t="s">
        <v>53</v>
      </c>
      <c r="C25" s="44" t="s">
        <v>54</v>
      </c>
      <c r="D25" s="46" t="s">
        <v>55</v>
      </c>
      <c r="E25" s="47" t="s">
        <v>56</v>
      </c>
      <c r="F25" s="46" t="s">
        <v>57</v>
      </c>
      <c r="G25" s="46" t="s">
        <v>58</v>
      </c>
      <c r="H25" s="46" t="s">
        <v>59</v>
      </c>
      <c r="I25" s="46">
        <v>1</v>
      </c>
      <c r="J25" s="46">
        <v>1</v>
      </c>
      <c r="K25" s="46">
        <v>1</v>
      </c>
      <c r="L25" s="46">
        <v>5</v>
      </c>
      <c r="M25" s="46">
        <v>11721</v>
      </c>
      <c r="N25" s="73">
        <v>0.71180555555555558</v>
      </c>
      <c r="O25" s="46">
        <v>16.399999999999999</v>
      </c>
      <c r="P25" s="46">
        <v>19.8</v>
      </c>
      <c r="Q25" s="46">
        <v>18.5</v>
      </c>
      <c r="R25" s="46">
        <v>19.7</v>
      </c>
      <c r="S25" s="46">
        <v>19.7</v>
      </c>
      <c r="T25" s="46">
        <v>19.600000000000001</v>
      </c>
      <c r="U25" s="46">
        <v>20.2</v>
      </c>
      <c r="V25" s="46">
        <v>20.6</v>
      </c>
      <c r="W25" s="46">
        <v>18.8</v>
      </c>
      <c r="X25" s="48">
        <f>AVERAGE(P25:W38)</f>
        <v>19.869642857142846</v>
      </c>
      <c r="Y25" s="49">
        <v>0.75</v>
      </c>
      <c r="Z25" s="50">
        <v>13.1</v>
      </c>
      <c r="AA25" s="50">
        <v>15.7</v>
      </c>
      <c r="AB25" s="50">
        <v>14.9</v>
      </c>
      <c r="AC25" s="50">
        <v>17.3</v>
      </c>
      <c r="AD25" s="50">
        <v>11.7</v>
      </c>
      <c r="AE25" s="50">
        <v>12.6</v>
      </c>
      <c r="AF25" s="50">
        <v>15.5</v>
      </c>
      <c r="AG25" s="50">
        <v>15.5</v>
      </c>
      <c r="AH25" s="51">
        <f>AVERAGE(Z25:AG38)</f>
        <v>14.787500000000007</v>
      </c>
      <c r="AI25" s="49">
        <v>0.8125</v>
      </c>
      <c r="AJ25" s="50">
        <v>5</v>
      </c>
      <c r="AK25" s="50">
        <v>8.4</v>
      </c>
      <c r="AL25" s="50">
        <v>6.1</v>
      </c>
      <c r="AM25" s="50">
        <v>9.3000000000000007</v>
      </c>
      <c r="AN25" s="50">
        <v>6.8</v>
      </c>
      <c r="AO25" s="50">
        <v>6.2</v>
      </c>
      <c r="AP25" s="50">
        <v>6.1</v>
      </c>
      <c r="AQ25" s="50">
        <v>7.7</v>
      </c>
      <c r="AR25" s="50">
        <v>8.5</v>
      </c>
      <c r="AS25" s="51">
        <f>AVERAGE(AK25:AR38)</f>
        <v>6.8303571428571415</v>
      </c>
      <c r="AT25" s="52">
        <f>+Enfriamiento[[#This Row],[HORA FINAL]]-Enfriamiento[[#This Row],[HORA INICIAL]]</f>
        <v>0.10069444444444442</v>
      </c>
      <c r="AU25" s="53">
        <v>399.64</v>
      </c>
      <c r="AV25" s="46"/>
      <c r="AW2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5" s="55">
        <f>IF(Enfriamiento[[#This Row],[TIEMPO(H)]]="","",Enfriamiento[[#This Row],[TIEMPO(H)]]*60)</f>
        <v>144.99999999999986</v>
      </c>
      <c r="AY25" s="55">
        <f t="shared" si="0"/>
        <v>27</v>
      </c>
      <c r="AZ25" s="56" t="str">
        <f t="shared" si="1"/>
        <v>jul</v>
      </c>
      <c r="BA25" s="65"/>
    </row>
    <row r="26" spans="1:53" ht="15.75" hidden="1" thickBot="1" x14ac:dyDescent="0.3">
      <c r="A26" s="45">
        <v>45839</v>
      </c>
      <c r="B26" s="44" t="s">
        <v>53</v>
      </c>
      <c r="C26" s="44" t="s">
        <v>54</v>
      </c>
      <c r="D26" s="46" t="s">
        <v>55</v>
      </c>
      <c r="E26" s="47" t="s">
        <v>56</v>
      </c>
      <c r="F26" s="46" t="s">
        <v>57</v>
      </c>
      <c r="G26" s="46" t="s">
        <v>58</v>
      </c>
      <c r="H26" s="46" t="s">
        <v>59</v>
      </c>
      <c r="I26" s="46">
        <v>1</v>
      </c>
      <c r="J26" s="46">
        <v>1</v>
      </c>
      <c r="K26" s="46">
        <v>1</v>
      </c>
      <c r="L26" s="46">
        <v>5</v>
      </c>
      <c r="M26" s="46">
        <v>11720</v>
      </c>
      <c r="N26" s="73">
        <v>0.71180555555555558</v>
      </c>
      <c r="O26" s="46">
        <v>16.399999999999999</v>
      </c>
      <c r="P26" s="46">
        <v>19.8</v>
      </c>
      <c r="Q26" s="46">
        <v>18.5</v>
      </c>
      <c r="R26" s="46">
        <v>19.7</v>
      </c>
      <c r="S26" s="46">
        <v>19.7</v>
      </c>
      <c r="T26" s="46">
        <v>19.600000000000001</v>
      </c>
      <c r="U26" s="46">
        <v>20.2</v>
      </c>
      <c r="V26" s="46">
        <v>20.6</v>
      </c>
      <c r="W26" s="46">
        <v>18.8</v>
      </c>
      <c r="X26" s="48">
        <f>AVERAGE(P26:W40)</f>
        <v>19.912499999999991</v>
      </c>
      <c r="Y26" s="49">
        <v>0.75</v>
      </c>
      <c r="Z26" s="50">
        <v>13.1</v>
      </c>
      <c r="AA26" s="50">
        <v>15.7</v>
      </c>
      <c r="AB26" s="50">
        <v>14.9</v>
      </c>
      <c r="AC26" s="50">
        <v>17.3</v>
      </c>
      <c r="AD26" s="50">
        <v>11.7</v>
      </c>
      <c r="AE26" s="50">
        <v>12.6</v>
      </c>
      <c r="AF26" s="50">
        <v>15.5</v>
      </c>
      <c r="AG26" s="50">
        <v>15.5</v>
      </c>
      <c r="AH26" s="51">
        <f>AVERAGE(Z26:AG40)</f>
        <v>14.829166666666675</v>
      </c>
      <c r="AI26" s="49">
        <v>0.8125</v>
      </c>
      <c r="AJ26" s="50">
        <v>5</v>
      </c>
      <c r="AK26" s="50">
        <v>8.4</v>
      </c>
      <c r="AL26" s="50">
        <v>6.1</v>
      </c>
      <c r="AM26" s="50">
        <v>9.3000000000000007</v>
      </c>
      <c r="AN26" s="50">
        <v>6.8</v>
      </c>
      <c r="AO26" s="50">
        <v>6.2</v>
      </c>
      <c r="AP26" s="50">
        <v>6.1</v>
      </c>
      <c r="AQ26" s="50">
        <v>7.7</v>
      </c>
      <c r="AR26" s="50">
        <v>8.5</v>
      </c>
      <c r="AS26" s="51">
        <f>AVERAGE(AK26:AR40)</f>
        <v>6.737499999999998</v>
      </c>
      <c r="AT26" s="52">
        <f>+Enfriamiento[[#This Row],[HORA FINAL]]-Enfriamiento[[#This Row],[HORA INICIAL]]</f>
        <v>0.10069444444444442</v>
      </c>
      <c r="AU26" s="53">
        <v>401.64</v>
      </c>
      <c r="AV26" s="46"/>
      <c r="AW2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6" s="55">
        <f>IF(Enfriamiento[[#This Row],[TIEMPO(H)]]="","",Enfriamiento[[#This Row],[TIEMPO(H)]]*60)</f>
        <v>144.99999999999986</v>
      </c>
      <c r="AY26" s="55">
        <f t="shared" si="0"/>
        <v>27</v>
      </c>
      <c r="AZ26" s="56" t="str">
        <f t="shared" si="1"/>
        <v>jul</v>
      </c>
      <c r="BA26" s="65"/>
    </row>
    <row r="27" spans="1:53" ht="15.75" hidden="1" thickBot="1" x14ac:dyDescent="0.3">
      <c r="A27" s="45">
        <v>45839</v>
      </c>
      <c r="B27" s="44" t="s">
        <v>53</v>
      </c>
      <c r="C27" s="44" t="s">
        <v>54</v>
      </c>
      <c r="D27" s="46" t="s">
        <v>55</v>
      </c>
      <c r="E27" s="47" t="s">
        <v>56</v>
      </c>
      <c r="F27" s="46" t="s">
        <v>57</v>
      </c>
      <c r="G27" s="46" t="s">
        <v>58</v>
      </c>
      <c r="H27" s="46" t="s">
        <v>59</v>
      </c>
      <c r="I27" s="46">
        <v>1</v>
      </c>
      <c r="J27" s="46">
        <v>1</v>
      </c>
      <c r="K27" s="46">
        <v>1</v>
      </c>
      <c r="L27" s="46">
        <v>5</v>
      </c>
      <c r="M27" s="46">
        <v>11719</v>
      </c>
      <c r="N27" s="73">
        <v>0.71180555555555558</v>
      </c>
      <c r="O27" s="46">
        <v>16.399999999999999</v>
      </c>
      <c r="P27" s="46">
        <v>19.8</v>
      </c>
      <c r="Q27" s="46">
        <v>18.5</v>
      </c>
      <c r="R27" s="46">
        <v>19.7</v>
      </c>
      <c r="S27" s="46">
        <v>19.7</v>
      </c>
      <c r="T27" s="46">
        <v>19.600000000000001</v>
      </c>
      <c r="U27" s="46">
        <v>20.2</v>
      </c>
      <c r="V27" s="46">
        <v>20.6</v>
      </c>
      <c r="W27" s="46">
        <v>18.8</v>
      </c>
      <c r="X27" s="48">
        <f>AVERAGE(P27:W42)</f>
        <v>19.885937499999994</v>
      </c>
      <c r="Y27" s="49">
        <v>0.75</v>
      </c>
      <c r="Z27" s="50">
        <v>13.1</v>
      </c>
      <c r="AA27" s="50">
        <v>15.7</v>
      </c>
      <c r="AB27" s="50">
        <v>14.9</v>
      </c>
      <c r="AC27" s="50">
        <v>17.3</v>
      </c>
      <c r="AD27" s="50">
        <v>11.7</v>
      </c>
      <c r="AE27" s="50">
        <v>12.6</v>
      </c>
      <c r="AF27" s="50">
        <v>15.5</v>
      </c>
      <c r="AG27" s="50">
        <v>15.5</v>
      </c>
      <c r="AH27" s="51">
        <f>AVERAGE(Z27:AG42)</f>
        <v>14.362500000000004</v>
      </c>
      <c r="AI27" s="49">
        <v>0.8125</v>
      </c>
      <c r="AJ27" s="50">
        <v>5</v>
      </c>
      <c r="AK27" s="50">
        <v>8.4</v>
      </c>
      <c r="AL27" s="50">
        <v>6.1</v>
      </c>
      <c r="AM27" s="50">
        <v>9.3000000000000007</v>
      </c>
      <c r="AN27" s="50">
        <v>6.8</v>
      </c>
      <c r="AO27" s="50">
        <v>6.2</v>
      </c>
      <c r="AP27" s="50">
        <v>6.1</v>
      </c>
      <c r="AQ27" s="50">
        <v>7.7</v>
      </c>
      <c r="AR27" s="50">
        <v>8.5</v>
      </c>
      <c r="AS27" s="51">
        <f>AVERAGE(AK27:AR42)</f>
        <v>6.6968749999999977</v>
      </c>
      <c r="AT27" s="52">
        <f>+Enfriamiento[[#This Row],[HORA FINAL]]-Enfriamiento[[#This Row],[HORA INICIAL]]</f>
        <v>0.10069444444444442</v>
      </c>
      <c r="AU27" s="53">
        <v>401.64</v>
      </c>
      <c r="AV27" s="46"/>
      <c r="AW2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7" s="55">
        <f>IF(Enfriamiento[[#This Row],[TIEMPO(H)]]="","",Enfriamiento[[#This Row],[TIEMPO(H)]]*60)</f>
        <v>144.99999999999986</v>
      </c>
      <c r="AY27" s="55">
        <f t="shared" si="0"/>
        <v>27</v>
      </c>
      <c r="AZ27" s="56" t="str">
        <f t="shared" si="1"/>
        <v>jul</v>
      </c>
      <c r="BA27" s="65"/>
    </row>
    <row r="28" spans="1:53" ht="15.75" hidden="1" thickBot="1" x14ac:dyDescent="0.3">
      <c r="A28" s="45">
        <v>45839</v>
      </c>
      <c r="B28" s="44" t="s">
        <v>53</v>
      </c>
      <c r="C28" s="44" t="s">
        <v>54</v>
      </c>
      <c r="D28" s="46" t="s">
        <v>55</v>
      </c>
      <c r="E28" s="47" t="s">
        <v>56</v>
      </c>
      <c r="F28" s="46" t="s">
        <v>57</v>
      </c>
      <c r="G28" s="46" t="s">
        <v>58</v>
      </c>
      <c r="H28" s="46" t="s">
        <v>59</v>
      </c>
      <c r="I28" s="46">
        <v>1</v>
      </c>
      <c r="J28" s="46">
        <v>1</v>
      </c>
      <c r="K28" s="46">
        <v>1</v>
      </c>
      <c r="L28" s="46">
        <v>5</v>
      </c>
      <c r="M28" s="46">
        <v>11718</v>
      </c>
      <c r="N28" s="73">
        <v>0.71180555555555558</v>
      </c>
      <c r="O28" s="46">
        <v>16.399999999999999</v>
      </c>
      <c r="P28" s="46">
        <v>19.8</v>
      </c>
      <c r="Q28" s="46">
        <v>18.5</v>
      </c>
      <c r="R28" s="46">
        <v>19.7</v>
      </c>
      <c r="S28" s="46">
        <v>19.7</v>
      </c>
      <c r="T28" s="46">
        <v>19.600000000000001</v>
      </c>
      <c r="U28" s="46">
        <v>20.2</v>
      </c>
      <c r="V28" s="46">
        <v>20.6</v>
      </c>
      <c r="W28" s="46">
        <v>18.8</v>
      </c>
      <c r="X28" s="48">
        <f>AVERAGE(P28:W44)</f>
        <v>19.862499999999994</v>
      </c>
      <c r="Y28" s="49">
        <v>0.75</v>
      </c>
      <c r="Z28" s="50">
        <v>13.1</v>
      </c>
      <c r="AA28" s="50">
        <v>15.7</v>
      </c>
      <c r="AB28" s="50">
        <v>14.9</v>
      </c>
      <c r="AC28" s="50">
        <v>17.3</v>
      </c>
      <c r="AD28" s="50">
        <v>11.7</v>
      </c>
      <c r="AE28" s="50">
        <v>12.6</v>
      </c>
      <c r="AF28" s="50">
        <v>15.5</v>
      </c>
      <c r="AG28" s="50">
        <v>15.5</v>
      </c>
      <c r="AH28" s="51">
        <f>AVERAGE(Z28:AG44)</f>
        <v>13.950735294117649</v>
      </c>
      <c r="AI28" s="49">
        <v>0.8125</v>
      </c>
      <c r="AJ28" s="50">
        <v>5</v>
      </c>
      <c r="AK28" s="50">
        <v>8.4</v>
      </c>
      <c r="AL28" s="50">
        <v>6.1</v>
      </c>
      <c r="AM28" s="50">
        <v>9.3000000000000007</v>
      </c>
      <c r="AN28" s="50">
        <v>6.8</v>
      </c>
      <c r="AO28" s="50">
        <v>6.2</v>
      </c>
      <c r="AP28" s="50">
        <v>6.1</v>
      </c>
      <c r="AQ28" s="50">
        <v>7.7</v>
      </c>
      <c r="AR28" s="50">
        <v>8.5</v>
      </c>
      <c r="AS28" s="51">
        <f>AVERAGE(AK28:AR44)</f>
        <v>6.6610294117647042</v>
      </c>
      <c r="AT28" s="52">
        <f>+Enfriamiento[[#This Row],[HORA FINAL]]-Enfriamiento[[#This Row],[HORA INICIAL]]</f>
        <v>0.10069444444444442</v>
      </c>
      <c r="AU28" s="53">
        <v>403.64</v>
      </c>
      <c r="AV28" s="46"/>
      <c r="AW2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8" s="55">
        <f>IF(Enfriamiento[[#This Row],[TIEMPO(H)]]="","",Enfriamiento[[#This Row],[TIEMPO(H)]]*60)</f>
        <v>144.99999999999986</v>
      </c>
      <c r="AY28" s="55">
        <f t="shared" si="0"/>
        <v>27</v>
      </c>
      <c r="AZ28" s="56" t="str">
        <f t="shared" si="1"/>
        <v>jul</v>
      </c>
      <c r="BA28" s="65"/>
    </row>
    <row r="29" spans="1:53" ht="15.75" hidden="1" thickBot="1" x14ac:dyDescent="0.3">
      <c r="A29" s="45">
        <v>45839</v>
      </c>
      <c r="B29" s="44" t="s">
        <v>53</v>
      </c>
      <c r="C29" s="44" t="s">
        <v>54</v>
      </c>
      <c r="D29" s="46" t="s">
        <v>55</v>
      </c>
      <c r="E29" s="47" t="s">
        <v>56</v>
      </c>
      <c r="F29" s="46" t="s">
        <v>57</v>
      </c>
      <c r="G29" s="46" t="s">
        <v>58</v>
      </c>
      <c r="H29" s="46" t="s">
        <v>59</v>
      </c>
      <c r="I29" s="46">
        <v>1</v>
      </c>
      <c r="J29" s="46">
        <v>1</v>
      </c>
      <c r="K29" s="46">
        <v>1</v>
      </c>
      <c r="L29" s="46">
        <v>5</v>
      </c>
      <c r="M29" s="46">
        <v>11716</v>
      </c>
      <c r="N29" s="73">
        <v>0.71180555555555558</v>
      </c>
      <c r="O29" s="46">
        <v>16.399999999999999</v>
      </c>
      <c r="P29" s="46">
        <v>19.8</v>
      </c>
      <c r="Q29" s="46">
        <v>18.5</v>
      </c>
      <c r="R29" s="46">
        <v>19.7</v>
      </c>
      <c r="S29" s="46">
        <v>19.7</v>
      </c>
      <c r="T29" s="46">
        <v>19.600000000000001</v>
      </c>
      <c r="U29" s="46">
        <v>20.2</v>
      </c>
      <c r="V29" s="46">
        <v>20.6</v>
      </c>
      <c r="W29" s="46">
        <v>18.8</v>
      </c>
      <c r="X29" s="48">
        <f>AVERAGE(P29:W46)</f>
        <v>19.841666666666661</v>
      </c>
      <c r="Y29" s="49">
        <v>0.75</v>
      </c>
      <c r="Z29" s="50">
        <v>13.1</v>
      </c>
      <c r="AA29" s="50">
        <v>15.7</v>
      </c>
      <c r="AB29" s="50">
        <v>14.9</v>
      </c>
      <c r="AC29" s="50">
        <v>17.3</v>
      </c>
      <c r="AD29" s="50">
        <v>11.7</v>
      </c>
      <c r="AE29" s="50">
        <v>12.6</v>
      </c>
      <c r="AF29" s="50">
        <v>15.5</v>
      </c>
      <c r="AG29" s="50">
        <v>15.5</v>
      </c>
      <c r="AH29" s="51">
        <f>AVERAGE(Z29:AG46)</f>
        <v>13.584722222222219</v>
      </c>
      <c r="AI29" s="49">
        <v>0.8125</v>
      </c>
      <c r="AJ29" s="50">
        <v>5</v>
      </c>
      <c r="AK29" s="50">
        <v>8.4</v>
      </c>
      <c r="AL29" s="50">
        <v>6.1</v>
      </c>
      <c r="AM29" s="50">
        <v>9.3000000000000007</v>
      </c>
      <c r="AN29" s="50">
        <v>6.8</v>
      </c>
      <c r="AO29" s="50">
        <v>6.2</v>
      </c>
      <c r="AP29" s="50">
        <v>6.1</v>
      </c>
      <c r="AQ29" s="50">
        <v>7.7</v>
      </c>
      <c r="AR29" s="50">
        <v>8.5</v>
      </c>
      <c r="AS29" s="51">
        <f>AVERAGE(AK29:AR46)</f>
        <v>6.6291666666666664</v>
      </c>
      <c r="AT29" s="52">
        <f>+Enfriamiento[[#This Row],[HORA FINAL]]-Enfriamiento[[#This Row],[HORA INICIAL]]</f>
        <v>0.10069444444444442</v>
      </c>
      <c r="AU29" s="53">
        <v>331.87</v>
      </c>
      <c r="AV29" s="46"/>
      <c r="AW2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29" s="55">
        <f>IF(Enfriamiento[[#This Row],[TIEMPO(H)]]="","",Enfriamiento[[#This Row],[TIEMPO(H)]]*60)</f>
        <v>144.99999999999986</v>
      </c>
      <c r="AY29" s="55">
        <f t="shared" si="0"/>
        <v>27</v>
      </c>
      <c r="AZ29" s="56" t="str">
        <f t="shared" si="1"/>
        <v>jul</v>
      </c>
      <c r="BA29" s="65"/>
    </row>
    <row r="30" spans="1:53" ht="15.75" hidden="1" thickBot="1" x14ac:dyDescent="0.3">
      <c r="A30" s="45">
        <v>45839</v>
      </c>
      <c r="B30" s="44" t="s">
        <v>53</v>
      </c>
      <c r="C30" s="44" t="s">
        <v>54</v>
      </c>
      <c r="D30" s="46" t="s">
        <v>55</v>
      </c>
      <c r="E30" s="47" t="s">
        <v>56</v>
      </c>
      <c r="F30" s="46" t="s">
        <v>57</v>
      </c>
      <c r="G30" s="46" t="s">
        <v>58</v>
      </c>
      <c r="H30" s="46" t="s">
        <v>59</v>
      </c>
      <c r="I30" s="46">
        <v>1</v>
      </c>
      <c r="J30" s="46">
        <v>1</v>
      </c>
      <c r="K30" s="46">
        <v>1</v>
      </c>
      <c r="L30" s="46">
        <v>5</v>
      </c>
      <c r="M30" s="46">
        <v>11715</v>
      </c>
      <c r="N30" s="73">
        <v>0.71180555555555558</v>
      </c>
      <c r="O30" s="46">
        <v>16.399999999999999</v>
      </c>
      <c r="P30" s="46">
        <v>19.8</v>
      </c>
      <c r="Q30" s="46">
        <v>18.5</v>
      </c>
      <c r="R30" s="46">
        <v>19.7</v>
      </c>
      <c r="S30" s="46">
        <v>19.7</v>
      </c>
      <c r="T30" s="46">
        <v>19.600000000000001</v>
      </c>
      <c r="U30" s="46">
        <v>20.2</v>
      </c>
      <c r="V30" s="46">
        <v>20.6</v>
      </c>
      <c r="W30" s="46">
        <v>18.8</v>
      </c>
      <c r="X30" s="48">
        <f>AVERAGE(P30:W48)</f>
        <v>19.823026315789473</v>
      </c>
      <c r="Y30" s="49">
        <v>0.75</v>
      </c>
      <c r="Z30" s="50">
        <v>13.1</v>
      </c>
      <c r="AA30" s="50">
        <v>15.7</v>
      </c>
      <c r="AB30" s="50">
        <v>14.9</v>
      </c>
      <c r="AC30" s="50">
        <v>17.3</v>
      </c>
      <c r="AD30" s="50">
        <v>11.7</v>
      </c>
      <c r="AE30" s="50">
        <v>12.6</v>
      </c>
      <c r="AF30" s="50">
        <v>15.5</v>
      </c>
      <c r="AG30" s="50">
        <v>15.5</v>
      </c>
      <c r="AH30" s="51">
        <f>AVERAGE(Z30:AG48)</f>
        <v>13.257236842105259</v>
      </c>
      <c r="AI30" s="49">
        <v>0.8125</v>
      </c>
      <c r="AJ30" s="50">
        <v>5</v>
      </c>
      <c r="AK30" s="50">
        <v>8.4</v>
      </c>
      <c r="AL30" s="50">
        <v>6.1</v>
      </c>
      <c r="AM30" s="50">
        <v>9.3000000000000007</v>
      </c>
      <c r="AN30" s="50">
        <v>6.8</v>
      </c>
      <c r="AO30" s="50">
        <v>6.2</v>
      </c>
      <c r="AP30" s="50">
        <v>6.1</v>
      </c>
      <c r="AQ30" s="50">
        <v>7.7</v>
      </c>
      <c r="AR30" s="50">
        <v>8.5</v>
      </c>
      <c r="AS30" s="51">
        <f>AVERAGE(AK30:AR48)</f>
        <v>6.6006578947368411</v>
      </c>
      <c r="AT30" s="52">
        <f>+Enfriamiento[[#This Row],[HORA FINAL]]-Enfriamiento[[#This Row],[HORA INICIAL]]</f>
        <v>0.10069444444444442</v>
      </c>
      <c r="AU30" s="53">
        <v>332.87</v>
      </c>
      <c r="AV30" s="46"/>
      <c r="AW3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30" s="55">
        <f>IF(Enfriamiento[[#This Row],[TIEMPO(H)]]="","",Enfriamiento[[#This Row],[TIEMPO(H)]]*60)</f>
        <v>144.99999999999986</v>
      </c>
      <c r="AY30" s="55">
        <f t="shared" si="0"/>
        <v>27</v>
      </c>
      <c r="AZ30" s="56" t="str">
        <f t="shared" si="1"/>
        <v>jul</v>
      </c>
      <c r="BA30" s="65"/>
    </row>
    <row r="31" spans="1:53" ht="15.75" hidden="1" thickBot="1" x14ac:dyDescent="0.3">
      <c r="A31" s="45">
        <v>45839</v>
      </c>
      <c r="B31" s="44" t="s">
        <v>60</v>
      </c>
      <c r="C31" s="44" t="s">
        <v>54</v>
      </c>
      <c r="D31" s="46" t="s">
        <v>55</v>
      </c>
      <c r="E31" s="47" t="s">
        <v>56</v>
      </c>
      <c r="F31" s="46" t="s">
        <v>57</v>
      </c>
      <c r="G31" s="46" t="s">
        <v>58</v>
      </c>
      <c r="H31" s="46" t="s">
        <v>59</v>
      </c>
      <c r="I31" s="46">
        <v>2</v>
      </c>
      <c r="J31" s="46">
        <v>1</v>
      </c>
      <c r="K31" s="46">
        <v>2.2999999999999998</v>
      </c>
      <c r="L31" s="46">
        <v>5</v>
      </c>
      <c r="M31" s="46">
        <v>11727</v>
      </c>
      <c r="N31" s="73">
        <v>0.85624999999999996</v>
      </c>
      <c r="O31" s="46">
        <v>16.399999999999999</v>
      </c>
      <c r="P31" s="46">
        <v>20</v>
      </c>
      <c r="Q31" s="46">
        <v>19.100000000000001</v>
      </c>
      <c r="R31" s="46">
        <v>20.5</v>
      </c>
      <c r="S31" s="46">
        <v>21.5</v>
      </c>
      <c r="T31" s="46">
        <v>19.8</v>
      </c>
      <c r="U31" s="46">
        <v>19.600000000000001</v>
      </c>
      <c r="V31" s="46">
        <v>20.100000000000001</v>
      </c>
      <c r="W31" s="46">
        <v>19.899999999999999</v>
      </c>
      <c r="X31" s="48">
        <f>AVERAGE(P31:W51)</f>
        <v>20.002976190476197</v>
      </c>
      <c r="Y31" s="49">
        <v>0.90625</v>
      </c>
      <c r="Z31" s="50">
        <v>15.5</v>
      </c>
      <c r="AA31" s="50">
        <v>14.3</v>
      </c>
      <c r="AB31" s="50">
        <v>15.9</v>
      </c>
      <c r="AC31" s="50">
        <v>12.9</v>
      </c>
      <c r="AD31" s="50">
        <v>16</v>
      </c>
      <c r="AE31" s="50">
        <v>15.2</v>
      </c>
      <c r="AF31" s="50">
        <v>13</v>
      </c>
      <c r="AG31" s="50">
        <v>17</v>
      </c>
      <c r="AH31" s="51">
        <f>AVERAGE(Z31:AG51)</f>
        <v>13.250595238095233</v>
      </c>
      <c r="AI31" s="49">
        <v>0.96180555555555558</v>
      </c>
      <c r="AJ31" s="50">
        <v>5</v>
      </c>
      <c r="AK31" s="50">
        <v>6.8</v>
      </c>
      <c r="AL31" s="50">
        <v>6.2</v>
      </c>
      <c r="AM31" s="50">
        <v>7.1</v>
      </c>
      <c r="AN31" s="50">
        <v>7.3</v>
      </c>
      <c r="AO31" s="50">
        <v>6.3</v>
      </c>
      <c r="AP31" s="50">
        <v>5.2</v>
      </c>
      <c r="AQ31" s="50">
        <v>6.9</v>
      </c>
      <c r="AR31" s="50">
        <v>5.5</v>
      </c>
      <c r="AS31" s="51">
        <f>AVERAGE(AK31:AR51)</f>
        <v>6.6238095238095234</v>
      </c>
      <c r="AT31" s="52">
        <f>+Enfriamiento[[#This Row],[HORA FINAL]]-Enfriamiento[[#This Row],[HORA INICIAL]]</f>
        <v>0.10555555555555562</v>
      </c>
      <c r="AU31" s="53">
        <v>335.87</v>
      </c>
      <c r="AV31" s="46"/>
      <c r="AW3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1" s="55">
        <f>IF(Enfriamiento[[#This Row],[TIEMPO(H)]]="","",Enfriamiento[[#This Row],[TIEMPO(H)]]*60)</f>
        <v>152.00000000000031</v>
      </c>
      <c r="AY31" s="55">
        <f t="shared" si="0"/>
        <v>27</v>
      </c>
      <c r="AZ31" s="56" t="str">
        <f t="shared" si="1"/>
        <v>jul</v>
      </c>
      <c r="BA31" s="65"/>
    </row>
    <row r="32" spans="1:53" ht="15.75" hidden="1" thickBot="1" x14ac:dyDescent="0.3">
      <c r="A32" s="45">
        <v>45839</v>
      </c>
      <c r="B32" s="44" t="s">
        <v>60</v>
      </c>
      <c r="C32" s="44" t="s">
        <v>54</v>
      </c>
      <c r="D32" s="46" t="s">
        <v>55</v>
      </c>
      <c r="E32" s="47" t="s">
        <v>56</v>
      </c>
      <c r="F32" s="46" t="s">
        <v>57</v>
      </c>
      <c r="G32" s="46" t="s">
        <v>58</v>
      </c>
      <c r="H32" s="46" t="s">
        <v>59</v>
      </c>
      <c r="I32" s="46">
        <v>2</v>
      </c>
      <c r="J32" s="46">
        <v>1</v>
      </c>
      <c r="K32" s="46">
        <v>2.2999999999999998</v>
      </c>
      <c r="L32" s="46">
        <v>5</v>
      </c>
      <c r="M32" s="46">
        <v>11726</v>
      </c>
      <c r="N32" s="73">
        <v>0.85624999999999996</v>
      </c>
      <c r="O32" s="46">
        <v>16.399999999999999</v>
      </c>
      <c r="P32" s="46">
        <v>20</v>
      </c>
      <c r="Q32" s="46">
        <v>19.100000000000001</v>
      </c>
      <c r="R32" s="46">
        <v>20.5</v>
      </c>
      <c r="S32" s="46">
        <v>21.5</v>
      </c>
      <c r="T32" s="46">
        <v>19.8</v>
      </c>
      <c r="U32" s="46">
        <v>19.600000000000001</v>
      </c>
      <c r="V32" s="46">
        <v>20.100000000000001</v>
      </c>
      <c r="W32" s="46">
        <v>19.899999999999999</v>
      </c>
      <c r="X32" s="48">
        <f>AVERAGE(P32:W53)</f>
        <v>20.092045454545467</v>
      </c>
      <c r="Y32" s="49">
        <v>0.90625</v>
      </c>
      <c r="Z32" s="50">
        <v>15.5</v>
      </c>
      <c r="AA32" s="50">
        <v>14.3</v>
      </c>
      <c r="AB32" s="50">
        <v>15.9</v>
      </c>
      <c r="AC32" s="50">
        <v>12.9</v>
      </c>
      <c r="AD32" s="50">
        <v>16</v>
      </c>
      <c r="AE32" s="50">
        <v>15.2</v>
      </c>
      <c r="AF32" s="50">
        <v>13</v>
      </c>
      <c r="AG32" s="50">
        <v>17</v>
      </c>
      <c r="AH32" s="51">
        <f>AVERAGE(Z32:AG53)</f>
        <v>13.207386363636356</v>
      </c>
      <c r="AI32" s="49">
        <v>0.96180555555555558</v>
      </c>
      <c r="AJ32" s="50">
        <v>5</v>
      </c>
      <c r="AK32" s="50">
        <v>6.8</v>
      </c>
      <c r="AL32" s="50">
        <v>6.2</v>
      </c>
      <c r="AM32" s="50">
        <v>7.1</v>
      </c>
      <c r="AN32" s="50">
        <v>7.3</v>
      </c>
      <c r="AO32" s="50">
        <v>6.3</v>
      </c>
      <c r="AP32" s="50">
        <v>5.2</v>
      </c>
      <c r="AQ32" s="50">
        <v>6.9</v>
      </c>
      <c r="AR32" s="50">
        <v>5.5</v>
      </c>
      <c r="AS32" s="51">
        <f>AVERAGE(AK32:AR53)</f>
        <v>6.6698863636363646</v>
      </c>
      <c r="AT32" s="52">
        <f>+Enfriamiento[[#This Row],[HORA FINAL]]-Enfriamiento[[#This Row],[HORA INICIAL]]</f>
        <v>0.10555555555555562</v>
      </c>
      <c r="AU32" s="53">
        <v>338.87</v>
      </c>
      <c r="AV32" s="46"/>
      <c r="AW3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2" s="55">
        <f>IF(Enfriamiento[[#This Row],[TIEMPO(H)]]="","",Enfriamiento[[#This Row],[TIEMPO(H)]]*60)</f>
        <v>152.00000000000031</v>
      </c>
      <c r="AY32" s="55">
        <f t="shared" si="0"/>
        <v>27</v>
      </c>
      <c r="AZ32" s="56" t="str">
        <f t="shared" si="1"/>
        <v>jul</v>
      </c>
      <c r="BA32" s="65"/>
    </row>
    <row r="33" spans="1:53" ht="15.75" hidden="1" thickBot="1" x14ac:dyDescent="0.3">
      <c r="A33" s="45">
        <v>45839</v>
      </c>
      <c r="B33" s="44" t="s">
        <v>60</v>
      </c>
      <c r="C33" s="44" t="s">
        <v>54</v>
      </c>
      <c r="D33" s="46" t="s">
        <v>55</v>
      </c>
      <c r="E33" s="47" t="s">
        <v>56</v>
      </c>
      <c r="F33" s="46" t="s">
        <v>57</v>
      </c>
      <c r="G33" s="46" t="s">
        <v>58</v>
      </c>
      <c r="H33" s="46" t="s">
        <v>59</v>
      </c>
      <c r="I33" s="46">
        <v>2</v>
      </c>
      <c r="J33" s="46">
        <v>1</v>
      </c>
      <c r="K33" s="46">
        <v>2.2999999999999998</v>
      </c>
      <c r="L33" s="46">
        <v>5</v>
      </c>
      <c r="M33" s="46">
        <v>11728</v>
      </c>
      <c r="N33" s="73">
        <v>0.85624999999999996</v>
      </c>
      <c r="O33" s="46">
        <v>16.399999999999999</v>
      </c>
      <c r="P33" s="46">
        <v>20</v>
      </c>
      <c r="Q33" s="46">
        <v>19.100000000000001</v>
      </c>
      <c r="R33" s="46">
        <v>20.5</v>
      </c>
      <c r="S33" s="46">
        <v>21.5</v>
      </c>
      <c r="T33" s="46">
        <v>19.8</v>
      </c>
      <c r="U33" s="46">
        <v>19.600000000000001</v>
      </c>
      <c r="V33" s="46">
        <v>20.100000000000001</v>
      </c>
      <c r="W33" s="46">
        <v>19.899999999999999</v>
      </c>
      <c r="X33" s="48">
        <f>AVERAGE(P33:W55)</f>
        <v>20.173369565217406</v>
      </c>
      <c r="Y33" s="49">
        <v>0.90625</v>
      </c>
      <c r="Z33" s="50">
        <v>15.5</v>
      </c>
      <c r="AA33" s="50">
        <v>14.3</v>
      </c>
      <c r="AB33" s="50">
        <v>15.9</v>
      </c>
      <c r="AC33" s="50">
        <v>12.9</v>
      </c>
      <c r="AD33" s="50">
        <v>16</v>
      </c>
      <c r="AE33" s="50">
        <v>15.2</v>
      </c>
      <c r="AF33" s="50">
        <v>13</v>
      </c>
      <c r="AG33" s="50">
        <v>17</v>
      </c>
      <c r="AH33" s="51">
        <f>AVERAGE(Z33:AG55)</f>
        <v>13.167934782608688</v>
      </c>
      <c r="AI33" s="49">
        <v>0.96180555555555558</v>
      </c>
      <c r="AJ33" s="50">
        <v>5</v>
      </c>
      <c r="AK33" s="50">
        <v>6.8</v>
      </c>
      <c r="AL33" s="50">
        <v>6.2</v>
      </c>
      <c r="AM33" s="50">
        <v>7.1</v>
      </c>
      <c r="AN33" s="50">
        <v>7.3</v>
      </c>
      <c r="AO33" s="50">
        <v>6.3</v>
      </c>
      <c r="AP33" s="50">
        <v>5.2</v>
      </c>
      <c r="AQ33" s="50">
        <v>6.9</v>
      </c>
      <c r="AR33" s="50">
        <v>5.5</v>
      </c>
      <c r="AS33" s="51">
        <f>AVERAGE(AK33:AR55)</f>
        <v>6.7119565217391317</v>
      </c>
      <c r="AT33" s="52">
        <f>+Enfriamiento[[#This Row],[HORA FINAL]]-Enfriamiento[[#This Row],[HORA INICIAL]]</f>
        <v>0.10555555555555562</v>
      </c>
      <c r="AU33" s="53">
        <v>404.64</v>
      </c>
      <c r="AV33" s="46"/>
      <c r="AW3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3" s="55">
        <f>IF(Enfriamiento[[#This Row],[TIEMPO(H)]]="","",Enfriamiento[[#This Row],[TIEMPO(H)]]*60)</f>
        <v>152.00000000000031</v>
      </c>
      <c r="AY33" s="55">
        <f t="shared" si="0"/>
        <v>27</v>
      </c>
      <c r="AZ33" s="56" t="str">
        <f t="shared" si="1"/>
        <v>jul</v>
      </c>
      <c r="BA33" s="65"/>
    </row>
    <row r="34" spans="1:53" ht="15.75" hidden="1" thickBot="1" x14ac:dyDescent="0.3">
      <c r="A34" s="45">
        <v>45839</v>
      </c>
      <c r="B34" s="44" t="s">
        <v>60</v>
      </c>
      <c r="C34" s="44" t="s">
        <v>54</v>
      </c>
      <c r="D34" s="46" t="s">
        <v>55</v>
      </c>
      <c r="E34" s="47" t="s">
        <v>56</v>
      </c>
      <c r="F34" s="46" t="s">
        <v>57</v>
      </c>
      <c r="G34" s="46" t="s">
        <v>58</v>
      </c>
      <c r="H34" s="46" t="s">
        <v>59</v>
      </c>
      <c r="I34" s="46">
        <v>2</v>
      </c>
      <c r="J34" s="46">
        <v>1</v>
      </c>
      <c r="K34" s="46">
        <v>2.2999999999999998</v>
      </c>
      <c r="L34" s="46">
        <v>5</v>
      </c>
      <c r="M34" s="46">
        <v>11729</v>
      </c>
      <c r="N34" s="73">
        <v>0.85624999999999996</v>
      </c>
      <c r="O34" s="46">
        <v>16.399999999999999</v>
      </c>
      <c r="P34" s="46">
        <v>20</v>
      </c>
      <c r="Q34" s="46">
        <v>19.100000000000001</v>
      </c>
      <c r="R34" s="46">
        <v>20.5</v>
      </c>
      <c r="S34" s="46">
        <v>21.5</v>
      </c>
      <c r="T34" s="46">
        <v>19.8</v>
      </c>
      <c r="U34" s="46">
        <v>19.600000000000001</v>
      </c>
      <c r="V34" s="46">
        <v>20.100000000000001</v>
      </c>
      <c r="W34" s="46">
        <v>19.899999999999999</v>
      </c>
      <c r="X34" s="48">
        <f>AVERAGE(P34:W57)</f>
        <v>20.247916666666686</v>
      </c>
      <c r="Y34" s="49">
        <v>0.90625</v>
      </c>
      <c r="Z34" s="50">
        <v>15.5</v>
      </c>
      <c r="AA34" s="50">
        <v>14.3</v>
      </c>
      <c r="AB34" s="50">
        <v>15.9</v>
      </c>
      <c r="AC34" s="50">
        <v>12.9</v>
      </c>
      <c r="AD34" s="50">
        <v>16</v>
      </c>
      <c r="AE34" s="50">
        <v>15.2</v>
      </c>
      <c r="AF34" s="50">
        <v>13</v>
      </c>
      <c r="AG34" s="50">
        <v>17</v>
      </c>
      <c r="AH34" s="51">
        <f>AVERAGE(Z34:AG57)</f>
        <v>13.131770833333327</v>
      </c>
      <c r="AI34" s="49">
        <v>0.96180555555555558</v>
      </c>
      <c r="AJ34" s="50">
        <v>5</v>
      </c>
      <c r="AK34" s="50">
        <v>6.8</v>
      </c>
      <c r="AL34" s="50">
        <v>6.2</v>
      </c>
      <c r="AM34" s="50">
        <v>7.1</v>
      </c>
      <c r="AN34" s="50">
        <v>7.3</v>
      </c>
      <c r="AO34" s="50">
        <v>6.3</v>
      </c>
      <c r="AP34" s="50">
        <v>5.2</v>
      </c>
      <c r="AQ34" s="50">
        <v>6.9</v>
      </c>
      <c r="AR34" s="50">
        <v>5.5</v>
      </c>
      <c r="AS34" s="51">
        <f>AVERAGE(AK34:AR57)</f>
        <v>6.7505208333333355</v>
      </c>
      <c r="AT34" s="52">
        <f>+Enfriamiento[[#This Row],[HORA FINAL]]-Enfriamiento[[#This Row],[HORA INICIAL]]</f>
        <v>0.10555555555555562</v>
      </c>
      <c r="AU34" s="53">
        <v>401.64</v>
      </c>
      <c r="AV34" s="46"/>
      <c r="AW3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4" s="55">
        <f>IF(Enfriamiento[[#This Row],[TIEMPO(H)]]="","",Enfriamiento[[#This Row],[TIEMPO(H)]]*60)</f>
        <v>152.00000000000031</v>
      </c>
      <c r="AY34" s="55">
        <f t="shared" si="0"/>
        <v>27</v>
      </c>
      <c r="AZ34" s="56" t="str">
        <f t="shared" si="1"/>
        <v>jul</v>
      </c>
      <c r="BA34" s="65"/>
    </row>
    <row r="35" spans="1:53" ht="15.75" hidden="1" thickBot="1" x14ac:dyDescent="0.3">
      <c r="A35" s="45">
        <v>45839</v>
      </c>
      <c r="B35" s="44" t="s">
        <v>60</v>
      </c>
      <c r="C35" s="44" t="s">
        <v>54</v>
      </c>
      <c r="D35" s="46" t="s">
        <v>55</v>
      </c>
      <c r="E35" s="47" t="s">
        <v>56</v>
      </c>
      <c r="F35" s="46" t="s">
        <v>57</v>
      </c>
      <c r="G35" s="46" t="s">
        <v>58</v>
      </c>
      <c r="H35" s="46" t="s">
        <v>59</v>
      </c>
      <c r="I35" s="46">
        <v>2</v>
      </c>
      <c r="J35" s="46">
        <v>1</v>
      </c>
      <c r="K35" s="46">
        <v>2.2999999999999998</v>
      </c>
      <c r="L35" s="46">
        <v>5</v>
      </c>
      <c r="M35" s="46">
        <v>11731</v>
      </c>
      <c r="N35" s="73">
        <v>0.85624999999999996</v>
      </c>
      <c r="O35" s="46">
        <v>16.399999999999999</v>
      </c>
      <c r="P35" s="46">
        <v>20</v>
      </c>
      <c r="Q35" s="46">
        <v>19.100000000000001</v>
      </c>
      <c r="R35" s="46">
        <v>20.5</v>
      </c>
      <c r="S35" s="46">
        <v>21.5</v>
      </c>
      <c r="T35" s="46">
        <v>19.8</v>
      </c>
      <c r="U35" s="46">
        <v>19.600000000000001</v>
      </c>
      <c r="V35" s="46">
        <v>20.100000000000001</v>
      </c>
      <c r="W35" s="46">
        <v>19.899999999999999</v>
      </c>
      <c r="X35" s="48">
        <f>AVERAGE(P35:W59)</f>
        <v>20.291000000000022</v>
      </c>
      <c r="Y35" s="49">
        <v>0.90625</v>
      </c>
      <c r="Z35" s="50">
        <v>15.5</v>
      </c>
      <c r="AA35" s="50">
        <v>14.3</v>
      </c>
      <c r="AB35" s="50">
        <v>15.9</v>
      </c>
      <c r="AC35" s="50">
        <v>12.9</v>
      </c>
      <c r="AD35" s="50">
        <v>16</v>
      </c>
      <c r="AE35" s="50">
        <v>15.2</v>
      </c>
      <c r="AF35" s="50">
        <v>13</v>
      </c>
      <c r="AG35" s="50">
        <v>17</v>
      </c>
      <c r="AH35" s="51">
        <f>AVERAGE(Z35:AG59)</f>
        <v>13.343499999999992</v>
      </c>
      <c r="AI35" s="49">
        <v>0.96180555555555558</v>
      </c>
      <c r="AJ35" s="50">
        <v>5</v>
      </c>
      <c r="AK35" s="50">
        <v>6.8</v>
      </c>
      <c r="AL35" s="50">
        <v>6.2</v>
      </c>
      <c r="AM35" s="50">
        <v>7.1</v>
      </c>
      <c r="AN35" s="50">
        <v>7.3</v>
      </c>
      <c r="AO35" s="50">
        <v>6.3</v>
      </c>
      <c r="AP35" s="50">
        <v>5.2</v>
      </c>
      <c r="AQ35" s="50">
        <v>6.9</v>
      </c>
      <c r="AR35" s="50">
        <v>5.5</v>
      </c>
      <c r="AS35" s="51">
        <f>AVERAGE(AK35:AR59)</f>
        <v>6.7405000000000044</v>
      </c>
      <c r="AT35" s="52">
        <f>+Enfriamiento[[#This Row],[HORA FINAL]]-Enfriamiento[[#This Row],[HORA INICIAL]]</f>
        <v>0.10555555555555562</v>
      </c>
      <c r="AU35" s="53">
        <v>404.64</v>
      </c>
      <c r="AV35" s="46"/>
      <c r="AW3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5" s="55">
        <f>IF(Enfriamiento[[#This Row],[TIEMPO(H)]]="","",Enfriamiento[[#This Row],[TIEMPO(H)]]*60)</f>
        <v>152.00000000000031</v>
      </c>
      <c r="AY35" s="55">
        <f t="shared" si="0"/>
        <v>27</v>
      </c>
      <c r="AZ35" s="56" t="str">
        <f t="shared" si="1"/>
        <v>jul</v>
      </c>
      <c r="BA35" s="65"/>
    </row>
    <row r="36" spans="1:53" ht="15.75" hidden="1" thickBot="1" x14ac:dyDescent="0.3">
      <c r="A36" s="45">
        <v>45839</v>
      </c>
      <c r="B36" s="44" t="s">
        <v>60</v>
      </c>
      <c r="C36" s="44" t="s">
        <v>54</v>
      </c>
      <c r="D36" s="46" t="s">
        <v>55</v>
      </c>
      <c r="E36" s="47" t="s">
        <v>56</v>
      </c>
      <c r="F36" s="46" t="s">
        <v>57</v>
      </c>
      <c r="G36" s="46" t="s">
        <v>58</v>
      </c>
      <c r="H36" s="46" t="s">
        <v>59</v>
      </c>
      <c r="I36" s="46">
        <v>2</v>
      </c>
      <c r="J36" s="46">
        <v>1</v>
      </c>
      <c r="K36" s="46">
        <v>2.2999999999999998</v>
      </c>
      <c r="L36" s="46">
        <v>5</v>
      </c>
      <c r="M36" s="46">
        <v>11730</v>
      </c>
      <c r="N36" s="73">
        <v>0.85624999999999996</v>
      </c>
      <c r="O36" s="46">
        <v>16.399999999999999</v>
      </c>
      <c r="P36" s="46">
        <v>20</v>
      </c>
      <c r="Q36" s="46">
        <v>19.100000000000001</v>
      </c>
      <c r="R36" s="46">
        <v>20.5</v>
      </c>
      <c r="S36" s="46">
        <v>21.5</v>
      </c>
      <c r="T36" s="46">
        <v>19.8</v>
      </c>
      <c r="U36" s="46">
        <v>19.600000000000001</v>
      </c>
      <c r="V36" s="46">
        <v>20.100000000000001</v>
      </c>
      <c r="W36" s="46">
        <v>19.899999999999999</v>
      </c>
      <c r="X36" s="48">
        <f>AVERAGE(P36:W61)</f>
        <v>20.306250000000016</v>
      </c>
      <c r="Y36" s="49">
        <v>0.90625</v>
      </c>
      <c r="Z36" s="50">
        <v>15.5</v>
      </c>
      <c r="AA36" s="50">
        <v>14.3</v>
      </c>
      <c r="AB36" s="50">
        <v>15.9</v>
      </c>
      <c r="AC36" s="50">
        <v>12.9</v>
      </c>
      <c r="AD36" s="50">
        <v>16</v>
      </c>
      <c r="AE36" s="50">
        <v>15.2</v>
      </c>
      <c r="AF36" s="50">
        <v>13</v>
      </c>
      <c r="AG36" s="50">
        <v>17</v>
      </c>
      <c r="AH36" s="51">
        <f>AVERAGE(Z36:AG61)</f>
        <v>13.774519230769224</v>
      </c>
      <c r="AI36" s="49">
        <v>0.96180555555555558</v>
      </c>
      <c r="AJ36" s="50">
        <v>5</v>
      </c>
      <c r="AK36" s="50">
        <v>6.8</v>
      </c>
      <c r="AL36" s="50">
        <v>6.2</v>
      </c>
      <c r="AM36" s="50">
        <v>7.1</v>
      </c>
      <c r="AN36" s="50">
        <v>7.3</v>
      </c>
      <c r="AO36" s="50">
        <v>6.3</v>
      </c>
      <c r="AP36" s="50">
        <v>5.2</v>
      </c>
      <c r="AQ36" s="50">
        <v>6.9</v>
      </c>
      <c r="AR36" s="50">
        <v>5.5</v>
      </c>
      <c r="AS36" s="51">
        <f>AVERAGE(AK36:AR61)</f>
        <v>6.6875000000000044</v>
      </c>
      <c r="AT36" s="52">
        <f>+Enfriamiento[[#This Row],[HORA FINAL]]-Enfriamiento[[#This Row],[HORA INICIAL]]</f>
        <v>0.10555555555555562</v>
      </c>
      <c r="AU36" s="53">
        <v>401.64</v>
      </c>
      <c r="AV36" s="46"/>
      <c r="AW3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6" s="55">
        <f>IF(Enfriamiento[[#This Row],[TIEMPO(H)]]="","",Enfriamiento[[#This Row],[TIEMPO(H)]]*60)</f>
        <v>152.00000000000031</v>
      </c>
      <c r="AY36" s="55">
        <f t="shared" si="0"/>
        <v>27</v>
      </c>
      <c r="AZ36" s="56" t="str">
        <f t="shared" si="1"/>
        <v>jul</v>
      </c>
      <c r="BA36" s="65"/>
    </row>
    <row r="37" spans="1:53" ht="15.75" hidden="1" thickBot="1" x14ac:dyDescent="0.3">
      <c r="A37" s="45">
        <v>45839</v>
      </c>
      <c r="B37" s="44" t="s">
        <v>60</v>
      </c>
      <c r="C37" s="44" t="s">
        <v>54</v>
      </c>
      <c r="D37" s="46" t="s">
        <v>55</v>
      </c>
      <c r="E37" s="47" t="s">
        <v>56</v>
      </c>
      <c r="F37" s="46" t="s">
        <v>57</v>
      </c>
      <c r="G37" s="46" t="s">
        <v>58</v>
      </c>
      <c r="H37" s="46" t="s">
        <v>59</v>
      </c>
      <c r="I37" s="46">
        <v>2</v>
      </c>
      <c r="J37" s="46">
        <v>1</v>
      </c>
      <c r="K37" s="46">
        <v>2.2999999999999998</v>
      </c>
      <c r="L37" s="46">
        <v>5</v>
      </c>
      <c r="M37" s="46">
        <v>11733</v>
      </c>
      <c r="N37" s="73">
        <v>0.85624999999999996</v>
      </c>
      <c r="O37" s="46">
        <v>16.399999999999999</v>
      </c>
      <c r="P37" s="46">
        <v>20</v>
      </c>
      <c r="Q37" s="46">
        <v>19.100000000000001</v>
      </c>
      <c r="R37" s="46">
        <v>20.5</v>
      </c>
      <c r="S37" s="46">
        <v>21.5</v>
      </c>
      <c r="T37" s="46">
        <v>19.8</v>
      </c>
      <c r="U37" s="46">
        <v>19.600000000000001</v>
      </c>
      <c r="V37" s="46">
        <v>20.100000000000001</v>
      </c>
      <c r="W37" s="46">
        <v>19.899999999999999</v>
      </c>
      <c r="X37" s="48">
        <f>AVERAGE(P37:W63)</f>
        <v>20.320370370370387</v>
      </c>
      <c r="Y37" s="49">
        <v>0.90625</v>
      </c>
      <c r="Z37" s="50">
        <v>15.5</v>
      </c>
      <c r="AA37" s="50">
        <v>14.3</v>
      </c>
      <c r="AB37" s="50">
        <v>15.9</v>
      </c>
      <c r="AC37" s="50">
        <v>12.9</v>
      </c>
      <c r="AD37" s="50">
        <v>16</v>
      </c>
      <c r="AE37" s="50">
        <v>15.2</v>
      </c>
      <c r="AF37" s="50">
        <v>13</v>
      </c>
      <c r="AG37" s="50">
        <v>17</v>
      </c>
      <c r="AH37" s="51">
        <f>AVERAGE(Z37:AG63)</f>
        <v>14.173611111111105</v>
      </c>
      <c r="AI37" s="49">
        <v>0.96180555555555558</v>
      </c>
      <c r="AJ37" s="50">
        <v>5</v>
      </c>
      <c r="AK37" s="50">
        <v>6.8</v>
      </c>
      <c r="AL37" s="50">
        <v>6.2</v>
      </c>
      <c r="AM37" s="50">
        <v>7.1</v>
      </c>
      <c r="AN37" s="50">
        <v>7.3</v>
      </c>
      <c r="AO37" s="50">
        <v>6.3</v>
      </c>
      <c r="AP37" s="50">
        <v>5.2</v>
      </c>
      <c r="AQ37" s="50">
        <v>6.9</v>
      </c>
      <c r="AR37" s="50">
        <v>5.5</v>
      </c>
      <c r="AS37" s="51">
        <f>AVERAGE(AK37:AR63)</f>
        <v>6.6384259259259331</v>
      </c>
      <c r="AT37" s="52">
        <f>+Enfriamiento[[#This Row],[HORA FINAL]]-Enfriamiento[[#This Row],[HORA INICIAL]]</f>
        <v>0.10555555555555562</v>
      </c>
      <c r="AU37" s="53">
        <v>258.55</v>
      </c>
      <c r="AV37" s="46"/>
      <c r="AW3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7" s="55">
        <f>IF(Enfriamiento[[#This Row],[TIEMPO(H)]]="","",Enfriamiento[[#This Row],[TIEMPO(H)]]*60)</f>
        <v>152.00000000000031</v>
      </c>
      <c r="AY37" s="55">
        <f t="shared" si="0"/>
        <v>27</v>
      </c>
      <c r="AZ37" s="56" t="str">
        <f t="shared" si="1"/>
        <v>jul</v>
      </c>
      <c r="BA37" s="65"/>
    </row>
    <row r="38" spans="1:53" ht="15.75" hidden="1" thickBot="1" x14ac:dyDescent="0.3">
      <c r="A38" s="45">
        <v>45839</v>
      </c>
      <c r="B38" s="44" t="s">
        <v>60</v>
      </c>
      <c r="C38" s="44" t="s">
        <v>54</v>
      </c>
      <c r="D38" s="46" t="s">
        <v>55</v>
      </c>
      <c r="E38" s="47" t="s">
        <v>56</v>
      </c>
      <c r="F38" s="46" t="s">
        <v>57</v>
      </c>
      <c r="G38" s="46" t="s">
        <v>58</v>
      </c>
      <c r="H38" s="46" t="s">
        <v>59</v>
      </c>
      <c r="I38" s="46">
        <v>2</v>
      </c>
      <c r="J38" s="46">
        <v>1</v>
      </c>
      <c r="K38" s="46">
        <v>2.2999999999999998</v>
      </c>
      <c r="L38" s="46">
        <v>5</v>
      </c>
      <c r="M38" s="46">
        <v>11735</v>
      </c>
      <c r="N38" s="73">
        <v>0.85624999999999996</v>
      </c>
      <c r="O38" s="46">
        <v>16.399999999999999</v>
      </c>
      <c r="P38" s="46">
        <v>20</v>
      </c>
      <c r="Q38" s="46">
        <v>19.100000000000001</v>
      </c>
      <c r="R38" s="46">
        <v>20.5</v>
      </c>
      <c r="S38" s="46">
        <v>21.5</v>
      </c>
      <c r="T38" s="46">
        <v>19.8</v>
      </c>
      <c r="U38" s="46">
        <v>19.600000000000001</v>
      </c>
      <c r="V38" s="46">
        <v>20.100000000000001</v>
      </c>
      <c r="W38" s="46">
        <v>19.899999999999999</v>
      </c>
      <c r="X38" s="48">
        <f>AVERAGE(P38:W65)</f>
        <v>20.333482142857157</v>
      </c>
      <c r="Y38" s="49">
        <v>0.90625</v>
      </c>
      <c r="Z38" s="50">
        <v>15.5</v>
      </c>
      <c r="AA38" s="50">
        <v>14.3</v>
      </c>
      <c r="AB38" s="50">
        <v>15.9</v>
      </c>
      <c r="AC38" s="50">
        <v>12.9</v>
      </c>
      <c r="AD38" s="50">
        <v>16</v>
      </c>
      <c r="AE38" s="50">
        <v>15.2</v>
      </c>
      <c r="AF38" s="50">
        <v>13</v>
      </c>
      <c r="AG38" s="50">
        <v>17</v>
      </c>
      <c r="AH38" s="51">
        <f>AVERAGE(Z38:AG65)</f>
        <v>14.544196428571423</v>
      </c>
      <c r="AI38" s="49">
        <v>0.96180555555555558</v>
      </c>
      <c r="AJ38" s="50">
        <v>5</v>
      </c>
      <c r="AK38" s="50">
        <v>6.8</v>
      </c>
      <c r="AL38" s="50">
        <v>6.2</v>
      </c>
      <c r="AM38" s="50">
        <v>7.1</v>
      </c>
      <c r="AN38" s="50">
        <v>7.3</v>
      </c>
      <c r="AO38" s="50">
        <v>6.3</v>
      </c>
      <c r="AP38" s="50">
        <v>5.2</v>
      </c>
      <c r="AQ38" s="50">
        <v>6.9</v>
      </c>
      <c r="AR38" s="50">
        <v>5.5</v>
      </c>
      <c r="AS38" s="51">
        <f>AVERAGE(AK38:AR65)</f>
        <v>6.5928571428571496</v>
      </c>
      <c r="AT38" s="52">
        <f>+Enfriamiento[[#This Row],[HORA FINAL]]-Enfriamiento[[#This Row],[HORA INICIAL]]</f>
        <v>0.10555555555555562</v>
      </c>
      <c r="AU38" s="53">
        <v>82.1</v>
      </c>
      <c r="AV38" s="46"/>
      <c r="AW3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8" s="55">
        <f>IF(Enfriamiento[[#This Row],[TIEMPO(H)]]="","",Enfriamiento[[#This Row],[TIEMPO(H)]]*60)</f>
        <v>152.00000000000031</v>
      </c>
      <c r="AY38" s="55">
        <f t="shared" si="0"/>
        <v>27</v>
      </c>
      <c r="AZ38" s="56" t="str">
        <f t="shared" si="1"/>
        <v>jul</v>
      </c>
      <c r="BA38" s="65"/>
    </row>
    <row r="39" spans="1:53" ht="15.75" hidden="1" thickBot="1" x14ac:dyDescent="0.3">
      <c r="A39" s="45">
        <v>45839</v>
      </c>
      <c r="B39" s="44" t="s">
        <v>60</v>
      </c>
      <c r="C39" s="44" t="s">
        <v>54</v>
      </c>
      <c r="D39" s="46" t="s">
        <v>55</v>
      </c>
      <c r="E39" s="47" t="s">
        <v>56</v>
      </c>
      <c r="F39" s="46" t="s">
        <v>57</v>
      </c>
      <c r="G39" s="46" t="s">
        <v>58</v>
      </c>
      <c r="H39" s="46" t="s">
        <v>59</v>
      </c>
      <c r="I39" s="46">
        <v>2</v>
      </c>
      <c r="J39" s="46">
        <v>1</v>
      </c>
      <c r="K39" s="46">
        <v>2.2999999999999998</v>
      </c>
      <c r="L39" s="46">
        <v>5</v>
      </c>
      <c r="M39" s="46">
        <v>11734</v>
      </c>
      <c r="N39" s="73">
        <v>0.85624999999999996</v>
      </c>
      <c r="O39" s="46">
        <v>16.399999999999999</v>
      </c>
      <c r="P39" s="46">
        <v>20</v>
      </c>
      <c r="Q39" s="46">
        <v>19.100000000000001</v>
      </c>
      <c r="R39" s="46">
        <v>20.5</v>
      </c>
      <c r="S39" s="46">
        <v>21.5</v>
      </c>
      <c r="T39" s="46">
        <v>19.8</v>
      </c>
      <c r="U39" s="46">
        <v>19.600000000000001</v>
      </c>
      <c r="V39" s="46">
        <v>20.100000000000001</v>
      </c>
      <c r="W39" s="46">
        <v>19.899999999999999</v>
      </c>
      <c r="X39" s="48">
        <f>AVERAGE(P39:W67)</f>
        <v>20.345689655172428</v>
      </c>
      <c r="Y39" s="49">
        <v>0.90625</v>
      </c>
      <c r="Z39" s="50">
        <v>15.5</v>
      </c>
      <c r="AA39" s="50">
        <v>14.3</v>
      </c>
      <c r="AB39" s="50">
        <v>15.9</v>
      </c>
      <c r="AC39" s="50">
        <v>12.9</v>
      </c>
      <c r="AD39" s="50">
        <v>16</v>
      </c>
      <c r="AE39" s="50">
        <v>15.2</v>
      </c>
      <c r="AF39" s="50">
        <v>13</v>
      </c>
      <c r="AG39" s="50">
        <v>17</v>
      </c>
      <c r="AH39" s="51">
        <f>AVERAGE(Z39:AG67)</f>
        <v>14.889224137931027</v>
      </c>
      <c r="AI39" s="49">
        <v>0.96180555555555558</v>
      </c>
      <c r="AJ39" s="50">
        <v>5</v>
      </c>
      <c r="AK39" s="50">
        <v>6.8</v>
      </c>
      <c r="AL39" s="50">
        <v>6.2</v>
      </c>
      <c r="AM39" s="50">
        <v>7.1</v>
      </c>
      <c r="AN39" s="50">
        <v>7.3</v>
      </c>
      <c r="AO39" s="50">
        <v>6.3</v>
      </c>
      <c r="AP39" s="50">
        <v>5.2</v>
      </c>
      <c r="AQ39" s="50">
        <v>6.9</v>
      </c>
      <c r="AR39" s="50">
        <v>5.5</v>
      </c>
      <c r="AS39" s="51">
        <f>AVERAGE(AK39:AR67)</f>
        <v>6.5504310344827665</v>
      </c>
      <c r="AT39" s="52">
        <f>+Enfriamiento[[#This Row],[HORA FINAL]]-Enfriamiento[[#This Row],[HORA INICIAL]]</f>
        <v>0.10555555555555562</v>
      </c>
      <c r="AU39" s="53">
        <v>171.07</v>
      </c>
      <c r="AV39" s="46"/>
      <c r="AW3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39" s="55">
        <f>IF(Enfriamiento[[#This Row],[TIEMPO(H)]]="","",Enfriamiento[[#This Row],[TIEMPO(H)]]*60)</f>
        <v>152.00000000000031</v>
      </c>
      <c r="AY39" s="55">
        <f t="shared" si="0"/>
        <v>27</v>
      </c>
      <c r="AZ39" s="56" t="str">
        <f t="shared" si="1"/>
        <v>jul</v>
      </c>
      <c r="BA39" s="65"/>
    </row>
    <row r="40" spans="1:53" ht="15.75" hidden="1" thickBot="1" x14ac:dyDescent="0.3">
      <c r="A40" s="45">
        <v>45839</v>
      </c>
      <c r="B40" s="44" t="s">
        <v>60</v>
      </c>
      <c r="C40" s="44" t="s">
        <v>61</v>
      </c>
      <c r="D40" s="46" t="s">
        <v>62</v>
      </c>
      <c r="E40" s="47" t="s">
        <v>56</v>
      </c>
      <c r="F40" s="46" t="s">
        <v>57</v>
      </c>
      <c r="G40" s="46" t="s">
        <v>58</v>
      </c>
      <c r="H40" s="46" t="s">
        <v>59</v>
      </c>
      <c r="I40" s="46">
        <v>2</v>
      </c>
      <c r="J40" s="46">
        <v>1</v>
      </c>
      <c r="K40" s="46">
        <v>2.2999999999999998</v>
      </c>
      <c r="L40" s="46">
        <v>5</v>
      </c>
      <c r="M40" s="46">
        <v>2401</v>
      </c>
      <c r="N40" s="73">
        <v>0.85624999999999996</v>
      </c>
      <c r="O40" s="46">
        <v>16.399999999999999</v>
      </c>
      <c r="P40" s="46">
        <v>20</v>
      </c>
      <c r="Q40" s="46">
        <v>19.100000000000001</v>
      </c>
      <c r="R40" s="46">
        <v>20.5</v>
      </c>
      <c r="S40" s="46">
        <v>21.5</v>
      </c>
      <c r="T40" s="46">
        <v>19.8</v>
      </c>
      <c r="U40" s="46">
        <v>19.600000000000001</v>
      </c>
      <c r="V40" s="46">
        <v>20.100000000000001</v>
      </c>
      <c r="W40" s="46">
        <v>19.899999999999999</v>
      </c>
      <c r="X40" s="48">
        <f>AVERAGE(P40:W69)</f>
        <v>20.522500000000019</v>
      </c>
      <c r="Y40" s="49">
        <v>0.90625</v>
      </c>
      <c r="Z40" s="50">
        <v>15.5</v>
      </c>
      <c r="AA40" s="50">
        <v>14.3</v>
      </c>
      <c r="AB40" s="50">
        <v>15.9</v>
      </c>
      <c r="AC40" s="50">
        <v>12.9</v>
      </c>
      <c r="AD40" s="50">
        <v>16</v>
      </c>
      <c r="AE40" s="50">
        <v>15.2</v>
      </c>
      <c r="AF40" s="50">
        <v>13</v>
      </c>
      <c r="AG40" s="50">
        <v>17</v>
      </c>
      <c r="AH40" s="51">
        <f>AVERAGE(Z40:AG69)</f>
        <v>15.077499999999992</v>
      </c>
      <c r="AI40" s="49">
        <v>0.96180555555555558</v>
      </c>
      <c r="AJ40" s="50">
        <v>5</v>
      </c>
      <c r="AK40" s="50">
        <v>6.8</v>
      </c>
      <c r="AL40" s="50">
        <v>6.2</v>
      </c>
      <c r="AM40" s="50">
        <v>7.1</v>
      </c>
      <c r="AN40" s="50">
        <v>7.3</v>
      </c>
      <c r="AO40" s="50">
        <v>6.3</v>
      </c>
      <c r="AP40" s="50">
        <v>5.2</v>
      </c>
      <c r="AQ40" s="50">
        <v>6.9</v>
      </c>
      <c r="AR40" s="50">
        <v>5.5</v>
      </c>
      <c r="AS40" s="51">
        <f>AVERAGE(AK40:AR69)</f>
        <v>6.5629166666666752</v>
      </c>
      <c r="AT40" s="52">
        <f>+Enfriamiento[[#This Row],[HORA FINAL]]-Enfriamiento[[#This Row],[HORA INICIAL]]</f>
        <v>0.10555555555555562</v>
      </c>
      <c r="AU40" s="53">
        <v>445.21</v>
      </c>
      <c r="AV40" s="46"/>
      <c r="AW4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2.5333333333333385</v>
      </c>
      <c r="AX40" s="55">
        <f>IF(Enfriamiento[[#This Row],[TIEMPO(H)]]="","",Enfriamiento[[#This Row],[TIEMPO(H)]]*60)</f>
        <v>152.00000000000031</v>
      </c>
      <c r="AY40" s="55">
        <f t="shared" si="0"/>
        <v>27</v>
      </c>
      <c r="AZ40" s="56" t="str">
        <f t="shared" si="1"/>
        <v>jul</v>
      </c>
      <c r="BA40" s="65"/>
    </row>
    <row r="41" spans="1:53" ht="15.75" hidden="1" thickBot="1" x14ac:dyDescent="0.3">
      <c r="A41" s="45">
        <v>45841</v>
      </c>
      <c r="B41" s="44" t="s">
        <v>53</v>
      </c>
      <c r="C41" s="44" t="s">
        <v>54</v>
      </c>
      <c r="D41" s="46" t="s">
        <v>63</v>
      </c>
      <c r="E41" s="47" t="s">
        <v>64</v>
      </c>
      <c r="F41" s="46" t="s">
        <v>57</v>
      </c>
      <c r="G41" s="46" t="s">
        <v>58</v>
      </c>
      <c r="H41" s="46" t="s">
        <v>59</v>
      </c>
      <c r="I41" s="46">
        <v>1</v>
      </c>
      <c r="J41" s="46">
        <v>3</v>
      </c>
      <c r="K41" s="46">
        <v>1</v>
      </c>
      <c r="L41" s="46">
        <v>5</v>
      </c>
      <c r="M41" s="46">
        <v>12301</v>
      </c>
      <c r="N41" s="73">
        <v>0.66666666666666663</v>
      </c>
      <c r="O41" s="46">
        <v>15.9</v>
      </c>
      <c r="P41" s="46">
        <v>20.2</v>
      </c>
      <c r="Q41" s="46">
        <v>19.399999999999999</v>
      </c>
      <c r="R41" s="46">
        <v>19.5</v>
      </c>
      <c r="S41" s="46">
        <v>19.100000000000001</v>
      </c>
      <c r="T41" s="46">
        <v>20.399999999999999</v>
      </c>
      <c r="U41" s="46">
        <v>20.100000000000001</v>
      </c>
      <c r="V41" s="46">
        <v>19.3</v>
      </c>
      <c r="W41" s="46">
        <v>18.399999999999999</v>
      </c>
      <c r="X41" s="48">
        <f>AVERAGE(P41:W71)</f>
        <v>20.847983870967763</v>
      </c>
      <c r="Y41" s="49">
        <v>0.70833333333333337</v>
      </c>
      <c r="Z41" s="50">
        <v>7.7</v>
      </c>
      <c r="AA41" s="50">
        <v>12.3</v>
      </c>
      <c r="AB41" s="50">
        <v>13.5</v>
      </c>
      <c r="AC41" s="50">
        <v>7.9</v>
      </c>
      <c r="AD41" s="50">
        <v>6.6</v>
      </c>
      <c r="AE41" s="50">
        <v>13.6</v>
      </c>
      <c r="AF41" s="50">
        <v>12.9</v>
      </c>
      <c r="AG41" s="50">
        <v>13.1</v>
      </c>
      <c r="AH41" s="51">
        <f>AVERAGE(Z41:AG71)</f>
        <v>15.12419354838709</v>
      </c>
      <c r="AI41" s="49">
        <v>0.77430555555555558</v>
      </c>
      <c r="AJ41" s="50">
        <v>5</v>
      </c>
      <c r="AK41" s="50">
        <v>5.3</v>
      </c>
      <c r="AL41" s="50">
        <v>7.5</v>
      </c>
      <c r="AM41" s="50">
        <v>5.3</v>
      </c>
      <c r="AN41" s="50">
        <v>8</v>
      </c>
      <c r="AO41" s="50">
        <v>5.2</v>
      </c>
      <c r="AP41" s="50">
        <v>7.5</v>
      </c>
      <c r="AQ41" s="50">
        <v>7.5</v>
      </c>
      <c r="AR41" s="50">
        <v>7.6</v>
      </c>
      <c r="AS41" s="51">
        <f>AVERAGE(AK41:AR71)</f>
        <v>6.6250000000000053</v>
      </c>
      <c r="AT41" s="52">
        <f>+Enfriamiento[[#This Row],[HORA FINAL]]-Enfriamiento[[#This Row],[HORA INICIAL]]</f>
        <v>0.10763888888888895</v>
      </c>
      <c r="AU41" s="53">
        <v>401.64</v>
      </c>
      <c r="AV41" s="46"/>
      <c r="AW4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1" s="55">
        <f>IF(Enfriamiento[[#This Row],[TIEMPO(H)]]="","",Enfriamiento[[#This Row],[TIEMPO(H)]]*60)</f>
        <v>155.00000000000014</v>
      </c>
      <c r="AY41" s="55">
        <f t="shared" si="0"/>
        <v>27</v>
      </c>
      <c r="AZ41" s="56" t="str">
        <f t="shared" si="1"/>
        <v>jul</v>
      </c>
      <c r="BA41" s="65"/>
    </row>
    <row r="42" spans="1:53" ht="15.75" hidden="1" thickBot="1" x14ac:dyDescent="0.3">
      <c r="A42" s="45">
        <v>45841</v>
      </c>
      <c r="B42" s="44" t="s">
        <v>53</v>
      </c>
      <c r="C42" s="44" t="s">
        <v>54</v>
      </c>
      <c r="D42" s="46" t="s">
        <v>55</v>
      </c>
      <c r="E42" s="47" t="s">
        <v>56</v>
      </c>
      <c r="F42" s="46" t="s">
        <v>57</v>
      </c>
      <c r="G42" s="46" t="s">
        <v>58</v>
      </c>
      <c r="H42" s="46" t="s">
        <v>59</v>
      </c>
      <c r="I42" s="46">
        <v>1</v>
      </c>
      <c r="J42" s="46">
        <v>3</v>
      </c>
      <c r="K42" s="46">
        <v>1</v>
      </c>
      <c r="L42" s="46">
        <v>5</v>
      </c>
      <c r="M42" s="46">
        <v>11761</v>
      </c>
      <c r="N42" s="73">
        <v>0.66666666666666663</v>
      </c>
      <c r="O42" s="46">
        <v>15.9</v>
      </c>
      <c r="P42" s="46">
        <v>20.2</v>
      </c>
      <c r="Q42" s="46">
        <v>19.399999999999999</v>
      </c>
      <c r="R42" s="46">
        <v>19.5</v>
      </c>
      <c r="S42" s="46">
        <v>19.100000000000001</v>
      </c>
      <c r="T42" s="46">
        <v>20.399999999999999</v>
      </c>
      <c r="U42" s="46">
        <v>20.100000000000001</v>
      </c>
      <c r="V42" s="46">
        <v>19.3</v>
      </c>
      <c r="W42" s="46">
        <v>18.399999999999999</v>
      </c>
      <c r="X42" s="48">
        <f>AVERAGE(P42:W73)</f>
        <v>21.169140625000026</v>
      </c>
      <c r="Y42" s="49">
        <v>0.70833333333333337</v>
      </c>
      <c r="Z42" s="50">
        <v>7.7</v>
      </c>
      <c r="AA42" s="50">
        <v>12.3</v>
      </c>
      <c r="AB42" s="50">
        <v>13.5</v>
      </c>
      <c r="AC42" s="50">
        <v>7.9</v>
      </c>
      <c r="AD42" s="50">
        <v>6.6</v>
      </c>
      <c r="AE42" s="50">
        <v>13.6</v>
      </c>
      <c r="AF42" s="50">
        <v>12.9</v>
      </c>
      <c r="AG42" s="50">
        <v>13.1</v>
      </c>
      <c r="AH42" s="51">
        <f>AVERAGE(Z42:AG73)</f>
        <v>15.293749999999994</v>
      </c>
      <c r="AI42" s="49">
        <v>0.77430555555555558</v>
      </c>
      <c r="AJ42" s="50">
        <v>5</v>
      </c>
      <c r="AK42" s="50">
        <v>5.3</v>
      </c>
      <c r="AL42" s="50">
        <v>7.5</v>
      </c>
      <c r="AM42" s="50">
        <v>5.3</v>
      </c>
      <c r="AN42" s="50">
        <v>8</v>
      </c>
      <c r="AO42" s="50">
        <v>5.2</v>
      </c>
      <c r="AP42" s="50">
        <v>7.5</v>
      </c>
      <c r="AQ42" s="50">
        <v>7.5</v>
      </c>
      <c r="AR42" s="50">
        <v>7.6</v>
      </c>
      <c r="AS42" s="51">
        <f>AVERAGE(AK42:AR73)</f>
        <v>6.6730468750000043</v>
      </c>
      <c r="AT42" s="52">
        <f>+Enfriamiento[[#This Row],[HORA FINAL]]-Enfriamiento[[#This Row],[HORA INICIAL]]</f>
        <v>0.10763888888888895</v>
      </c>
      <c r="AU42" s="53">
        <v>327.87</v>
      </c>
      <c r="AV42" s="46"/>
      <c r="AW4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2" s="55">
        <f>IF(Enfriamiento[[#This Row],[TIEMPO(H)]]="","",Enfriamiento[[#This Row],[TIEMPO(H)]]*60)</f>
        <v>155.00000000000014</v>
      </c>
      <c r="AY42" s="55">
        <f t="shared" si="0"/>
        <v>27</v>
      </c>
      <c r="AZ42" s="56" t="str">
        <f t="shared" si="1"/>
        <v>jul</v>
      </c>
      <c r="BA42" s="65"/>
    </row>
    <row r="43" spans="1:53" ht="15.75" hidden="1" thickBot="1" x14ac:dyDescent="0.3">
      <c r="A43" s="45">
        <v>45841</v>
      </c>
      <c r="B43" s="44" t="s">
        <v>53</v>
      </c>
      <c r="C43" s="44" t="s">
        <v>54</v>
      </c>
      <c r="D43" s="46" t="s">
        <v>55</v>
      </c>
      <c r="E43" s="47" t="s">
        <v>56</v>
      </c>
      <c r="F43" s="46" t="s">
        <v>57</v>
      </c>
      <c r="G43" s="46" t="s">
        <v>58</v>
      </c>
      <c r="H43" s="46" t="s">
        <v>59</v>
      </c>
      <c r="I43" s="46">
        <v>1</v>
      </c>
      <c r="J43" s="46">
        <v>3</v>
      </c>
      <c r="K43" s="46">
        <v>1</v>
      </c>
      <c r="L43" s="46">
        <v>5</v>
      </c>
      <c r="M43" s="46">
        <v>11762</v>
      </c>
      <c r="N43" s="73">
        <v>0.66666666666666663</v>
      </c>
      <c r="O43" s="46">
        <v>15.9</v>
      </c>
      <c r="P43" s="46">
        <v>20.2</v>
      </c>
      <c r="Q43" s="46">
        <v>19.399999999999999</v>
      </c>
      <c r="R43" s="46">
        <v>19.5</v>
      </c>
      <c r="S43" s="46">
        <v>19.100000000000001</v>
      </c>
      <c r="T43" s="46">
        <v>20.399999999999999</v>
      </c>
      <c r="U43" s="46">
        <v>20.100000000000001</v>
      </c>
      <c r="V43" s="46">
        <v>19.3</v>
      </c>
      <c r="W43" s="46">
        <v>18.399999999999999</v>
      </c>
      <c r="X43" s="48">
        <f>AVERAGE(P43:W75)</f>
        <v>21.470833333333363</v>
      </c>
      <c r="Y43" s="49">
        <v>0.70833333333333337</v>
      </c>
      <c r="Z43" s="50">
        <v>7.7</v>
      </c>
      <c r="AA43" s="50">
        <v>12.3</v>
      </c>
      <c r="AB43" s="50">
        <v>13.5</v>
      </c>
      <c r="AC43" s="50">
        <v>7.9</v>
      </c>
      <c r="AD43" s="50">
        <v>6.6</v>
      </c>
      <c r="AE43" s="50">
        <v>13.6</v>
      </c>
      <c r="AF43" s="50">
        <v>12.9</v>
      </c>
      <c r="AG43" s="50">
        <v>13.1</v>
      </c>
      <c r="AH43" s="51">
        <f>AVERAGE(Z43:AG75)</f>
        <v>15.453030303030296</v>
      </c>
      <c r="AI43" s="49">
        <v>0.77430555555555558</v>
      </c>
      <c r="AJ43" s="50">
        <v>5</v>
      </c>
      <c r="AK43" s="50">
        <v>5.3</v>
      </c>
      <c r="AL43" s="50">
        <v>7.5</v>
      </c>
      <c r="AM43" s="50">
        <v>5.3</v>
      </c>
      <c r="AN43" s="50">
        <v>8</v>
      </c>
      <c r="AO43" s="50">
        <v>5.2</v>
      </c>
      <c r="AP43" s="50">
        <v>7.5</v>
      </c>
      <c r="AQ43" s="50">
        <v>7.5</v>
      </c>
      <c r="AR43" s="50">
        <v>7.6</v>
      </c>
      <c r="AS43" s="51">
        <f>AVERAGE(AK43:AR75)</f>
        <v>6.7181818181818205</v>
      </c>
      <c r="AT43" s="52">
        <f>+Enfriamiento[[#This Row],[HORA FINAL]]-Enfriamiento[[#This Row],[HORA INICIAL]]</f>
        <v>0.10763888888888895</v>
      </c>
      <c r="AU43" s="53">
        <v>331.87</v>
      </c>
      <c r="AV43" s="46"/>
      <c r="AW4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3" s="55">
        <f>IF(Enfriamiento[[#This Row],[TIEMPO(H)]]="","",Enfriamiento[[#This Row],[TIEMPO(H)]]*60)</f>
        <v>155.00000000000014</v>
      </c>
      <c r="AY43" s="55">
        <f t="shared" si="0"/>
        <v>27</v>
      </c>
      <c r="AZ43" s="56" t="str">
        <f t="shared" si="1"/>
        <v>jul</v>
      </c>
      <c r="BA43" s="65"/>
    </row>
    <row r="44" spans="1:53" ht="15.75" hidden="1" thickBot="1" x14ac:dyDescent="0.3">
      <c r="A44" s="45">
        <v>45841</v>
      </c>
      <c r="B44" s="44" t="s">
        <v>53</v>
      </c>
      <c r="C44" s="44" t="s">
        <v>54</v>
      </c>
      <c r="D44" s="46" t="s">
        <v>55</v>
      </c>
      <c r="E44" s="47" t="s">
        <v>56</v>
      </c>
      <c r="F44" s="46" t="s">
        <v>57</v>
      </c>
      <c r="G44" s="46" t="s">
        <v>58</v>
      </c>
      <c r="H44" s="46" t="s">
        <v>59</v>
      </c>
      <c r="I44" s="46">
        <v>1</v>
      </c>
      <c r="J44" s="46">
        <v>3</v>
      </c>
      <c r="K44" s="46">
        <v>1</v>
      </c>
      <c r="L44" s="46">
        <v>5</v>
      </c>
      <c r="M44" s="46">
        <v>11763</v>
      </c>
      <c r="N44" s="73">
        <v>0.66666666666666663</v>
      </c>
      <c r="O44" s="46">
        <v>15.9</v>
      </c>
      <c r="P44" s="46">
        <v>20.2</v>
      </c>
      <c r="Q44" s="46">
        <v>19.399999999999999</v>
      </c>
      <c r="R44" s="46">
        <v>19.5</v>
      </c>
      <c r="S44" s="46">
        <v>19.100000000000001</v>
      </c>
      <c r="T44" s="46">
        <v>20.399999999999999</v>
      </c>
      <c r="U44" s="46">
        <v>20.100000000000001</v>
      </c>
      <c r="V44" s="46">
        <v>19.3</v>
      </c>
      <c r="W44" s="46">
        <v>18.399999999999999</v>
      </c>
      <c r="X44" s="48">
        <f>AVERAGE(P44:W77)</f>
        <v>21.738235294117679</v>
      </c>
      <c r="Y44" s="49">
        <v>0.70833333333333337</v>
      </c>
      <c r="Z44" s="50">
        <v>7.7</v>
      </c>
      <c r="AA44" s="50">
        <v>12.3</v>
      </c>
      <c r="AB44" s="50">
        <v>13.5</v>
      </c>
      <c r="AC44" s="50">
        <v>7.9</v>
      </c>
      <c r="AD44" s="50">
        <v>6.6</v>
      </c>
      <c r="AE44" s="50">
        <v>13.6</v>
      </c>
      <c r="AF44" s="50">
        <v>12.9</v>
      </c>
      <c r="AG44" s="50">
        <v>13.1</v>
      </c>
      <c r="AH44" s="51">
        <f>AVERAGE(Z44:AG77)</f>
        <v>15.613602941176463</v>
      </c>
      <c r="AI44" s="49">
        <v>0.77430555555555558</v>
      </c>
      <c r="AJ44" s="50">
        <v>5</v>
      </c>
      <c r="AK44" s="50">
        <v>5.3</v>
      </c>
      <c r="AL44" s="50">
        <v>7.5</v>
      </c>
      <c r="AM44" s="50">
        <v>5.3</v>
      </c>
      <c r="AN44" s="50">
        <v>8</v>
      </c>
      <c r="AO44" s="50">
        <v>5.2</v>
      </c>
      <c r="AP44" s="50">
        <v>7.5</v>
      </c>
      <c r="AQ44" s="50">
        <v>7.5</v>
      </c>
      <c r="AR44" s="50">
        <v>7.6</v>
      </c>
      <c r="AS44" s="51">
        <f>AVERAGE(AK44:AR77)</f>
        <v>6.774632352941178</v>
      </c>
      <c r="AT44" s="52">
        <f>+Enfriamiento[[#This Row],[HORA FINAL]]-Enfriamiento[[#This Row],[HORA INICIAL]]</f>
        <v>0.10763888888888895</v>
      </c>
      <c r="AU44" s="53">
        <v>393.64</v>
      </c>
      <c r="AV44" s="46"/>
      <c r="AW4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4" s="55">
        <f>IF(Enfriamiento[[#This Row],[TIEMPO(H)]]="","",Enfriamiento[[#This Row],[TIEMPO(H)]]*60)</f>
        <v>155.00000000000014</v>
      </c>
      <c r="AY44" s="55">
        <f t="shared" si="0"/>
        <v>27</v>
      </c>
      <c r="AZ44" s="56" t="str">
        <f t="shared" si="1"/>
        <v>jul</v>
      </c>
      <c r="BA44" s="65"/>
    </row>
    <row r="45" spans="1:53" ht="15.75" hidden="1" thickBot="1" x14ac:dyDescent="0.3">
      <c r="A45" s="45">
        <v>45841</v>
      </c>
      <c r="B45" s="44" t="s">
        <v>53</v>
      </c>
      <c r="C45" s="44" t="s">
        <v>54</v>
      </c>
      <c r="D45" s="46" t="s">
        <v>55</v>
      </c>
      <c r="E45" s="47" t="s">
        <v>56</v>
      </c>
      <c r="F45" s="46" t="s">
        <v>57</v>
      </c>
      <c r="G45" s="46" t="s">
        <v>58</v>
      </c>
      <c r="H45" s="46" t="s">
        <v>59</v>
      </c>
      <c r="I45" s="46">
        <v>1</v>
      </c>
      <c r="J45" s="46">
        <v>3</v>
      </c>
      <c r="K45" s="46">
        <v>1</v>
      </c>
      <c r="L45" s="46">
        <v>5</v>
      </c>
      <c r="M45" s="46">
        <v>11765</v>
      </c>
      <c r="N45" s="73">
        <v>0.66666666666666663</v>
      </c>
      <c r="O45" s="46">
        <v>15.9</v>
      </c>
      <c r="P45" s="46">
        <v>20.2</v>
      </c>
      <c r="Q45" s="46">
        <v>19.399999999999999</v>
      </c>
      <c r="R45" s="46">
        <v>19.5</v>
      </c>
      <c r="S45" s="46">
        <v>19.100000000000001</v>
      </c>
      <c r="T45" s="46">
        <v>20.399999999999999</v>
      </c>
      <c r="U45" s="46">
        <v>20.100000000000001</v>
      </c>
      <c r="V45" s="46">
        <v>19.3</v>
      </c>
      <c r="W45" s="46">
        <v>18.399999999999999</v>
      </c>
      <c r="X45" s="48">
        <f>AVERAGE(P45:W79)</f>
        <v>21.974285714285742</v>
      </c>
      <c r="Y45" s="49">
        <v>0.70833333333333337</v>
      </c>
      <c r="Z45" s="50">
        <v>7.7</v>
      </c>
      <c r="AA45" s="50">
        <v>12.3</v>
      </c>
      <c r="AB45" s="50">
        <v>13.5</v>
      </c>
      <c r="AC45" s="50">
        <v>7.9</v>
      </c>
      <c r="AD45" s="50">
        <v>6.6</v>
      </c>
      <c r="AE45" s="50">
        <v>13.6</v>
      </c>
      <c r="AF45" s="50">
        <v>12.9</v>
      </c>
      <c r="AG45" s="50">
        <v>13.1</v>
      </c>
      <c r="AH45" s="51">
        <f>AVERAGE(Z45:AG79)</f>
        <v>15.775357142857132</v>
      </c>
      <c r="AI45" s="49">
        <v>0.77430555555555558</v>
      </c>
      <c r="AJ45" s="50">
        <v>5</v>
      </c>
      <c r="AK45" s="50">
        <v>5.3</v>
      </c>
      <c r="AL45" s="50">
        <v>7.5</v>
      </c>
      <c r="AM45" s="50">
        <v>5.3</v>
      </c>
      <c r="AN45" s="50">
        <v>8</v>
      </c>
      <c r="AO45" s="50">
        <v>5.2</v>
      </c>
      <c r="AP45" s="50">
        <v>7.5</v>
      </c>
      <c r="AQ45" s="50">
        <v>7.5</v>
      </c>
      <c r="AR45" s="50">
        <v>7.6</v>
      </c>
      <c r="AS45" s="51">
        <f>AVERAGE(AK45:AR79)</f>
        <v>6.8414285714285725</v>
      </c>
      <c r="AT45" s="52">
        <f>+Enfriamiento[[#This Row],[HORA FINAL]]-Enfriamiento[[#This Row],[HORA INICIAL]]</f>
        <v>0.10763888888888895</v>
      </c>
      <c r="AU45" s="53">
        <v>397.64</v>
      </c>
      <c r="AV45" s="46"/>
      <c r="AW4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5" s="55">
        <f>IF(Enfriamiento[[#This Row],[TIEMPO(H)]]="","",Enfriamiento[[#This Row],[TIEMPO(H)]]*60)</f>
        <v>155.00000000000014</v>
      </c>
      <c r="AY45" s="55">
        <f t="shared" si="0"/>
        <v>27</v>
      </c>
      <c r="AZ45" s="56" t="str">
        <f t="shared" si="1"/>
        <v>jul</v>
      </c>
      <c r="BA45" s="65"/>
    </row>
    <row r="46" spans="1:53" ht="15.75" hidden="1" thickBot="1" x14ac:dyDescent="0.3">
      <c r="A46" s="45">
        <v>45841</v>
      </c>
      <c r="B46" s="44" t="s">
        <v>53</v>
      </c>
      <c r="C46" s="44" t="s">
        <v>54</v>
      </c>
      <c r="D46" s="46" t="s">
        <v>55</v>
      </c>
      <c r="E46" s="47" t="s">
        <v>56</v>
      </c>
      <c r="F46" s="46" t="s">
        <v>57</v>
      </c>
      <c r="G46" s="46" t="s">
        <v>58</v>
      </c>
      <c r="H46" s="46" t="s">
        <v>59</v>
      </c>
      <c r="I46" s="46">
        <v>1</v>
      </c>
      <c r="J46" s="46">
        <v>3</v>
      </c>
      <c r="K46" s="46">
        <v>1</v>
      </c>
      <c r="L46" s="46">
        <v>5</v>
      </c>
      <c r="M46" s="46">
        <v>11764</v>
      </c>
      <c r="N46" s="73">
        <v>0.66666666666666663</v>
      </c>
      <c r="O46" s="46">
        <v>15.9</v>
      </c>
      <c r="P46" s="46">
        <v>20.2</v>
      </c>
      <c r="Q46" s="46">
        <v>19.399999999999999</v>
      </c>
      <c r="R46" s="46">
        <v>19.5</v>
      </c>
      <c r="S46" s="46">
        <v>19.100000000000001</v>
      </c>
      <c r="T46" s="46">
        <v>20.399999999999999</v>
      </c>
      <c r="U46" s="46">
        <v>20.100000000000001</v>
      </c>
      <c r="V46" s="46">
        <v>19.3</v>
      </c>
      <c r="W46" s="46">
        <v>18.399999999999999</v>
      </c>
      <c r="X46" s="48">
        <f>AVERAGE(P46:W81)</f>
        <v>22.197222222222244</v>
      </c>
      <c r="Y46" s="49">
        <v>0.70833333333333337</v>
      </c>
      <c r="Z46" s="50">
        <v>7.7</v>
      </c>
      <c r="AA46" s="50">
        <v>12.3</v>
      </c>
      <c r="AB46" s="50">
        <v>13.5</v>
      </c>
      <c r="AC46" s="50">
        <v>7.9</v>
      </c>
      <c r="AD46" s="50">
        <v>6.6</v>
      </c>
      <c r="AE46" s="50">
        <v>13.6</v>
      </c>
      <c r="AF46" s="50">
        <v>12.9</v>
      </c>
      <c r="AG46" s="50">
        <v>13.1</v>
      </c>
      <c r="AH46" s="51">
        <f>AVERAGE(Z46:AG81)</f>
        <v>15.928124999999987</v>
      </c>
      <c r="AI46" s="49">
        <v>0.77430555555555558</v>
      </c>
      <c r="AJ46" s="50">
        <v>5</v>
      </c>
      <c r="AK46" s="50">
        <v>5.3</v>
      </c>
      <c r="AL46" s="50">
        <v>7.5</v>
      </c>
      <c r="AM46" s="50">
        <v>5.3</v>
      </c>
      <c r="AN46" s="50">
        <v>8</v>
      </c>
      <c r="AO46" s="50">
        <v>5.2</v>
      </c>
      <c r="AP46" s="50">
        <v>7.5</v>
      </c>
      <c r="AQ46" s="50">
        <v>7.5</v>
      </c>
      <c r="AR46" s="50">
        <v>7.6</v>
      </c>
      <c r="AS46" s="51">
        <f>AVERAGE(AK46:AR81)</f>
        <v>6.9045138888888902</v>
      </c>
      <c r="AT46" s="52">
        <f>+Enfriamiento[[#This Row],[HORA FINAL]]-Enfriamiento[[#This Row],[HORA INICIAL]]</f>
        <v>0.10763888888888895</v>
      </c>
      <c r="AU46" s="53">
        <v>394.64</v>
      </c>
      <c r="AV46" s="46"/>
      <c r="AW4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6" s="55">
        <f>IF(Enfriamiento[[#This Row],[TIEMPO(H)]]="","",Enfriamiento[[#This Row],[TIEMPO(H)]]*60)</f>
        <v>155.00000000000014</v>
      </c>
      <c r="AY46" s="55">
        <f t="shared" si="0"/>
        <v>27</v>
      </c>
      <c r="AZ46" s="56" t="str">
        <f t="shared" si="1"/>
        <v>jul</v>
      </c>
      <c r="BA46" s="65"/>
    </row>
    <row r="47" spans="1:53" ht="15.75" hidden="1" thickBot="1" x14ac:dyDescent="0.3">
      <c r="A47" s="45">
        <v>45841</v>
      </c>
      <c r="B47" s="44" t="s">
        <v>53</v>
      </c>
      <c r="C47" s="44" t="s">
        <v>54</v>
      </c>
      <c r="D47" s="46" t="s">
        <v>55</v>
      </c>
      <c r="E47" s="47" t="s">
        <v>56</v>
      </c>
      <c r="F47" s="46" t="s">
        <v>57</v>
      </c>
      <c r="G47" s="46" t="s">
        <v>58</v>
      </c>
      <c r="H47" s="46" t="s">
        <v>59</v>
      </c>
      <c r="I47" s="46">
        <v>1</v>
      </c>
      <c r="J47" s="46">
        <v>3</v>
      </c>
      <c r="K47" s="46">
        <v>1</v>
      </c>
      <c r="L47" s="46">
        <v>5</v>
      </c>
      <c r="M47" s="46">
        <v>11766</v>
      </c>
      <c r="N47" s="73">
        <v>0.66666666666666663</v>
      </c>
      <c r="O47" s="46">
        <v>15.9</v>
      </c>
      <c r="P47" s="46">
        <v>20.2</v>
      </c>
      <c r="Q47" s="46">
        <v>19.399999999999999</v>
      </c>
      <c r="R47" s="46">
        <v>19.5</v>
      </c>
      <c r="S47" s="46">
        <v>19.100000000000001</v>
      </c>
      <c r="T47" s="46">
        <v>20.399999999999999</v>
      </c>
      <c r="U47" s="46">
        <v>20.100000000000001</v>
      </c>
      <c r="V47" s="46">
        <v>19.3</v>
      </c>
      <c r="W47" s="46">
        <v>18.399999999999999</v>
      </c>
      <c r="X47" s="48">
        <f>AVERAGE(P47:W83)</f>
        <v>22.40810810810812</v>
      </c>
      <c r="Y47" s="49">
        <v>0.70833333333333337</v>
      </c>
      <c r="Z47" s="50">
        <v>7.7</v>
      </c>
      <c r="AA47" s="50">
        <v>12.3</v>
      </c>
      <c r="AB47" s="50">
        <v>13.5</v>
      </c>
      <c r="AC47" s="50">
        <v>7.9</v>
      </c>
      <c r="AD47" s="50">
        <v>6.6</v>
      </c>
      <c r="AE47" s="50">
        <v>13.6</v>
      </c>
      <c r="AF47" s="50">
        <v>12.9</v>
      </c>
      <c r="AG47" s="50">
        <v>13.1</v>
      </c>
      <c r="AH47" s="51">
        <f>AVERAGE(Z47:AG83)</f>
        <v>16.072635135135126</v>
      </c>
      <c r="AI47" s="49">
        <v>0.77430555555555558</v>
      </c>
      <c r="AJ47" s="50">
        <v>5</v>
      </c>
      <c r="AK47" s="50">
        <v>5.3</v>
      </c>
      <c r="AL47" s="50">
        <v>7.5</v>
      </c>
      <c r="AM47" s="50">
        <v>5.3</v>
      </c>
      <c r="AN47" s="50">
        <v>8</v>
      </c>
      <c r="AO47" s="50">
        <v>5.2</v>
      </c>
      <c r="AP47" s="50">
        <v>7.5</v>
      </c>
      <c r="AQ47" s="50">
        <v>7.5</v>
      </c>
      <c r="AR47" s="50">
        <v>7.6</v>
      </c>
      <c r="AS47" s="51">
        <f>AVERAGE(AK47:AR83)</f>
        <v>6.9641891891891898</v>
      </c>
      <c r="AT47" s="52">
        <f>+Enfriamiento[[#This Row],[HORA FINAL]]-Enfriamiento[[#This Row],[HORA INICIAL]]</f>
        <v>0.10763888888888895</v>
      </c>
      <c r="AU47" s="53">
        <v>395.64</v>
      </c>
      <c r="AV47" s="46"/>
      <c r="AW4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7" s="55">
        <f>IF(Enfriamiento[[#This Row],[TIEMPO(H)]]="","",Enfriamiento[[#This Row],[TIEMPO(H)]]*60)</f>
        <v>155.00000000000014</v>
      </c>
      <c r="AY47" s="55">
        <f t="shared" si="0"/>
        <v>27</v>
      </c>
      <c r="AZ47" s="56" t="str">
        <f t="shared" si="1"/>
        <v>jul</v>
      </c>
      <c r="BA47" s="65"/>
    </row>
    <row r="48" spans="1:53" ht="15.75" hidden="1" thickBot="1" x14ac:dyDescent="0.3">
      <c r="A48" s="45">
        <v>45841</v>
      </c>
      <c r="B48" s="44" t="s">
        <v>53</v>
      </c>
      <c r="C48" s="44" t="s">
        <v>54</v>
      </c>
      <c r="D48" s="46" t="s">
        <v>55</v>
      </c>
      <c r="E48" s="47" t="s">
        <v>56</v>
      </c>
      <c r="F48" s="46" t="s">
        <v>57</v>
      </c>
      <c r="G48" s="46" t="s">
        <v>58</v>
      </c>
      <c r="H48" s="46" t="s">
        <v>59</v>
      </c>
      <c r="I48" s="46">
        <v>1</v>
      </c>
      <c r="J48" s="46">
        <v>3</v>
      </c>
      <c r="K48" s="46">
        <v>1</v>
      </c>
      <c r="L48" s="46">
        <v>5</v>
      </c>
      <c r="M48" s="46">
        <v>11767</v>
      </c>
      <c r="N48" s="73">
        <v>0.66666666666666663</v>
      </c>
      <c r="O48" s="46">
        <v>15.9</v>
      </c>
      <c r="P48" s="46">
        <v>20.2</v>
      </c>
      <c r="Q48" s="46">
        <v>19.399999999999999</v>
      </c>
      <c r="R48" s="46">
        <v>19.5</v>
      </c>
      <c r="S48" s="46">
        <v>19.100000000000001</v>
      </c>
      <c r="T48" s="46">
        <v>20.399999999999999</v>
      </c>
      <c r="U48" s="46">
        <v>20.100000000000001</v>
      </c>
      <c r="V48" s="46">
        <v>19.3</v>
      </c>
      <c r="W48" s="46">
        <v>18.399999999999999</v>
      </c>
      <c r="X48" s="48">
        <f>AVERAGE(P48:W85)</f>
        <v>22.607894736842113</v>
      </c>
      <c r="Y48" s="49">
        <v>0.70833333333333337</v>
      </c>
      <c r="Z48" s="50">
        <v>7.7</v>
      </c>
      <c r="AA48" s="50">
        <v>12.3</v>
      </c>
      <c r="AB48" s="50">
        <v>13.5</v>
      </c>
      <c r="AC48" s="50">
        <v>7.9</v>
      </c>
      <c r="AD48" s="50">
        <v>6.6</v>
      </c>
      <c r="AE48" s="50">
        <v>13.6</v>
      </c>
      <c r="AF48" s="50">
        <v>12.9</v>
      </c>
      <c r="AG48" s="50">
        <v>13.1</v>
      </c>
      <c r="AH48" s="51">
        <f>AVERAGE(Z48:AG85)</f>
        <v>16.209539473684199</v>
      </c>
      <c r="AI48" s="49">
        <v>0.77430555555555558</v>
      </c>
      <c r="AJ48" s="50">
        <v>5</v>
      </c>
      <c r="AK48" s="50">
        <v>5.3</v>
      </c>
      <c r="AL48" s="50">
        <v>7.5</v>
      </c>
      <c r="AM48" s="50">
        <v>5.3</v>
      </c>
      <c r="AN48" s="50">
        <v>8</v>
      </c>
      <c r="AO48" s="50">
        <v>5.2</v>
      </c>
      <c r="AP48" s="50">
        <v>7.5</v>
      </c>
      <c r="AQ48" s="50">
        <v>7.5</v>
      </c>
      <c r="AR48" s="50">
        <v>7.6</v>
      </c>
      <c r="AS48" s="51">
        <f>AVERAGE(AK48:AR85)</f>
        <v>7.0207236842105267</v>
      </c>
      <c r="AT48" s="52">
        <f>+Enfriamiento[[#This Row],[HORA FINAL]]-Enfriamiento[[#This Row],[HORA INICIAL]]</f>
        <v>0.10763888888888895</v>
      </c>
      <c r="AU48" s="53">
        <v>395.64</v>
      </c>
      <c r="AV48" s="46"/>
      <c r="AW4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2.5833333333333357</v>
      </c>
      <c r="AX48" s="55">
        <f>IF(Enfriamiento[[#This Row],[TIEMPO(H)]]="","",Enfriamiento[[#This Row],[TIEMPO(H)]]*60)</f>
        <v>155.00000000000014</v>
      </c>
      <c r="AY48" s="55">
        <f t="shared" si="0"/>
        <v>27</v>
      </c>
      <c r="AZ48" s="56" t="str">
        <f t="shared" si="1"/>
        <v>jul</v>
      </c>
      <c r="BA48" s="65"/>
    </row>
    <row r="49" spans="1:53" ht="15.75" hidden="1" thickBot="1" x14ac:dyDescent="0.3">
      <c r="A49" s="45">
        <v>45841</v>
      </c>
      <c r="B49" s="44" t="s">
        <v>60</v>
      </c>
      <c r="C49" s="44" t="s">
        <v>54</v>
      </c>
      <c r="D49" s="46" t="s">
        <v>55</v>
      </c>
      <c r="E49" s="47" t="s">
        <v>56</v>
      </c>
      <c r="F49" s="46" t="s">
        <v>57</v>
      </c>
      <c r="G49" s="46" t="s">
        <v>58</v>
      </c>
      <c r="H49" s="46" t="s">
        <v>59</v>
      </c>
      <c r="I49" s="46">
        <v>2</v>
      </c>
      <c r="J49" s="46">
        <v>3</v>
      </c>
      <c r="K49" s="46">
        <v>2</v>
      </c>
      <c r="L49" s="46">
        <v>5</v>
      </c>
      <c r="M49" s="46">
        <v>11777</v>
      </c>
      <c r="N49" s="73">
        <v>0.875</v>
      </c>
      <c r="O49" s="46">
        <v>14.9</v>
      </c>
      <c r="P49" s="46">
        <v>22.4</v>
      </c>
      <c r="Q49" s="46">
        <v>19.2</v>
      </c>
      <c r="R49" s="46">
        <v>20.9</v>
      </c>
      <c r="S49" s="46">
        <v>21.9</v>
      </c>
      <c r="T49" s="46">
        <v>21.8</v>
      </c>
      <c r="U49" s="46">
        <v>22</v>
      </c>
      <c r="V49" s="46">
        <v>20.5</v>
      </c>
      <c r="W49" s="46">
        <v>19.399999999999999</v>
      </c>
      <c r="X49" s="48">
        <f>AVERAGE(P49:W95)</f>
        <v>22.626329787234052</v>
      </c>
      <c r="Y49" s="49">
        <v>0.92708333333333337</v>
      </c>
      <c r="Z49" s="50">
        <v>12.5</v>
      </c>
      <c r="AA49" s="50">
        <v>13.9</v>
      </c>
      <c r="AB49" s="50">
        <v>14.1</v>
      </c>
      <c r="AC49" s="50">
        <v>12.2</v>
      </c>
      <c r="AD49" s="50">
        <v>13.9</v>
      </c>
      <c r="AE49" s="50">
        <v>14.1</v>
      </c>
      <c r="AF49" s="50">
        <v>15.3</v>
      </c>
      <c r="AG49" s="50">
        <v>13.1</v>
      </c>
      <c r="AH49" s="51">
        <f>AVERAGE(Z49:AG95)</f>
        <v>15.599734042553195</v>
      </c>
      <c r="AI49" s="49">
        <v>0.98611111111111116</v>
      </c>
      <c r="AJ49" s="50">
        <v>5</v>
      </c>
      <c r="AK49" s="50">
        <v>8.3000000000000007</v>
      </c>
      <c r="AL49" s="50">
        <v>6.5</v>
      </c>
      <c r="AM49" s="50">
        <v>7.1</v>
      </c>
      <c r="AN49" s="50">
        <v>7.7</v>
      </c>
      <c r="AO49" s="50">
        <v>7.2</v>
      </c>
      <c r="AP49" s="50">
        <v>6.9</v>
      </c>
      <c r="AQ49" s="50">
        <v>6.8</v>
      </c>
      <c r="AR49" s="50">
        <v>5.7</v>
      </c>
      <c r="AS49" s="51">
        <f>AVERAGE(AK49:AR95)</f>
        <v>6.9632978723404229</v>
      </c>
      <c r="AT49" s="52">
        <f>+Enfriamiento[[#This Row],[HORA FINAL]]-Enfriamiento[[#This Row],[HORA INICIAL]]</f>
        <v>0.11111111111111116</v>
      </c>
      <c r="AU49" s="53">
        <v>397.64</v>
      </c>
      <c r="AV49" s="46"/>
      <c r="AW4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49" s="55">
        <f>IF(Enfriamiento[[#This Row],[TIEMPO(H)]]="","",Enfriamiento[[#This Row],[TIEMPO(H)]]*60)</f>
        <v>160.00000000000006</v>
      </c>
      <c r="AY49" s="55">
        <f t="shared" si="0"/>
        <v>27</v>
      </c>
      <c r="AZ49" s="56" t="str">
        <f t="shared" si="1"/>
        <v>jul</v>
      </c>
      <c r="BA49" s="65"/>
    </row>
    <row r="50" spans="1:53" ht="15.75" hidden="1" thickBot="1" x14ac:dyDescent="0.3">
      <c r="A50" s="45">
        <v>45841</v>
      </c>
      <c r="B50" s="44" t="s">
        <v>60</v>
      </c>
      <c r="C50" s="44" t="s">
        <v>54</v>
      </c>
      <c r="D50" s="46" t="s">
        <v>55</v>
      </c>
      <c r="E50" s="47" t="s">
        <v>56</v>
      </c>
      <c r="F50" s="46" t="s">
        <v>57</v>
      </c>
      <c r="G50" s="46" t="s">
        <v>58</v>
      </c>
      <c r="H50" s="46" t="s">
        <v>59</v>
      </c>
      <c r="I50" s="46">
        <v>2</v>
      </c>
      <c r="J50" s="46">
        <v>3</v>
      </c>
      <c r="K50" s="46">
        <v>2</v>
      </c>
      <c r="L50" s="46">
        <v>5</v>
      </c>
      <c r="M50" s="46">
        <v>11778</v>
      </c>
      <c r="N50" s="73">
        <v>0.875</v>
      </c>
      <c r="O50" s="46">
        <v>14.9</v>
      </c>
      <c r="P50" s="46">
        <v>22.4</v>
      </c>
      <c r="Q50" s="46">
        <v>19.2</v>
      </c>
      <c r="R50" s="46">
        <v>20.9</v>
      </c>
      <c r="S50" s="46">
        <v>21.9</v>
      </c>
      <c r="T50" s="46">
        <v>21.8</v>
      </c>
      <c r="U50" s="46">
        <v>22</v>
      </c>
      <c r="V50" s="46">
        <v>20.5</v>
      </c>
      <c r="W50" s="46">
        <v>19.399999999999999</v>
      </c>
      <c r="X50" s="48">
        <f>AVERAGE(P50:W97)</f>
        <v>22.545833333333345</v>
      </c>
      <c r="Y50" s="49">
        <v>0.92708333333333337</v>
      </c>
      <c r="Z50" s="50">
        <v>12.5</v>
      </c>
      <c r="AA50" s="50">
        <v>13.9</v>
      </c>
      <c r="AB50" s="50">
        <v>14.1</v>
      </c>
      <c r="AC50" s="50">
        <v>12.2</v>
      </c>
      <c r="AD50" s="50">
        <v>13.9</v>
      </c>
      <c r="AE50" s="50">
        <v>14.1</v>
      </c>
      <c r="AF50" s="50">
        <v>15.3</v>
      </c>
      <c r="AG50" s="50">
        <v>13.1</v>
      </c>
      <c r="AH50" s="51">
        <f>AVERAGE(Z50:AG97)</f>
        <v>15.594791666666673</v>
      </c>
      <c r="AI50" s="49">
        <v>0.98611111111111116</v>
      </c>
      <c r="AJ50" s="50">
        <v>5</v>
      </c>
      <c r="AK50" s="50">
        <v>8.3000000000000007</v>
      </c>
      <c r="AL50" s="50">
        <v>6.5</v>
      </c>
      <c r="AM50" s="50">
        <v>7.1</v>
      </c>
      <c r="AN50" s="50">
        <v>7.7</v>
      </c>
      <c r="AO50" s="50">
        <v>7.2</v>
      </c>
      <c r="AP50" s="50">
        <v>6.9</v>
      </c>
      <c r="AQ50" s="50">
        <v>6.8</v>
      </c>
      <c r="AR50" s="50">
        <v>5.7</v>
      </c>
      <c r="AS50" s="51">
        <f>AVERAGE(AK50:AR97)</f>
        <v>6.992708333333332</v>
      </c>
      <c r="AT50" s="52">
        <f>+Enfriamiento[[#This Row],[HORA FINAL]]-Enfriamiento[[#This Row],[HORA INICIAL]]</f>
        <v>0.11111111111111116</v>
      </c>
      <c r="AU50" s="53">
        <v>260.83</v>
      </c>
      <c r="AV50" s="46"/>
      <c r="AW5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0" s="55">
        <f>IF(Enfriamiento[[#This Row],[TIEMPO(H)]]="","",Enfriamiento[[#This Row],[TIEMPO(H)]]*60)</f>
        <v>160.00000000000006</v>
      </c>
      <c r="AY50" s="55">
        <f t="shared" si="0"/>
        <v>27</v>
      </c>
      <c r="AZ50" s="56" t="str">
        <f t="shared" si="1"/>
        <v>jul</v>
      </c>
      <c r="BA50" s="65"/>
    </row>
    <row r="51" spans="1:53" ht="15.75" hidden="1" thickBot="1" x14ac:dyDescent="0.3">
      <c r="A51" s="45">
        <v>45841</v>
      </c>
      <c r="B51" s="44" t="s">
        <v>60</v>
      </c>
      <c r="C51" s="44" t="s">
        <v>54</v>
      </c>
      <c r="D51" s="46" t="s">
        <v>55</v>
      </c>
      <c r="E51" s="47" t="s">
        <v>56</v>
      </c>
      <c r="F51" s="46" t="s">
        <v>57</v>
      </c>
      <c r="G51" s="46" t="s">
        <v>58</v>
      </c>
      <c r="H51" s="46" t="s">
        <v>59</v>
      </c>
      <c r="I51" s="46">
        <v>2</v>
      </c>
      <c r="J51" s="46">
        <v>3</v>
      </c>
      <c r="K51" s="46">
        <v>2</v>
      </c>
      <c r="L51" s="46">
        <v>5</v>
      </c>
      <c r="M51" s="46">
        <v>11776</v>
      </c>
      <c r="N51" s="73">
        <v>0.875</v>
      </c>
      <c r="O51" s="46">
        <v>14.9</v>
      </c>
      <c r="P51" s="46">
        <v>22.4</v>
      </c>
      <c r="Q51" s="46">
        <v>19.2</v>
      </c>
      <c r="R51" s="46">
        <v>20.9</v>
      </c>
      <c r="S51" s="46">
        <v>21.9</v>
      </c>
      <c r="T51" s="46">
        <v>21.8</v>
      </c>
      <c r="U51" s="46">
        <v>22</v>
      </c>
      <c r="V51" s="46">
        <v>20.5</v>
      </c>
      <c r="W51" s="46">
        <v>19.399999999999999</v>
      </c>
      <c r="X51" s="48">
        <f>AVERAGE(P51:W99)</f>
        <v>22.468622448979598</v>
      </c>
      <c r="Y51" s="49">
        <v>0.92708333333333337</v>
      </c>
      <c r="Z51" s="50">
        <v>12.5</v>
      </c>
      <c r="AA51" s="50">
        <v>13.9</v>
      </c>
      <c r="AB51" s="50">
        <v>14.1</v>
      </c>
      <c r="AC51" s="50">
        <v>12.2</v>
      </c>
      <c r="AD51" s="50">
        <v>13.9</v>
      </c>
      <c r="AE51" s="50">
        <v>14.1</v>
      </c>
      <c r="AF51" s="50">
        <v>15.3</v>
      </c>
      <c r="AG51" s="50">
        <v>13.1</v>
      </c>
      <c r="AH51" s="51">
        <f>AVERAGE(Z51:AG99)</f>
        <v>15.590051020408175</v>
      </c>
      <c r="AI51" s="49">
        <v>0.98611111111111116</v>
      </c>
      <c r="AJ51" s="50">
        <v>5</v>
      </c>
      <c r="AK51" s="50">
        <v>8.3000000000000007</v>
      </c>
      <c r="AL51" s="50">
        <v>6.5</v>
      </c>
      <c r="AM51" s="50">
        <v>7.1</v>
      </c>
      <c r="AN51" s="50">
        <v>7.7</v>
      </c>
      <c r="AO51" s="50">
        <v>7.2</v>
      </c>
      <c r="AP51" s="50">
        <v>6.9</v>
      </c>
      <c r="AQ51" s="50">
        <v>6.8</v>
      </c>
      <c r="AR51" s="50">
        <v>5.7</v>
      </c>
      <c r="AS51" s="51">
        <f>AVERAGE(AK51:AR99)</f>
        <v>7.020918367346936</v>
      </c>
      <c r="AT51" s="52">
        <f>+Enfriamiento[[#This Row],[HORA FINAL]]-Enfriamiento[[#This Row],[HORA INICIAL]]</f>
        <v>0.11111111111111116</v>
      </c>
      <c r="AU51" s="53">
        <v>398.64</v>
      </c>
      <c r="AV51" s="46"/>
      <c r="AW5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1" s="55">
        <f>IF(Enfriamiento[[#This Row],[TIEMPO(H)]]="","",Enfriamiento[[#This Row],[TIEMPO(H)]]*60)</f>
        <v>160.00000000000006</v>
      </c>
      <c r="AY51" s="55">
        <f t="shared" si="0"/>
        <v>27</v>
      </c>
      <c r="AZ51" s="56" t="str">
        <f t="shared" si="1"/>
        <v>jul</v>
      </c>
      <c r="BA51" s="65"/>
    </row>
    <row r="52" spans="1:53" ht="15.75" hidden="1" thickBot="1" x14ac:dyDescent="0.3">
      <c r="A52" s="45">
        <v>45841</v>
      </c>
      <c r="B52" s="44" t="s">
        <v>60</v>
      </c>
      <c r="C52" s="44" t="s">
        <v>54</v>
      </c>
      <c r="D52" s="46" t="s">
        <v>55</v>
      </c>
      <c r="E52" s="47" t="s">
        <v>56</v>
      </c>
      <c r="F52" s="46" t="s">
        <v>57</v>
      </c>
      <c r="G52" s="46" t="s">
        <v>58</v>
      </c>
      <c r="H52" s="46" t="s">
        <v>59</v>
      </c>
      <c r="I52" s="46">
        <v>2</v>
      </c>
      <c r="J52" s="46">
        <v>3</v>
      </c>
      <c r="K52" s="46">
        <v>2</v>
      </c>
      <c r="L52" s="46">
        <v>5</v>
      </c>
      <c r="M52" s="46">
        <v>11775</v>
      </c>
      <c r="N52" s="73">
        <v>0.875</v>
      </c>
      <c r="O52" s="46">
        <v>14.9</v>
      </c>
      <c r="P52" s="46">
        <v>22.4</v>
      </c>
      <c r="Q52" s="46">
        <v>19.2</v>
      </c>
      <c r="R52" s="46">
        <v>20.9</v>
      </c>
      <c r="S52" s="46">
        <v>21.9</v>
      </c>
      <c r="T52" s="46">
        <v>21.8</v>
      </c>
      <c r="U52" s="46">
        <v>22</v>
      </c>
      <c r="V52" s="46">
        <v>20.5</v>
      </c>
      <c r="W52" s="46">
        <v>19.399999999999999</v>
      </c>
      <c r="X52" s="48">
        <f>AVERAGE(P52:W101)</f>
        <v>22.350500000000011</v>
      </c>
      <c r="Y52" s="49">
        <v>0.92708333333333337</v>
      </c>
      <c r="Z52" s="50">
        <v>12.5</v>
      </c>
      <c r="AA52" s="50">
        <v>13.9</v>
      </c>
      <c r="AB52" s="50">
        <v>14.1</v>
      </c>
      <c r="AC52" s="50">
        <v>12.2</v>
      </c>
      <c r="AD52" s="50">
        <v>13.9</v>
      </c>
      <c r="AE52" s="50">
        <v>14.1</v>
      </c>
      <c r="AF52" s="50">
        <v>15.3</v>
      </c>
      <c r="AG52" s="50">
        <v>13.1</v>
      </c>
      <c r="AH52" s="51">
        <f>AVERAGE(Z52:AG101)</f>
        <v>15.598500000000017</v>
      </c>
      <c r="AI52" s="49">
        <v>0.98611111111111116</v>
      </c>
      <c r="AJ52" s="50">
        <v>5</v>
      </c>
      <c r="AK52" s="50">
        <v>8.3000000000000007</v>
      </c>
      <c r="AL52" s="50">
        <v>6.5</v>
      </c>
      <c r="AM52" s="50">
        <v>7.1</v>
      </c>
      <c r="AN52" s="50">
        <v>7.7</v>
      </c>
      <c r="AO52" s="50">
        <v>7.2</v>
      </c>
      <c r="AP52" s="50">
        <v>6.9</v>
      </c>
      <c r="AQ52" s="50">
        <v>6.8</v>
      </c>
      <c r="AR52" s="50">
        <v>5.7</v>
      </c>
      <c r="AS52" s="51">
        <f>AVERAGE(AK52:AR101)</f>
        <v>7.043000000000001</v>
      </c>
      <c r="AT52" s="52">
        <f>+Enfriamiento[[#This Row],[HORA FINAL]]-Enfriamiento[[#This Row],[HORA INICIAL]]</f>
        <v>0.11111111111111116</v>
      </c>
      <c r="AU52" s="53">
        <v>400.64</v>
      </c>
      <c r="AV52" s="46"/>
      <c r="AW5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2" s="55">
        <f>IF(Enfriamiento[[#This Row],[TIEMPO(H)]]="","",Enfriamiento[[#This Row],[TIEMPO(H)]]*60)</f>
        <v>160.00000000000006</v>
      </c>
      <c r="AY52" s="55">
        <f t="shared" si="0"/>
        <v>27</v>
      </c>
      <c r="AZ52" s="56" t="str">
        <f t="shared" si="1"/>
        <v>jul</v>
      </c>
      <c r="BA52" s="65"/>
    </row>
    <row r="53" spans="1:53" ht="15.75" hidden="1" thickBot="1" x14ac:dyDescent="0.3">
      <c r="A53" s="45">
        <v>45841</v>
      </c>
      <c r="B53" s="44" t="s">
        <v>60</v>
      </c>
      <c r="C53" s="44" t="s">
        <v>54</v>
      </c>
      <c r="D53" s="46" t="s">
        <v>55</v>
      </c>
      <c r="E53" s="47" t="s">
        <v>56</v>
      </c>
      <c r="F53" s="46" t="s">
        <v>57</v>
      </c>
      <c r="G53" s="46" t="s">
        <v>58</v>
      </c>
      <c r="H53" s="46" t="s">
        <v>59</v>
      </c>
      <c r="I53" s="46">
        <v>2</v>
      </c>
      <c r="J53" s="46">
        <v>3</v>
      </c>
      <c r="K53" s="46">
        <v>2</v>
      </c>
      <c r="L53" s="46">
        <v>5</v>
      </c>
      <c r="M53" s="46">
        <v>11774</v>
      </c>
      <c r="N53" s="73">
        <v>0.875</v>
      </c>
      <c r="O53" s="46">
        <v>14.9</v>
      </c>
      <c r="P53" s="46">
        <v>22.4</v>
      </c>
      <c r="Q53" s="46">
        <v>19.2</v>
      </c>
      <c r="R53" s="46">
        <v>20.9</v>
      </c>
      <c r="S53" s="46">
        <v>21.9</v>
      </c>
      <c r="T53" s="46">
        <v>21.8</v>
      </c>
      <c r="U53" s="46">
        <v>22</v>
      </c>
      <c r="V53" s="46">
        <v>20.5</v>
      </c>
      <c r="W53" s="46">
        <v>19.399999999999999</v>
      </c>
      <c r="X53" s="48">
        <f>AVERAGE(P53:W103)</f>
        <v>22.23700980392158</v>
      </c>
      <c r="Y53" s="49">
        <v>0.92708333333333337</v>
      </c>
      <c r="Z53" s="50">
        <v>12.5</v>
      </c>
      <c r="AA53" s="50">
        <v>13.9</v>
      </c>
      <c r="AB53" s="50">
        <v>14.1</v>
      </c>
      <c r="AC53" s="50">
        <v>12.2</v>
      </c>
      <c r="AD53" s="50">
        <v>13.9</v>
      </c>
      <c r="AE53" s="50">
        <v>14.1</v>
      </c>
      <c r="AF53" s="50">
        <v>15.3</v>
      </c>
      <c r="AG53" s="50">
        <v>13.1</v>
      </c>
      <c r="AH53" s="51">
        <f>AVERAGE(Z53:AG103)</f>
        <v>15.606617647058838</v>
      </c>
      <c r="AI53" s="49">
        <v>0.98611111111111116</v>
      </c>
      <c r="AJ53" s="50">
        <v>5</v>
      </c>
      <c r="AK53" s="50">
        <v>8.3000000000000007</v>
      </c>
      <c r="AL53" s="50">
        <v>6.5</v>
      </c>
      <c r="AM53" s="50">
        <v>7.1</v>
      </c>
      <c r="AN53" s="50">
        <v>7.7</v>
      </c>
      <c r="AO53" s="50">
        <v>7.2</v>
      </c>
      <c r="AP53" s="50">
        <v>6.9</v>
      </c>
      <c r="AQ53" s="50">
        <v>6.8</v>
      </c>
      <c r="AR53" s="50">
        <v>5.7</v>
      </c>
      <c r="AS53" s="51">
        <f>AVERAGE(AK53:AR103)</f>
        <v>7.0642156862745136</v>
      </c>
      <c r="AT53" s="52">
        <f>+Enfriamiento[[#This Row],[HORA FINAL]]-Enfriamiento[[#This Row],[HORA INICIAL]]</f>
        <v>0.11111111111111116</v>
      </c>
      <c r="AU53" s="53">
        <v>398.64</v>
      </c>
      <c r="AV53" s="46"/>
      <c r="AW5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3" s="55">
        <f>IF(Enfriamiento[[#This Row],[TIEMPO(H)]]="","",Enfriamiento[[#This Row],[TIEMPO(H)]]*60)</f>
        <v>160.00000000000006</v>
      </c>
      <c r="AY53" s="55">
        <f t="shared" si="0"/>
        <v>27</v>
      </c>
      <c r="AZ53" s="56" t="str">
        <f t="shared" si="1"/>
        <v>jul</v>
      </c>
      <c r="BA53" s="65"/>
    </row>
    <row r="54" spans="1:53" ht="15.75" hidden="1" thickBot="1" x14ac:dyDescent="0.3">
      <c r="A54" s="45">
        <v>45841</v>
      </c>
      <c r="B54" s="44" t="s">
        <v>60</v>
      </c>
      <c r="C54" s="44" t="s">
        <v>54</v>
      </c>
      <c r="D54" s="46" t="s">
        <v>55</v>
      </c>
      <c r="E54" s="47" t="s">
        <v>56</v>
      </c>
      <c r="F54" s="46" t="s">
        <v>57</v>
      </c>
      <c r="G54" s="46" t="s">
        <v>58</v>
      </c>
      <c r="H54" s="46" t="s">
        <v>59</v>
      </c>
      <c r="I54" s="46">
        <v>2</v>
      </c>
      <c r="J54" s="46">
        <v>3</v>
      </c>
      <c r="K54" s="46">
        <v>2</v>
      </c>
      <c r="L54" s="46">
        <v>5</v>
      </c>
      <c r="M54" s="46">
        <v>11773</v>
      </c>
      <c r="N54" s="73">
        <v>0.875</v>
      </c>
      <c r="O54" s="46">
        <v>14.9</v>
      </c>
      <c r="P54" s="46">
        <v>22.4</v>
      </c>
      <c r="Q54" s="46">
        <v>19.2</v>
      </c>
      <c r="R54" s="46">
        <v>20.9</v>
      </c>
      <c r="S54" s="46">
        <v>21.9</v>
      </c>
      <c r="T54" s="46">
        <v>21.8</v>
      </c>
      <c r="U54" s="46">
        <v>22</v>
      </c>
      <c r="V54" s="46">
        <v>20.5</v>
      </c>
      <c r="W54" s="46">
        <v>19.399999999999999</v>
      </c>
      <c r="X54" s="48">
        <f>AVERAGE(P54:W105)</f>
        <v>22.12788461538463</v>
      </c>
      <c r="Y54" s="49">
        <v>0.92708333333333337</v>
      </c>
      <c r="Z54" s="50">
        <v>12.5</v>
      </c>
      <c r="AA54" s="50">
        <v>13.9</v>
      </c>
      <c r="AB54" s="50">
        <v>14.1</v>
      </c>
      <c r="AC54" s="50">
        <v>12.2</v>
      </c>
      <c r="AD54" s="50">
        <v>13.9</v>
      </c>
      <c r="AE54" s="50">
        <v>14.1</v>
      </c>
      <c r="AF54" s="50">
        <v>15.3</v>
      </c>
      <c r="AG54" s="50">
        <v>13.1</v>
      </c>
      <c r="AH54" s="51">
        <f>AVERAGE(Z54:AG105)</f>
        <v>15.614423076923096</v>
      </c>
      <c r="AI54" s="49">
        <v>0.98611111111111116</v>
      </c>
      <c r="AJ54" s="50">
        <v>5</v>
      </c>
      <c r="AK54" s="50">
        <v>8.3000000000000007</v>
      </c>
      <c r="AL54" s="50">
        <v>6.5</v>
      </c>
      <c r="AM54" s="50">
        <v>7.1</v>
      </c>
      <c r="AN54" s="50">
        <v>7.7</v>
      </c>
      <c r="AO54" s="50">
        <v>7.2</v>
      </c>
      <c r="AP54" s="50">
        <v>6.9</v>
      </c>
      <c r="AQ54" s="50">
        <v>6.8</v>
      </c>
      <c r="AR54" s="50">
        <v>5.7</v>
      </c>
      <c r="AS54" s="51">
        <f>AVERAGE(AK54:AR105)</f>
        <v>7.0846153846153914</v>
      </c>
      <c r="AT54" s="52">
        <f>+Enfriamiento[[#This Row],[HORA FINAL]]-Enfriamiento[[#This Row],[HORA INICIAL]]</f>
        <v>0.11111111111111116</v>
      </c>
      <c r="AU54" s="53">
        <v>399.64</v>
      </c>
      <c r="AV54" s="46"/>
      <c r="AW5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4" s="55">
        <f>IF(Enfriamiento[[#This Row],[TIEMPO(H)]]="","",Enfriamiento[[#This Row],[TIEMPO(H)]]*60)</f>
        <v>160.00000000000006</v>
      </c>
      <c r="AY54" s="55">
        <f t="shared" si="0"/>
        <v>27</v>
      </c>
      <c r="AZ54" s="56" t="str">
        <f t="shared" si="1"/>
        <v>jul</v>
      </c>
      <c r="BA54" s="65"/>
    </row>
    <row r="55" spans="1:53" ht="15.75" hidden="1" thickBot="1" x14ac:dyDescent="0.3">
      <c r="A55" s="45">
        <v>45841</v>
      </c>
      <c r="B55" s="44" t="s">
        <v>60</v>
      </c>
      <c r="C55" s="44" t="s">
        <v>54</v>
      </c>
      <c r="D55" s="46" t="s">
        <v>55</v>
      </c>
      <c r="E55" s="47" t="s">
        <v>56</v>
      </c>
      <c r="F55" s="46" t="s">
        <v>57</v>
      </c>
      <c r="G55" s="46" t="s">
        <v>58</v>
      </c>
      <c r="H55" s="46" t="s">
        <v>59</v>
      </c>
      <c r="I55" s="46">
        <v>2</v>
      </c>
      <c r="J55" s="46">
        <v>3</v>
      </c>
      <c r="K55" s="46">
        <v>2</v>
      </c>
      <c r="L55" s="46">
        <v>5</v>
      </c>
      <c r="M55" s="46">
        <v>11770</v>
      </c>
      <c r="N55" s="73">
        <v>0.875</v>
      </c>
      <c r="O55" s="46">
        <v>14.9</v>
      </c>
      <c r="P55" s="46">
        <v>22.4</v>
      </c>
      <c r="Q55" s="46">
        <v>19.2</v>
      </c>
      <c r="R55" s="46">
        <v>20.9</v>
      </c>
      <c r="S55" s="46">
        <v>21.9</v>
      </c>
      <c r="T55" s="46">
        <v>21.8</v>
      </c>
      <c r="U55" s="46">
        <v>22</v>
      </c>
      <c r="V55" s="46">
        <v>20.5</v>
      </c>
      <c r="W55" s="46">
        <v>19.399999999999999</v>
      </c>
      <c r="X55" s="48">
        <f>AVERAGE(P55:W107)</f>
        <v>22.022877358490586</v>
      </c>
      <c r="Y55" s="49">
        <v>0.92708333333333337</v>
      </c>
      <c r="Z55" s="50">
        <v>12.5</v>
      </c>
      <c r="AA55" s="50">
        <v>13.9</v>
      </c>
      <c r="AB55" s="50">
        <v>14.1</v>
      </c>
      <c r="AC55" s="50">
        <v>12.2</v>
      </c>
      <c r="AD55" s="50">
        <v>13.9</v>
      </c>
      <c r="AE55" s="50">
        <v>14.1</v>
      </c>
      <c r="AF55" s="50">
        <v>15.3</v>
      </c>
      <c r="AG55" s="50">
        <v>13.1</v>
      </c>
      <c r="AH55" s="51">
        <f>AVERAGE(Z55:AG107)</f>
        <v>15.621933962264174</v>
      </c>
      <c r="AI55" s="49">
        <v>0.98611111111111116</v>
      </c>
      <c r="AJ55" s="50">
        <v>5</v>
      </c>
      <c r="AK55" s="50">
        <v>8.3000000000000007</v>
      </c>
      <c r="AL55" s="50">
        <v>6.5</v>
      </c>
      <c r="AM55" s="50">
        <v>7.1</v>
      </c>
      <c r="AN55" s="50">
        <v>7.7</v>
      </c>
      <c r="AO55" s="50">
        <v>7.2</v>
      </c>
      <c r="AP55" s="50">
        <v>6.9</v>
      </c>
      <c r="AQ55" s="50">
        <v>6.8</v>
      </c>
      <c r="AR55" s="50">
        <v>5.7</v>
      </c>
      <c r="AS55" s="51">
        <f>AVERAGE(AK55:AR107)</f>
        <v>7.1042452830188783</v>
      </c>
      <c r="AT55" s="52">
        <f>+Enfriamiento[[#This Row],[HORA FINAL]]-Enfriamiento[[#This Row],[HORA INICIAL]]</f>
        <v>0.11111111111111116</v>
      </c>
      <c r="AU55" s="53">
        <v>400.64</v>
      </c>
      <c r="AV55" s="46"/>
      <c r="AW5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5" s="55">
        <f>IF(Enfriamiento[[#This Row],[TIEMPO(H)]]="","",Enfriamiento[[#This Row],[TIEMPO(H)]]*60)</f>
        <v>160.00000000000006</v>
      </c>
      <c r="AY55" s="55">
        <f t="shared" si="0"/>
        <v>27</v>
      </c>
      <c r="AZ55" s="56" t="str">
        <f t="shared" si="1"/>
        <v>jul</v>
      </c>
      <c r="BA55" s="65"/>
    </row>
    <row r="56" spans="1:53" ht="15.75" hidden="1" thickBot="1" x14ac:dyDescent="0.3">
      <c r="A56" s="45">
        <v>45841</v>
      </c>
      <c r="B56" s="44" t="s">
        <v>60</v>
      </c>
      <c r="C56" s="44" t="s">
        <v>54</v>
      </c>
      <c r="D56" s="46" t="s">
        <v>55</v>
      </c>
      <c r="E56" s="47" t="s">
        <v>56</v>
      </c>
      <c r="F56" s="46" t="s">
        <v>57</v>
      </c>
      <c r="G56" s="46" t="s">
        <v>58</v>
      </c>
      <c r="H56" s="46" t="s">
        <v>59</v>
      </c>
      <c r="I56" s="46">
        <v>2</v>
      </c>
      <c r="J56" s="46">
        <v>3</v>
      </c>
      <c r="K56" s="46">
        <v>2</v>
      </c>
      <c r="L56" s="46">
        <v>5</v>
      </c>
      <c r="M56" s="46">
        <v>11771</v>
      </c>
      <c r="N56" s="73">
        <v>0.875</v>
      </c>
      <c r="O56" s="46">
        <v>14.9</v>
      </c>
      <c r="P56" s="46">
        <v>22.4</v>
      </c>
      <c r="Q56" s="46">
        <v>19.2</v>
      </c>
      <c r="R56" s="46">
        <v>20.9</v>
      </c>
      <c r="S56" s="46">
        <v>21.9</v>
      </c>
      <c r="T56" s="46">
        <v>21.8</v>
      </c>
      <c r="U56" s="46">
        <v>22</v>
      </c>
      <c r="V56" s="46">
        <v>20.5</v>
      </c>
      <c r="W56" s="46">
        <v>19.399999999999999</v>
      </c>
      <c r="X56" s="48">
        <f>AVERAGE(P56:W109)</f>
        <v>21.921759259259282</v>
      </c>
      <c r="Y56" s="49">
        <v>0.92708333333333337</v>
      </c>
      <c r="Z56" s="50">
        <v>12.5</v>
      </c>
      <c r="AA56" s="50">
        <v>13.9</v>
      </c>
      <c r="AB56" s="50">
        <v>14.1</v>
      </c>
      <c r="AC56" s="50">
        <v>12.2</v>
      </c>
      <c r="AD56" s="50">
        <v>13.9</v>
      </c>
      <c r="AE56" s="50">
        <v>14.1</v>
      </c>
      <c r="AF56" s="50">
        <v>15.3</v>
      </c>
      <c r="AG56" s="50">
        <v>13.1</v>
      </c>
      <c r="AH56" s="51">
        <f>AVERAGE(Z56:AG109)</f>
        <v>15.629166666666693</v>
      </c>
      <c r="AI56" s="49">
        <v>0.98611111111111116</v>
      </c>
      <c r="AJ56" s="50">
        <v>5</v>
      </c>
      <c r="AK56" s="50">
        <v>8.3000000000000007</v>
      </c>
      <c r="AL56" s="50">
        <v>6.5</v>
      </c>
      <c r="AM56" s="50">
        <v>7.1</v>
      </c>
      <c r="AN56" s="50">
        <v>7.7</v>
      </c>
      <c r="AO56" s="50">
        <v>7.2</v>
      </c>
      <c r="AP56" s="50">
        <v>6.9</v>
      </c>
      <c r="AQ56" s="50">
        <v>6.8</v>
      </c>
      <c r="AR56" s="50">
        <v>5.7</v>
      </c>
      <c r="AS56" s="51">
        <f>AVERAGE(AK56:AR109)</f>
        <v>7.12314814814816</v>
      </c>
      <c r="AT56" s="52">
        <f>+Enfriamiento[[#This Row],[HORA FINAL]]-Enfriamiento[[#This Row],[HORA INICIAL]]</f>
        <v>0.11111111111111116</v>
      </c>
      <c r="AU56" s="53">
        <v>397.64</v>
      </c>
      <c r="AV56" s="46"/>
      <c r="AW5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6" s="55">
        <f>IF(Enfriamiento[[#This Row],[TIEMPO(H)]]="","",Enfriamiento[[#This Row],[TIEMPO(H)]]*60)</f>
        <v>160.00000000000006</v>
      </c>
      <c r="AY56" s="55">
        <f t="shared" si="0"/>
        <v>27</v>
      </c>
      <c r="AZ56" s="56" t="str">
        <f t="shared" si="1"/>
        <v>jul</v>
      </c>
      <c r="BA56" s="65"/>
    </row>
    <row r="57" spans="1:53" ht="15.75" hidden="1" thickBot="1" x14ac:dyDescent="0.3">
      <c r="A57" s="45">
        <v>45841</v>
      </c>
      <c r="B57" s="44" t="s">
        <v>60</v>
      </c>
      <c r="C57" s="44" t="s">
        <v>54</v>
      </c>
      <c r="D57" s="46" t="s">
        <v>55</v>
      </c>
      <c r="E57" s="47" t="s">
        <v>56</v>
      </c>
      <c r="F57" s="46" t="s">
        <v>57</v>
      </c>
      <c r="G57" s="46" t="s">
        <v>58</v>
      </c>
      <c r="H57" s="46" t="s">
        <v>59</v>
      </c>
      <c r="I57" s="46">
        <v>2</v>
      </c>
      <c r="J57" s="46">
        <v>3</v>
      </c>
      <c r="K57" s="46">
        <v>2</v>
      </c>
      <c r="L57" s="46">
        <v>5</v>
      </c>
      <c r="M57" s="46">
        <v>11769</v>
      </c>
      <c r="N57" s="73">
        <v>0.875</v>
      </c>
      <c r="O57" s="46">
        <v>14.9</v>
      </c>
      <c r="P57" s="46">
        <v>22.4</v>
      </c>
      <c r="Q57" s="46">
        <v>19.2</v>
      </c>
      <c r="R57" s="46">
        <v>20.9</v>
      </c>
      <c r="S57" s="46">
        <v>21.9</v>
      </c>
      <c r="T57" s="46">
        <v>21.8</v>
      </c>
      <c r="U57" s="46">
        <v>22</v>
      </c>
      <c r="V57" s="46">
        <v>20.5</v>
      </c>
      <c r="W57" s="46">
        <v>19.399999999999999</v>
      </c>
      <c r="X57" s="48">
        <f>AVERAGE(P57:W111)</f>
        <v>21.934318181818192</v>
      </c>
      <c r="Y57" s="49">
        <v>0.92708333333333337</v>
      </c>
      <c r="Z57" s="50">
        <v>12.5</v>
      </c>
      <c r="AA57" s="50">
        <v>13.9</v>
      </c>
      <c r="AB57" s="50">
        <v>14.1</v>
      </c>
      <c r="AC57" s="50">
        <v>12.2</v>
      </c>
      <c r="AD57" s="50">
        <v>13.9</v>
      </c>
      <c r="AE57" s="50">
        <v>14.1</v>
      </c>
      <c r="AF57" s="50">
        <v>15.3</v>
      </c>
      <c r="AG57" s="50">
        <v>13.1</v>
      </c>
      <c r="AH57" s="51">
        <f>AVERAGE(Z57:AG111)</f>
        <v>15.547954545454575</v>
      </c>
      <c r="AI57" s="49">
        <v>0.98611111111111116</v>
      </c>
      <c r="AJ57" s="50">
        <v>5</v>
      </c>
      <c r="AK57" s="50">
        <v>8.3000000000000007</v>
      </c>
      <c r="AL57" s="50">
        <v>6.5</v>
      </c>
      <c r="AM57" s="50">
        <v>7.1</v>
      </c>
      <c r="AN57" s="50">
        <v>7.7</v>
      </c>
      <c r="AO57" s="50">
        <v>7.2</v>
      </c>
      <c r="AP57" s="50">
        <v>6.9</v>
      </c>
      <c r="AQ57" s="50">
        <v>6.8</v>
      </c>
      <c r="AR57" s="50">
        <v>5.7</v>
      </c>
      <c r="AS57" s="51">
        <f>AVERAGE(AK57:AR111)</f>
        <v>7.1068181818181921</v>
      </c>
      <c r="AT57" s="52">
        <f>+Enfriamiento[[#This Row],[HORA FINAL]]-Enfriamiento[[#This Row],[HORA INICIAL]]</f>
        <v>0.11111111111111116</v>
      </c>
      <c r="AU57" s="53">
        <v>332.87</v>
      </c>
      <c r="AV57" s="46"/>
      <c r="AW5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7" s="55">
        <f>IF(Enfriamiento[[#This Row],[TIEMPO(H)]]="","",Enfriamiento[[#This Row],[TIEMPO(H)]]*60)</f>
        <v>160.00000000000006</v>
      </c>
      <c r="AY57" s="55">
        <f t="shared" si="0"/>
        <v>27</v>
      </c>
      <c r="AZ57" s="56" t="str">
        <f t="shared" si="1"/>
        <v>jul</v>
      </c>
      <c r="BA57" s="65"/>
    </row>
    <row r="58" spans="1:53" ht="15.75" hidden="1" thickBot="1" x14ac:dyDescent="0.3">
      <c r="A58" s="45">
        <v>45841</v>
      </c>
      <c r="B58" s="44" t="s">
        <v>60</v>
      </c>
      <c r="C58" s="44" t="s">
        <v>54</v>
      </c>
      <c r="D58" s="46" t="s">
        <v>55</v>
      </c>
      <c r="E58" s="47" t="s">
        <v>56</v>
      </c>
      <c r="F58" s="46" t="s">
        <v>57</v>
      </c>
      <c r="G58" s="46" t="s">
        <v>58</v>
      </c>
      <c r="H58" s="46" t="s">
        <v>59</v>
      </c>
      <c r="I58" s="46">
        <v>2</v>
      </c>
      <c r="J58" s="46">
        <v>3</v>
      </c>
      <c r="K58" s="46">
        <v>2</v>
      </c>
      <c r="L58" s="46">
        <v>5</v>
      </c>
      <c r="M58" s="46">
        <v>11768</v>
      </c>
      <c r="N58" s="73">
        <v>0.875</v>
      </c>
      <c r="O58" s="46">
        <v>14.9</v>
      </c>
      <c r="P58" s="46">
        <v>22.4</v>
      </c>
      <c r="Q58" s="46">
        <v>19.2</v>
      </c>
      <c r="R58" s="46">
        <v>20.9</v>
      </c>
      <c r="S58" s="46">
        <v>21.9</v>
      </c>
      <c r="T58" s="46">
        <v>21.8</v>
      </c>
      <c r="U58" s="46">
        <v>22</v>
      </c>
      <c r="V58" s="46">
        <v>20.5</v>
      </c>
      <c r="W58" s="46">
        <v>19.399999999999999</v>
      </c>
      <c r="X58" s="48">
        <f>AVERAGE(P58:W113)</f>
        <v>21.946428571428566</v>
      </c>
      <c r="Y58" s="49">
        <v>0.92708333333333337</v>
      </c>
      <c r="Z58" s="50">
        <v>12.5</v>
      </c>
      <c r="AA58" s="50">
        <v>13.9</v>
      </c>
      <c r="AB58" s="50">
        <v>14.1</v>
      </c>
      <c r="AC58" s="50">
        <v>12.2</v>
      </c>
      <c r="AD58" s="50">
        <v>13.9</v>
      </c>
      <c r="AE58" s="50">
        <v>14.1</v>
      </c>
      <c r="AF58" s="50">
        <v>15.3</v>
      </c>
      <c r="AG58" s="50">
        <v>13.1</v>
      </c>
      <c r="AH58" s="51">
        <f>AVERAGE(Z58:AG113)</f>
        <v>15.46964285714289</v>
      </c>
      <c r="AI58" s="49">
        <v>0.98611111111111116</v>
      </c>
      <c r="AJ58" s="50">
        <v>5</v>
      </c>
      <c r="AK58" s="50">
        <v>8.3000000000000007</v>
      </c>
      <c r="AL58" s="50">
        <v>6.5</v>
      </c>
      <c r="AM58" s="50">
        <v>7.1</v>
      </c>
      <c r="AN58" s="50">
        <v>7.7</v>
      </c>
      <c r="AO58" s="50">
        <v>7.2</v>
      </c>
      <c r="AP58" s="50">
        <v>6.9</v>
      </c>
      <c r="AQ58" s="50">
        <v>6.8</v>
      </c>
      <c r="AR58" s="50">
        <v>5.7</v>
      </c>
      <c r="AS58" s="51">
        <f>AVERAGE(AK58:AR113)</f>
        <v>7.0910714285714365</v>
      </c>
      <c r="AT58" s="52">
        <f>+Enfriamiento[[#This Row],[HORA FINAL]]-Enfriamiento[[#This Row],[HORA INICIAL]]</f>
        <v>0.11111111111111116</v>
      </c>
      <c r="AU58" s="53">
        <v>332.87</v>
      </c>
      <c r="AV58" s="46"/>
      <c r="AW5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2.6666666666666679</v>
      </c>
      <c r="AX58" s="55">
        <f>IF(Enfriamiento[[#This Row],[TIEMPO(H)]]="","",Enfriamiento[[#This Row],[TIEMPO(H)]]*60)</f>
        <v>160.00000000000006</v>
      </c>
      <c r="AY58" s="55">
        <f t="shared" si="0"/>
        <v>27</v>
      </c>
      <c r="AZ58" s="56" t="str">
        <f t="shared" si="1"/>
        <v>jul</v>
      </c>
      <c r="BA58" s="65"/>
    </row>
    <row r="59" spans="1:53" ht="26.25" hidden="1" thickBot="1" x14ac:dyDescent="0.3">
      <c r="A59" s="45">
        <v>45841</v>
      </c>
      <c r="B59" s="44" t="s">
        <v>60</v>
      </c>
      <c r="C59" s="44" t="s">
        <v>61</v>
      </c>
      <c r="D59" s="46" t="s">
        <v>62</v>
      </c>
      <c r="E59" s="47" t="s">
        <v>56</v>
      </c>
      <c r="F59" s="46" t="s">
        <v>57</v>
      </c>
      <c r="G59" s="46" t="s">
        <v>65</v>
      </c>
      <c r="H59" s="46" t="s">
        <v>59</v>
      </c>
      <c r="I59" s="46">
        <v>1</v>
      </c>
      <c r="J59" s="46">
        <v>1</v>
      </c>
      <c r="K59" s="46" t="s">
        <v>66</v>
      </c>
      <c r="L59" s="46">
        <v>5</v>
      </c>
      <c r="M59" s="46">
        <v>2404</v>
      </c>
      <c r="N59" s="73">
        <v>0.88541666666666663</v>
      </c>
      <c r="O59" s="46">
        <v>15.5</v>
      </c>
      <c r="P59" s="46">
        <v>20.5</v>
      </c>
      <c r="Q59" s="46">
        <v>19.3</v>
      </c>
      <c r="R59" s="46">
        <v>20.399999999999999</v>
      </c>
      <c r="S59" s="46">
        <v>21.8</v>
      </c>
      <c r="T59" s="46">
        <v>20.100000000000001</v>
      </c>
      <c r="U59" s="46">
        <v>20.5</v>
      </c>
      <c r="V59" s="46">
        <v>19.7</v>
      </c>
      <c r="W59" s="46">
        <v>20.7</v>
      </c>
      <c r="X59" s="48">
        <f>AVERAGE(P59:W97)</f>
        <v>22.89967948717948</v>
      </c>
      <c r="Y59" s="49">
        <v>0.95833333333333337</v>
      </c>
      <c r="Z59" s="50">
        <v>15.6</v>
      </c>
      <c r="AA59" s="50">
        <v>19.3</v>
      </c>
      <c r="AB59" s="50">
        <v>20.399999999999999</v>
      </c>
      <c r="AC59" s="50">
        <v>21.8</v>
      </c>
      <c r="AD59" s="50">
        <v>20.100000000000001</v>
      </c>
      <c r="AE59" s="50">
        <v>20.5</v>
      </c>
      <c r="AF59" s="50">
        <v>19.7</v>
      </c>
      <c r="AG59" s="50">
        <v>20.7</v>
      </c>
      <c r="AH59" s="51">
        <f>AVERAGE(Z59:AG97)</f>
        <v>16.046474358974375</v>
      </c>
      <c r="AI59" s="49">
        <v>1.0416666666666666E-2</v>
      </c>
      <c r="AJ59" s="50">
        <v>5</v>
      </c>
      <c r="AK59" s="50">
        <v>6.4</v>
      </c>
      <c r="AL59" s="50">
        <v>6.1</v>
      </c>
      <c r="AM59" s="50">
        <v>4.8</v>
      </c>
      <c r="AN59" s="50">
        <v>4.9000000000000004</v>
      </c>
      <c r="AO59" s="50">
        <v>5.7</v>
      </c>
      <c r="AP59" s="50">
        <v>6</v>
      </c>
      <c r="AQ59" s="50">
        <v>7.2</v>
      </c>
      <c r="AR59" s="50">
        <v>6</v>
      </c>
      <c r="AS59" s="51">
        <f>AVERAGE(AK59:AR97)</f>
        <v>6.9852564102564161</v>
      </c>
      <c r="AT59" s="52">
        <f>+Enfriamiento[[#This Row],[HORA FINAL]]-Enfriamiento[[#This Row],[HORA INICIAL]]</f>
        <v>-0.875</v>
      </c>
      <c r="AU59" s="53">
        <v>351.1</v>
      </c>
      <c r="AV59" s="46"/>
      <c r="AW5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59" s="55">
        <f>IF(Enfriamiento[[#This Row],[TIEMPO(H)]]="","",Enfriamiento[[#This Row],[TIEMPO(H)]]*60)</f>
        <v>180</v>
      </c>
      <c r="AY59" s="55">
        <f t="shared" si="0"/>
        <v>27</v>
      </c>
      <c r="AZ59" s="56" t="str">
        <f t="shared" si="1"/>
        <v>jul</v>
      </c>
      <c r="BA59" s="65"/>
    </row>
    <row r="60" spans="1:53" ht="26.25" hidden="1" thickBot="1" x14ac:dyDescent="0.3">
      <c r="A60" s="45">
        <v>45841</v>
      </c>
      <c r="B60" s="44" t="s">
        <v>60</v>
      </c>
      <c r="C60" s="44" t="s">
        <v>61</v>
      </c>
      <c r="D60" s="46" t="s">
        <v>62</v>
      </c>
      <c r="E60" s="47" t="s">
        <v>56</v>
      </c>
      <c r="F60" s="46" t="s">
        <v>57</v>
      </c>
      <c r="G60" s="46" t="s">
        <v>65</v>
      </c>
      <c r="H60" s="46" t="s">
        <v>59</v>
      </c>
      <c r="I60" s="46">
        <v>1</v>
      </c>
      <c r="J60" s="46">
        <v>1</v>
      </c>
      <c r="K60" s="46" t="s">
        <v>66</v>
      </c>
      <c r="L60" s="46">
        <v>5</v>
      </c>
      <c r="M60" s="46">
        <v>2405</v>
      </c>
      <c r="N60" s="73">
        <v>0.88541666666666663</v>
      </c>
      <c r="O60" s="46">
        <v>15.5</v>
      </c>
      <c r="P60" s="46">
        <v>20.5</v>
      </c>
      <c r="Q60" s="46">
        <v>19.3</v>
      </c>
      <c r="R60" s="46">
        <v>20.399999999999999</v>
      </c>
      <c r="S60" s="46">
        <v>21.8</v>
      </c>
      <c r="T60" s="46">
        <v>20.100000000000001</v>
      </c>
      <c r="U60" s="46">
        <v>20.5</v>
      </c>
      <c r="V60" s="46">
        <v>19.7</v>
      </c>
      <c r="W60" s="46">
        <v>20.7</v>
      </c>
      <c r="X60" s="48">
        <f>AVERAGE(P60:W98)</f>
        <v>22.88717948717948</v>
      </c>
      <c r="Y60" s="49">
        <v>0.95833333333333337</v>
      </c>
      <c r="Z60" s="50">
        <v>15.6</v>
      </c>
      <c r="AA60" s="50">
        <v>19.3</v>
      </c>
      <c r="AB60" s="50">
        <v>20.399999999999999</v>
      </c>
      <c r="AC60" s="50">
        <v>21.8</v>
      </c>
      <c r="AD60" s="50">
        <v>20.100000000000001</v>
      </c>
      <c r="AE60" s="50">
        <v>20.5</v>
      </c>
      <c r="AF60" s="50">
        <v>19.7</v>
      </c>
      <c r="AG60" s="50">
        <v>20.7</v>
      </c>
      <c r="AH60" s="51">
        <f>AVERAGE(Z60:AG98)</f>
        <v>15.911538461538484</v>
      </c>
      <c r="AI60" s="49">
        <v>1.0416666666666666E-2</v>
      </c>
      <c r="AJ60" s="50">
        <v>5</v>
      </c>
      <c r="AK60" s="50">
        <v>6.4</v>
      </c>
      <c r="AL60" s="50">
        <v>6.1</v>
      </c>
      <c r="AM60" s="50">
        <v>4.8</v>
      </c>
      <c r="AN60" s="50">
        <v>4.9000000000000004</v>
      </c>
      <c r="AO60" s="50">
        <v>5.7</v>
      </c>
      <c r="AP60" s="50">
        <v>6</v>
      </c>
      <c r="AQ60" s="50">
        <v>7.2</v>
      </c>
      <c r="AR60" s="50">
        <v>6</v>
      </c>
      <c r="AS60" s="51">
        <f>AVERAGE(AK60:AR98)</f>
        <v>7.0317307692307764</v>
      </c>
      <c r="AT60" s="52">
        <f>+Enfriamiento[[#This Row],[HORA FINAL]]-Enfriamiento[[#This Row],[HORA INICIAL]]</f>
        <v>-0.875</v>
      </c>
      <c r="AU60" s="53">
        <v>439.34</v>
      </c>
      <c r="AV60" s="46"/>
      <c r="AW6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0" s="55">
        <f>IF(Enfriamiento[[#This Row],[TIEMPO(H)]]="","",Enfriamiento[[#This Row],[TIEMPO(H)]]*60)</f>
        <v>180</v>
      </c>
      <c r="AY60" s="55">
        <f t="shared" si="0"/>
        <v>27</v>
      </c>
      <c r="AZ60" s="56" t="str">
        <f t="shared" si="1"/>
        <v>jul</v>
      </c>
      <c r="BA60" s="65"/>
    </row>
    <row r="61" spans="1:53" ht="26.25" hidden="1" thickBot="1" x14ac:dyDescent="0.3">
      <c r="A61" s="45">
        <v>45841</v>
      </c>
      <c r="B61" s="44" t="s">
        <v>60</v>
      </c>
      <c r="C61" s="44" t="s">
        <v>54</v>
      </c>
      <c r="D61" s="46" t="s">
        <v>67</v>
      </c>
      <c r="E61" s="47" t="s">
        <v>64</v>
      </c>
      <c r="F61" s="46" t="s">
        <v>57</v>
      </c>
      <c r="G61" s="46" t="s">
        <v>65</v>
      </c>
      <c r="H61" s="46" t="s">
        <v>59</v>
      </c>
      <c r="I61" s="46">
        <v>1</v>
      </c>
      <c r="J61" s="46">
        <v>1</v>
      </c>
      <c r="K61" s="46" t="s">
        <v>66</v>
      </c>
      <c r="L61" s="46">
        <v>5</v>
      </c>
      <c r="M61" s="46">
        <v>10404</v>
      </c>
      <c r="N61" s="73">
        <v>0.88541666666666663</v>
      </c>
      <c r="O61" s="46">
        <v>15.5</v>
      </c>
      <c r="P61" s="46">
        <v>20.5</v>
      </c>
      <c r="Q61" s="46">
        <v>19.3</v>
      </c>
      <c r="R61" s="46">
        <v>20.399999999999999</v>
      </c>
      <c r="S61" s="46">
        <v>21.8</v>
      </c>
      <c r="T61" s="46">
        <v>20.100000000000001</v>
      </c>
      <c r="U61" s="46">
        <v>20.5</v>
      </c>
      <c r="V61" s="46">
        <v>19.7</v>
      </c>
      <c r="W61" s="46">
        <v>20.7</v>
      </c>
      <c r="X61" s="48">
        <f>AVERAGE(P61:W99)</f>
        <v>22.874679487179481</v>
      </c>
      <c r="Y61" s="49">
        <v>0.95833333333333337</v>
      </c>
      <c r="Z61" s="50">
        <v>15.6</v>
      </c>
      <c r="AA61" s="50">
        <v>19.3</v>
      </c>
      <c r="AB61" s="50">
        <v>20.399999999999999</v>
      </c>
      <c r="AC61" s="50">
        <v>21.8</v>
      </c>
      <c r="AD61" s="50">
        <v>20.100000000000001</v>
      </c>
      <c r="AE61" s="50">
        <v>20.5</v>
      </c>
      <c r="AF61" s="50">
        <v>19.7</v>
      </c>
      <c r="AG61" s="50">
        <v>20.7</v>
      </c>
      <c r="AH61" s="51">
        <f>AVERAGE(Z61:AG99)</f>
        <v>15.776602564102587</v>
      </c>
      <c r="AI61" s="49">
        <v>1.0416666666666666E-2</v>
      </c>
      <c r="AJ61" s="50">
        <v>5</v>
      </c>
      <c r="AK61" s="50">
        <v>6.4</v>
      </c>
      <c r="AL61" s="50">
        <v>6.1</v>
      </c>
      <c r="AM61" s="50">
        <v>4.8</v>
      </c>
      <c r="AN61" s="50">
        <v>4.9000000000000004</v>
      </c>
      <c r="AO61" s="50">
        <v>5.7</v>
      </c>
      <c r="AP61" s="50">
        <v>6</v>
      </c>
      <c r="AQ61" s="50">
        <v>7.2</v>
      </c>
      <c r="AR61" s="50">
        <v>6</v>
      </c>
      <c r="AS61" s="51">
        <f>AVERAGE(AK61:AR99)</f>
        <v>7.0782051282051368</v>
      </c>
      <c r="AT61" s="52">
        <f>+Enfriamiento[[#This Row],[HORA FINAL]]-Enfriamiento[[#This Row],[HORA INICIAL]]</f>
        <v>-0.875</v>
      </c>
      <c r="AU61" s="53">
        <v>1049.9100000000001</v>
      </c>
      <c r="AV61" s="46"/>
      <c r="AW6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1" s="55">
        <f>IF(Enfriamiento[[#This Row],[TIEMPO(H)]]="","",Enfriamiento[[#This Row],[TIEMPO(H)]]*60)</f>
        <v>180</v>
      </c>
      <c r="AY61" s="55">
        <f t="shared" si="0"/>
        <v>27</v>
      </c>
      <c r="AZ61" s="56" t="str">
        <f t="shared" si="1"/>
        <v>jul</v>
      </c>
      <c r="BA61" s="65"/>
    </row>
    <row r="62" spans="1:53" ht="26.25" hidden="1" thickBot="1" x14ac:dyDescent="0.3">
      <c r="A62" s="45">
        <v>45841</v>
      </c>
      <c r="B62" s="44" t="s">
        <v>60</v>
      </c>
      <c r="C62" s="44" t="s">
        <v>54</v>
      </c>
      <c r="D62" s="46" t="s">
        <v>63</v>
      </c>
      <c r="E62" s="47" t="s">
        <v>64</v>
      </c>
      <c r="F62" s="46" t="s">
        <v>57</v>
      </c>
      <c r="G62" s="46" t="s">
        <v>65</v>
      </c>
      <c r="H62" s="46" t="s">
        <v>59</v>
      </c>
      <c r="I62" s="46">
        <v>1</v>
      </c>
      <c r="J62" s="46">
        <v>1</v>
      </c>
      <c r="K62" s="46" t="s">
        <v>66</v>
      </c>
      <c r="L62" s="46">
        <v>5</v>
      </c>
      <c r="M62" s="46">
        <v>12304</v>
      </c>
      <c r="N62" s="73">
        <v>0.88541666666666663</v>
      </c>
      <c r="O62" s="46">
        <v>15.5</v>
      </c>
      <c r="P62" s="46">
        <v>20.5</v>
      </c>
      <c r="Q62" s="46">
        <v>19.3</v>
      </c>
      <c r="R62" s="46">
        <v>20.399999999999999</v>
      </c>
      <c r="S62" s="46">
        <v>21.8</v>
      </c>
      <c r="T62" s="46">
        <v>20.100000000000001</v>
      </c>
      <c r="U62" s="46">
        <v>20.5</v>
      </c>
      <c r="V62" s="46">
        <v>19.7</v>
      </c>
      <c r="W62" s="46">
        <v>20.7</v>
      </c>
      <c r="X62" s="48">
        <f>AVERAGE(P62:W101)</f>
        <v>22.732812499999994</v>
      </c>
      <c r="Y62" s="49">
        <v>0.95833333333333337</v>
      </c>
      <c r="Z62" s="50">
        <v>15.6</v>
      </c>
      <c r="AA62" s="50">
        <v>19.3</v>
      </c>
      <c r="AB62" s="50">
        <v>20.399999999999999</v>
      </c>
      <c r="AC62" s="50">
        <v>21.8</v>
      </c>
      <c r="AD62" s="50">
        <v>20.100000000000001</v>
      </c>
      <c r="AE62" s="50">
        <v>20.5</v>
      </c>
      <c r="AF62" s="50">
        <v>19.7</v>
      </c>
      <c r="AG62" s="50">
        <v>20.7</v>
      </c>
      <c r="AH62" s="51">
        <f>AVERAGE(Z62:AG101)</f>
        <v>15.629375000000028</v>
      </c>
      <c r="AI62" s="49">
        <v>1.0416666666666666E-2</v>
      </c>
      <c r="AJ62" s="50">
        <v>5</v>
      </c>
      <c r="AK62" s="50">
        <v>6.4</v>
      </c>
      <c r="AL62" s="50">
        <v>6.1</v>
      </c>
      <c r="AM62" s="50">
        <v>4.8</v>
      </c>
      <c r="AN62" s="50">
        <v>4.9000000000000004</v>
      </c>
      <c r="AO62" s="50">
        <v>5.7</v>
      </c>
      <c r="AP62" s="50">
        <v>6</v>
      </c>
      <c r="AQ62" s="50">
        <v>7.2</v>
      </c>
      <c r="AR62" s="50">
        <v>6</v>
      </c>
      <c r="AS62" s="51">
        <f>AVERAGE(AK62:AR101)</f>
        <v>7.1328125000000124</v>
      </c>
      <c r="AT62" s="52">
        <f>+Enfriamiento[[#This Row],[HORA FINAL]]-Enfriamiento[[#This Row],[HORA INICIAL]]</f>
        <v>-0.875</v>
      </c>
      <c r="AU62" s="53">
        <v>400.64</v>
      </c>
      <c r="AV62" s="46"/>
      <c r="AW6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2" s="55">
        <f>IF(Enfriamiento[[#This Row],[TIEMPO(H)]]="","",Enfriamiento[[#This Row],[TIEMPO(H)]]*60)</f>
        <v>180</v>
      </c>
      <c r="AY62" s="55">
        <f t="shared" si="0"/>
        <v>27</v>
      </c>
      <c r="AZ62" s="56" t="str">
        <f t="shared" si="1"/>
        <v>jul</v>
      </c>
      <c r="BA62" s="65"/>
    </row>
    <row r="63" spans="1:53" ht="26.25" hidden="1" thickBot="1" x14ac:dyDescent="0.3">
      <c r="A63" s="45">
        <v>45841</v>
      </c>
      <c r="B63" s="44" t="s">
        <v>60</v>
      </c>
      <c r="C63" s="44" t="s">
        <v>54</v>
      </c>
      <c r="D63" s="46" t="s">
        <v>63</v>
      </c>
      <c r="E63" s="47" t="s">
        <v>64</v>
      </c>
      <c r="F63" s="46" t="s">
        <v>57</v>
      </c>
      <c r="G63" s="46" t="s">
        <v>65</v>
      </c>
      <c r="H63" s="46" t="s">
        <v>59</v>
      </c>
      <c r="I63" s="46">
        <v>1</v>
      </c>
      <c r="J63" s="46">
        <v>1</v>
      </c>
      <c r="K63" s="46" t="s">
        <v>66</v>
      </c>
      <c r="L63" s="46">
        <v>5</v>
      </c>
      <c r="M63" s="46">
        <v>12302</v>
      </c>
      <c r="N63" s="73">
        <v>0.88541666666666663</v>
      </c>
      <c r="O63" s="46">
        <v>15.5</v>
      </c>
      <c r="P63" s="46">
        <v>20.5</v>
      </c>
      <c r="Q63" s="46">
        <v>19.3</v>
      </c>
      <c r="R63" s="46">
        <v>20.399999999999999</v>
      </c>
      <c r="S63" s="46">
        <v>21.8</v>
      </c>
      <c r="T63" s="46">
        <v>20.100000000000001</v>
      </c>
      <c r="U63" s="46">
        <v>20.5</v>
      </c>
      <c r="V63" s="46">
        <v>19.7</v>
      </c>
      <c r="W63" s="46">
        <v>20.7</v>
      </c>
      <c r="X63" s="48">
        <f>AVERAGE(P63:W103)</f>
        <v>22.597865853658533</v>
      </c>
      <c r="Y63" s="49">
        <v>0.95833333333333337</v>
      </c>
      <c r="Z63" s="50">
        <v>15.6</v>
      </c>
      <c r="AA63" s="50">
        <v>19.3</v>
      </c>
      <c r="AB63" s="50">
        <v>20.399999999999999</v>
      </c>
      <c r="AC63" s="50">
        <v>21.8</v>
      </c>
      <c r="AD63" s="50">
        <v>20.100000000000001</v>
      </c>
      <c r="AE63" s="50">
        <v>20.5</v>
      </c>
      <c r="AF63" s="50">
        <v>19.7</v>
      </c>
      <c r="AG63" s="50">
        <v>20.7</v>
      </c>
      <c r="AH63" s="51">
        <f>AVERAGE(Z63:AG103)</f>
        <v>15.489329268292714</v>
      </c>
      <c r="AI63" s="49">
        <v>1.0416666666666666E-2</v>
      </c>
      <c r="AJ63" s="50">
        <v>5</v>
      </c>
      <c r="AK63" s="50">
        <v>6.4</v>
      </c>
      <c r="AL63" s="50">
        <v>6.1</v>
      </c>
      <c r="AM63" s="50">
        <v>4.8</v>
      </c>
      <c r="AN63" s="50">
        <v>4.9000000000000004</v>
      </c>
      <c r="AO63" s="50">
        <v>5.7</v>
      </c>
      <c r="AP63" s="50">
        <v>6</v>
      </c>
      <c r="AQ63" s="50">
        <v>7.2</v>
      </c>
      <c r="AR63" s="50">
        <v>6</v>
      </c>
      <c r="AS63" s="51">
        <f>AVERAGE(AK63:AR103)</f>
        <v>7.1847560975609888</v>
      </c>
      <c r="AT63" s="52">
        <f>+Enfriamiento[[#This Row],[HORA FINAL]]-Enfriamiento[[#This Row],[HORA INICIAL]]</f>
        <v>-0.875</v>
      </c>
      <c r="AU63" s="53">
        <v>401.64</v>
      </c>
      <c r="AV63" s="46"/>
      <c r="AW6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3" s="55">
        <f>IF(Enfriamiento[[#This Row],[TIEMPO(H)]]="","",Enfriamiento[[#This Row],[TIEMPO(H)]]*60)</f>
        <v>180</v>
      </c>
      <c r="AY63" s="55">
        <f t="shared" si="0"/>
        <v>27</v>
      </c>
      <c r="AZ63" s="56" t="str">
        <f t="shared" si="1"/>
        <v>jul</v>
      </c>
      <c r="BA63" s="65"/>
    </row>
    <row r="64" spans="1:53" ht="26.25" hidden="1" thickBot="1" x14ac:dyDescent="0.3">
      <c r="A64" s="45">
        <v>45841</v>
      </c>
      <c r="B64" s="44" t="s">
        <v>60</v>
      </c>
      <c r="C64" s="44" t="s">
        <v>54</v>
      </c>
      <c r="D64" s="46" t="s">
        <v>63</v>
      </c>
      <c r="E64" s="47" t="s">
        <v>64</v>
      </c>
      <c r="F64" s="46" t="s">
        <v>57</v>
      </c>
      <c r="G64" s="46" t="s">
        <v>65</v>
      </c>
      <c r="H64" s="46" t="s">
        <v>59</v>
      </c>
      <c r="I64" s="46">
        <v>1</v>
      </c>
      <c r="J64" s="46">
        <v>1</v>
      </c>
      <c r="K64" s="46" t="s">
        <v>66</v>
      </c>
      <c r="L64" s="46">
        <v>5</v>
      </c>
      <c r="M64" s="46">
        <v>12303</v>
      </c>
      <c r="N64" s="73">
        <v>0.88541666666666663</v>
      </c>
      <c r="O64" s="46">
        <v>15.5</v>
      </c>
      <c r="P64" s="46">
        <v>20.5</v>
      </c>
      <c r="Q64" s="46">
        <v>19.3</v>
      </c>
      <c r="R64" s="46">
        <v>20.399999999999999</v>
      </c>
      <c r="S64" s="46">
        <v>21.8</v>
      </c>
      <c r="T64" s="46">
        <v>20.100000000000001</v>
      </c>
      <c r="U64" s="46">
        <v>20.5</v>
      </c>
      <c r="V64" s="46">
        <v>19.7</v>
      </c>
      <c r="W64" s="46">
        <v>20.7</v>
      </c>
      <c r="X64" s="48">
        <f>AVERAGE(P64:W105)</f>
        <v>22.469345238095233</v>
      </c>
      <c r="Y64" s="49">
        <v>0.95833333333333337</v>
      </c>
      <c r="Z64" s="50">
        <v>15.6</v>
      </c>
      <c r="AA64" s="50">
        <v>19.3</v>
      </c>
      <c r="AB64" s="50">
        <v>20.399999999999999</v>
      </c>
      <c r="AC64" s="50">
        <v>21.8</v>
      </c>
      <c r="AD64" s="50">
        <v>20.100000000000001</v>
      </c>
      <c r="AE64" s="50">
        <v>20.5</v>
      </c>
      <c r="AF64" s="50">
        <v>19.7</v>
      </c>
      <c r="AG64" s="50">
        <v>20.7</v>
      </c>
      <c r="AH64" s="51">
        <f>AVERAGE(Z64:AG105)</f>
        <v>15.355952380952411</v>
      </c>
      <c r="AI64" s="49">
        <v>1.0416666666666666E-2</v>
      </c>
      <c r="AJ64" s="50">
        <v>5</v>
      </c>
      <c r="AK64" s="50">
        <v>6.4</v>
      </c>
      <c r="AL64" s="50">
        <v>6.1</v>
      </c>
      <c r="AM64" s="50">
        <v>4.8</v>
      </c>
      <c r="AN64" s="50">
        <v>4.9000000000000004</v>
      </c>
      <c r="AO64" s="50">
        <v>5.7</v>
      </c>
      <c r="AP64" s="50">
        <v>6</v>
      </c>
      <c r="AQ64" s="50">
        <v>7.2</v>
      </c>
      <c r="AR64" s="50">
        <v>6</v>
      </c>
      <c r="AS64" s="51">
        <f>AVERAGE(AK64:AR105)</f>
        <v>7.2342261904762077</v>
      </c>
      <c r="AT64" s="52">
        <f>+Enfriamiento[[#This Row],[HORA FINAL]]-Enfriamiento[[#This Row],[HORA INICIAL]]</f>
        <v>-0.875</v>
      </c>
      <c r="AU64" s="53">
        <v>402.64</v>
      </c>
      <c r="AV64" s="46"/>
      <c r="AW6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4" s="55">
        <f>IF(Enfriamiento[[#This Row],[TIEMPO(H)]]="","",Enfriamiento[[#This Row],[TIEMPO(H)]]*60)</f>
        <v>180</v>
      </c>
      <c r="AY64" s="55">
        <f t="shared" si="0"/>
        <v>27</v>
      </c>
      <c r="AZ64" s="56" t="str">
        <f t="shared" si="1"/>
        <v>jul</v>
      </c>
      <c r="BA64" s="65"/>
    </row>
    <row r="65" spans="1:53" ht="26.25" hidden="1" thickBot="1" x14ac:dyDescent="0.3">
      <c r="A65" s="45">
        <v>45841</v>
      </c>
      <c r="B65" s="44" t="s">
        <v>60</v>
      </c>
      <c r="C65" s="44" t="s">
        <v>54</v>
      </c>
      <c r="D65" s="46" t="s">
        <v>63</v>
      </c>
      <c r="E65" s="47" t="s">
        <v>64</v>
      </c>
      <c r="F65" s="46" t="s">
        <v>57</v>
      </c>
      <c r="G65" s="46" t="s">
        <v>65</v>
      </c>
      <c r="H65" s="46" t="s">
        <v>59</v>
      </c>
      <c r="I65" s="46">
        <v>1</v>
      </c>
      <c r="J65" s="46">
        <v>1</v>
      </c>
      <c r="K65" s="46" t="s">
        <v>66</v>
      </c>
      <c r="L65" s="46">
        <v>5</v>
      </c>
      <c r="M65" s="46">
        <v>12305</v>
      </c>
      <c r="N65" s="73">
        <v>0.88541666666666663</v>
      </c>
      <c r="O65" s="46">
        <v>15.5</v>
      </c>
      <c r="P65" s="46">
        <v>20.5</v>
      </c>
      <c r="Q65" s="46">
        <v>19.3</v>
      </c>
      <c r="R65" s="46">
        <v>20.399999999999999</v>
      </c>
      <c r="S65" s="46">
        <v>21.8</v>
      </c>
      <c r="T65" s="46">
        <v>20.100000000000001</v>
      </c>
      <c r="U65" s="46">
        <v>20.5</v>
      </c>
      <c r="V65" s="46">
        <v>19.7</v>
      </c>
      <c r="W65" s="46">
        <v>20.7</v>
      </c>
      <c r="X65" s="48">
        <f>AVERAGE(P65:W107)</f>
        <v>22.34680232558139</v>
      </c>
      <c r="Y65" s="49">
        <v>0.95833333333333337</v>
      </c>
      <c r="Z65" s="50">
        <v>15.6</v>
      </c>
      <c r="AA65" s="50">
        <v>19.3</v>
      </c>
      <c r="AB65" s="50">
        <v>20.399999999999999</v>
      </c>
      <c r="AC65" s="50">
        <v>21.8</v>
      </c>
      <c r="AD65" s="50">
        <v>20.100000000000001</v>
      </c>
      <c r="AE65" s="50">
        <v>20.5</v>
      </c>
      <c r="AF65" s="50">
        <v>19.7</v>
      </c>
      <c r="AG65" s="50">
        <v>20.7</v>
      </c>
      <c r="AH65" s="51">
        <f>AVERAGE(Z65:AG107)</f>
        <v>15.228779069767473</v>
      </c>
      <c r="AI65" s="49">
        <v>1.0416666666666666E-2</v>
      </c>
      <c r="AJ65" s="50">
        <v>5</v>
      </c>
      <c r="AK65" s="50">
        <v>6.4</v>
      </c>
      <c r="AL65" s="50">
        <v>6.1</v>
      </c>
      <c r="AM65" s="50">
        <v>4.8</v>
      </c>
      <c r="AN65" s="50">
        <v>4.9000000000000004</v>
      </c>
      <c r="AO65" s="50">
        <v>5.7</v>
      </c>
      <c r="AP65" s="50">
        <v>6</v>
      </c>
      <c r="AQ65" s="50">
        <v>7.2</v>
      </c>
      <c r="AR65" s="50">
        <v>6</v>
      </c>
      <c r="AS65" s="51">
        <f>AVERAGE(AK65:AR107)</f>
        <v>7.2813953488372283</v>
      </c>
      <c r="AT65" s="52">
        <f>+Enfriamiento[[#This Row],[HORA FINAL]]-Enfriamiento[[#This Row],[HORA INICIAL]]</f>
        <v>-0.875</v>
      </c>
      <c r="AU65" s="53">
        <v>21.23</v>
      </c>
      <c r="AV65" s="46"/>
      <c r="AW6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5" s="55">
        <f>IF(Enfriamiento[[#This Row],[TIEMPO(H)]]="","",Enfriamiento[[#This Row],[TIEMPO(H)]]*60)</f>
        <v>180</v>
      </c>
      <c r="AY65" s="55">
        <f t="shared" si="0"/>
        <v>27</v>
      </c>
      <c r="AZ65" s="56" t="str">
        <f t="shared" si="1"/>
        <v>jul</v>
      </c>
      <c r="BA65" s="65"/>
    </row>
    <row r="66" spans="1:53" ht="26.25" hidden="1" thickBot="1" x14ac:dyDescent="0.3">
      <c r="A66" s="45">
        <v>45841</v>
      </c>
      <c r="B66" s="44" t="s">
        <v>60</v>
      </c>
      <c r="C66" s="44" t="s">
        <v>54</v>
      </c>
      <c r="D66" s="46" t="s">
        <v>55</v>
      </c>
      <c r="E66" s="47" t="s">
        <v>56</v>
      </c>
      <c r="F66" s="46" t="s">
        <v>57</v>
      </c>
      <c r="G66" s="46" t="s">
        <v>65</v>
      </c>
      <c r="H66" s="46" t="s">
        <v>59</v>
      </c>
      <c r="I66" s="46">
        <v>1</v>
      </c>
      <c r="J66" s="46">
        <v>1</v>
      </c>
      <c r="K66" s="46" t="s">
        <v>66</v>
      </c>
      <c r="L66" s="46">
        <v>5</v>
      </c>
      <c r="M66" s="46">
        <v>11779</v>
      </c>
      <c r="N66" s="73">
        <v>0.88541666666666663</v>
      </c>
      <c r="O66" s="46">
        <v>15.5</v>
      </c>
      <c r="P66" s="46">
        <v>20.5</v>
      </c>
      <c r="Q66" s="46">
        <v>19.3</v>
      </c>
      <c r="R66" s="46">
        <v>20.399999999999999</v>
      </c>
      <c r="S66" s="46">
        <v>21.8</v>
      </c>
      <c r="T66" s="46">
        <v>20.100000000000001</v>
      </c>
      <c r="U66" s="46">
        <v>20.5</v>
      </c>
      <c r="V66" s="46">
        <v>19.7</v>
      </c>
      <c r="W66" s="46">
        <v>20.7</v>
      </c>
      <c r="X66" s="48">
        <f>AVERAGE(P66:W109)</f>
        <v>22.229829545454542</v>
      </c>
      <c r="Y66" s="49">
        <v>0.95833333333333337</v>
      </c>
      <c r="Z66" s="50">
        <v>15.6</v>
      </c>
      <c r="AA66" s="50">
        <v>19.3</v>
      </c>
      <c r="AB66" s="50">
        <v>20.399999999999999</v>
      </c>
      <c r="AC66" s="50">
        <v>21.8</v>
      </c>
      <c r="AD66" s="50">
        <v>20.100000000000001</v>
      </c>
      <c r="AE66" s="50">
        <v>20.5</v>
      </c>
      <c r="AF66" s="50">
        <v>19.7</v>
      </c>
      <c r="AG66" s="50">
        <v>20.7</v>
      </c>
      <c r="AH66" s="51">
        <f>AVERAGE(Z66:AG109)</f>
        <v>15.107386363636396</v>
      </c>
      <c r="AI66" s="49">
        <v>1.0416666666666666E-2</v>
      </c>
      <c r="AJ66" s="50">
        <v>5</v>
      </c>
      <c r="AK66" s="50">
        <v>6.4</v>
      </c>
      <c r="AL66" s="50">
        <v>6.1</v>
      </c>
      <c r="AM66" s="50">
        <v>4.8</v>
      </c>
      <c r="AN66" s="50">
        <v>4.9000000000000004</v>
      </c>
      <c r="AO66" s="50">
        <v>5.7</v>
      </c>
      <c r="AP66" s="50">
        <v>6</v>
      </c>
      <c r="AQ66" s="50">
        <v>7.2</v>
      </c>
      <c r="AR66" s="50">
        <v>6</v>
      </c>
      <c r="AS66" s="51">
        <f>AVERAGE(AK66:AR109)</f>
        <v>7.3264204545454739</v>
      </c>
      <c r="AT66" s="52">
        <f>+Enfriamiento[[#This Row],[HORA FINAL]]-Enfriamiento[[#This Row],[HORA INICIAL]]</f>
        <v>-0.875</v>
      </c>
      <c r="AU66" s="53">
        <v>329.87</v>
      </c>
      <c r="AV66" s="46"/>
      <c r="AW6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6" s="55">
        <f>IF(Enfriamiento[[#This Row],[TIEMPO(H)]]="","",Enfriamiento[[#This Row],[TIEMPO(H)]]*60)</f>
        <v>180</v>
      </c>
      <c r="AY66" s="55">
        <f t="shared" ref="AY66:AY129" si="2">WEEKNUM(A66)</f>
        <v>27</v>
      </c>
      <c r="AZ66" s="56" t="str">
        <f t="shared" ref="AZ66:AZ129" si="3">TEXT(A66,"MMM")</f>
        <v>jul</v>
      </c>
      <c r="BA66" s="65"/>
    </row>
    <row r="67" spans="1:53" ht="26.25" hidden="1" thickBot="1" x14ac:dyDescent="0.3">
      <c r="A67" s="45">
        <v>45841</v>
      </c>
      <c r="B67" s="44" t="s">
        <v>60</v>
      </c>
      <c r="C67" s="44" t="s">
        <v>54</v>
      </c>
      <c r="D67" s="46" t="s">
        <v>55</v>
      </c>
      <c r="E67" s="47" t="s">
        <v>56</v>
      </c>
      <c r="F67" s="46" t="s">
        <v>57</v>
      </c>
      <c r="G67" s="46" t="s">
        <v>65</v>
      </c>
      <c r="H67" s="46" t="s">
        <v>59</v>
      </c>
      <c r="I67" s="46">
        <v>1</v>
      </c>
      <c r="J67" s="46">
        <v>1</v>
      </c>
      <c r="K67" s="46" t="s">
        <v>66</v>
      </c>
      <c r="L67" s="46">
        <v>5</v>
      </c>
      <c r="M67" s="46">
        <v>11780</v>
      </c>
      <c r="N67" s="73">
        <v>0.88541666666666663</v>
      </c>
      <c r="O67" s="46">
        <v>15.5</v>
      </c>
      <c r="P67" s="46">
        <v>20.5</v>
      </c>
      <c r="Q67" s="46">
        <v>19.3</v>
      </c>
      <c r="R67" s="46">
        <v>20.399999999999999</v>
      </c>
      <c r="S67" s="46">
        <v>21.8</v>
      </c>
      <c r="T67" s="46">
        <v>20.100000000000001</v>
      </c>
      <c r="U67" s="46">
        <v>20.5</v>
      </c>
      <c r="V67" s="46">
        <v>19.7</v>
      </c>
      <c r="W67" s="46">
        <v>20.7</v>
      </c>
      <c r="X67" s="48">
        <f>AVERAGE(P67:W111)</f>
        <v>22.252499999999998</v>
      </c>
      <c r="Y67" s="49">
        <v>0.95833333333333337</v>
      </c>
      <c r="Z67" s="50">
        <v>15.6</v>
      </c>
      <c r="AA67" s="50">
        <v>19.3</v>
      </c>
      <c r="AB67" s="50">
        <v>20.399999999999999</v>
      </c>
      <c r="AC67" s="50">
        <v>21.8</v>
      </c>
      <c r="AD67" s="50">
        <v>20.100000000000001</v>
      </c>
      <c r="AE67" s="50">
        <v>20.5</v>
      </c>
      <c r="AF67" s="50">
        <v>19.7</v>
      </c>
      <c r="AG67" s="50">
        <v>20.7</v>
      </c>
      <c r="AH67" s="51">
        <f>AVERAGE(Z67:AG111)</f>
        <v>14.883611111111147</v>
      </c>
      <c r="AI67" s="49">
        <v>1.0416666666666666E-2</v>
      </c>
      <c r="AJ67" s="50">
        <v>5</v>
      </c>
      <c r="AK67" s="50">
        <v>6.4</v>
      </c>
      <c r="AL67" s="50">
        <v>6.1</v>
      </c>
      <c r="AM67" s="50">
        <v>4.8</v>
      </c>
      <c r="AN67" s="50">
        <v>4.9000000000000004</v>
      </c>
      <c r="AO67" s="50">
        <v>5.7</v>
      </c>
      <c r="AP67" s="50">
        <v>6</v>
      </c>
      <c r="AQ67" s="50">
        <v>7.2</v>
      </c>
      <c r="AR67" s="50">
        <v>6</v>
      </c>
      <c r="AS67" s="51">
        <f>AVERAGE(AK67:AR111)</f>
        <v>7.3272222222222387</v>
      </c>
      <c r="AT67" s="52">
        <f>+Enfriamiento[[#This Row],[HORA FINAL]]-Enfriamiento[[#This Row],[HORA INICIAL]]</f>
        <v>-0.875</v>
      </c>
      <c r="AU67" s="53">
        <v>91.76</v>
      </c>
      <c r="AV67" s="46"/>
      <c r="AW6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7" s="55">
        <f>IF(Enfriamiento[[#This Row],[TIEMPO(H)]]="","",Enfriamiento[[#This Row],[TIEMPO(H)]]*60)</f>
        <v>180</v>
      </c>
      <c r="AY67" s="55">
        <f t="shared" si="2"/>
        <v>27</v>
      </c>
      <c r="AZ67" s="56" t="str">
        <f t="shared" si="3"/>
        <v>jul</v>
      </c>
      <c r="BA67" s="65"/>
    </row>
    <row r="68" spans="1:53" ht="26.25" hidden="1" thickBot="1" x14ac:dyDescent="0.3">
      <c r="A68" s="45">
        <v>45841</v>
      </c>
      <c r="B68" s="44" t="s">
        <v>60</v>
      </c>
      <c r="C68" s="44" t="s">
        <v>54</v>
      </c>
      <c r="D68" s="46" t="s">
        <v>55</v>
      </c>
      <c r="E68" s="47" t="s">
        <v>56</v>
      </c>
      <c r="F68" s="46" t="s">
        <v>57</v>
      </c>
      <c r="G68" s="46" t="s">
        <v>65</v>
      </c>
      <c r="H68" s="46" t="s">
        <v>59</v>
      </c>
      <c r="I68" s="46">
        <v>1</v>
      </c>
      <c r="J68" s="46">
        <v>1</v>
      </c>
      <c r="K68" s="46" t="s">
        <v>66</v>
      </c>
      <c r="L68" s="46">
        <v>5</v>
      </c>
      <c r="M68" s="46">
        <v>11782</v>
      </c>
      <c r="N68" s="73">
        <v>0.88541666666666663</v>
      </c>
      <c r="O68" s="46">
        <v>15.5</v>
      </c>
      <c r="P68" s="46">
        <v>20.5</v>
      </c>
      <c r="Q68" s="46">
        <v>19.3</v>
      </c>
      <c r="R68" s="46">
        <v>20.399999999999999</v>
      </c>
      <c r="S68" s="46">
        <v>21.8</v>
      </c>
      <c r="T68" s="46">
        <v>20.100000000000001</v>
      </c>
      <c r="U68" s="46">
        <v>20.5</v>
      </c>
      <c r="V68" s="46">
        <v>19.7</v>
      </c>
      <c r="W68" s="46">
        <v>20.7</v>
      </c>
      <c r="X68" s="48">
        <f>AVERAGE(P68:W113)</f>
        <v>22.274184782608696</v>
      </c>
      <c r="Y68" s="49">
        <v>0.95833333333333337</v>
      </c>
      <c r="Z68" s="50">
        <v>15.6</v>
      </c>
      <c r="AA68" s="50">
        <v>19.3</v>
      </c>
      <c r="AB68" s="50">
        <v>20.399999999999999</v>
      </c>
      <c r="AC68" s="50">
        <v>21.8</v>
      </c>
      <c r="AD68" s="50">
        <v>20.100000000000001</v>
      </c>
      <c r="AE68" s="50">
        <v>20.5</v>
      </c>
      <c r="AF68" s="50">
        <v>19.7</v>
      </c>
      <c r="AG68" s="50">
        <v>20.7</v>
      </c>
      <c r="AH68" s="51">
        <f>AVERAGE(Z68:AG113)</f>
        <v>14.669565217391346</v>
      </c>
      <c r="AI68" s="49">
        <v>1.0416666666666666E-2</v>
      </c>
      <c r="AJ68" s="50">
        <v>5</v>
      </c>
      <c r="AK68" s="50">
        <v>6.4</v>
      </c>
      <c r="AL68" s="50">
        <v>6.1</v>
      </c>
      <c r="AM68" s="50">
        <v>4.8</v>
      </c>
      <c r="AN68" s="50">
        <v>4.9000000000000004</v>
      </c>
      <c r="AO68" s="50">
        <v>5.7</v>
      </c>
      <c r="AP68" s="50">
        <v>6</v>
      </c>
      <c r="AQ68" s="50">
        <v>7.2</v>
      </c>
      <c r="AR68" s="50">
        <v>6</v>
      </c>
      <c r="AS68" s="51">
        <f>AVERAGE(AK68:AR113)</f>
        <v>7.3279891304347968</v>
      </c>
      <c r="AT68" s="52">
        <f>+Enfriamiento[[#This Row],[HORA FINAL]]-Enfriamiento[[#This Row],[HORA INICIAL]]</f>
        <v>-0.875</v>
      </c>
      <c r="AU68" s="53">
        <v>91.76</v>
      </c>
      <c r="AV68" s="46"/>
      <c r="AW6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8" s="55">
        <f>IF(Enfriamiento[[#This Row],[TIEMPO(H)]]="","",Enfriamiento[[#This Row],[TIEMPO(H)]]*60)</f>
        <v>180</v>
      </c>
      <c r="AY68" s="55">
        <f t="shared" si="2"/>
        <v>27</v>
      </c>
      <c r="AZ68" s="56" t="str">
        <f t="shared" si="3"/>
        <v>jul</v>
      </c>
      <c r="BA68" s="65"/>
    </row>
    <row r="69" spans="1:53" ht="15.75" hidden="1" thickBot="1" x14ac:dyDescent="0.3">
      <c r="A69" s="45">
        <v>45842</v>
      </c>
      <c r="B69" s="44" t="s">
        <v>53</v>
      </c>
      <c r="C69" s="44" t="s">
        <v>54</v>
      </c>
      <c r="D69" s="46" t="s">
        <v>63</v>
      </c>
      <c r="E69" s="47" t="s">
        <v>64</v>
      </c>
      <c r="F69" s="46" t="s">
        <v>57</v>
      </c>
      <c r="G69" s="46" t="s">
        <v>58</v>
      </c>
      <c r="H69" s="46" t="s">
        <v>59</v>
      </c>
      <c r="I69" s="46">
        <v>1</v>
      </c>
      <c r="J69" s="46">
        <v>1</v>
      </c>
      <c r="K69" s="46">
        <v>1</v>
      </c>
      <c r="L69" s="46">
        <v>5</v>
      </c>
      <c r="M69" s="46">
        <v>12314</v>
      </c>
      <c r="N69" s="73">
        <v>0.66666666666666663</v>
      </c>
      <c r="O69" s="46">
        <v>15.8</v>
      </c>
      <c r="P69" s="46">
        <v>26.5</v>
      </c>
      <c r="Q69" s="46">
        <v>27.2</v>
      </c>
      <c r="R69" s="46">
        <v>26.3</v>
      </c>
      <c r="S69" s="46">
        <v>26.9</v>
      </c>
      <c r="T69" s="46">
        <v>24.1</v>
      </c>
      <c r="U69" s="46">
        <v>22.5</v>
      </c>
      <c r="V69" s="46">
        <v>25.6</v>
      </c>
      <c r="W69" s="46">
        <v>23.6</v>
      </c>
      <c r="X69" s="48">
        <f>AVERAGE(P69:W126)</f>
        <v>22.044612068965538</v>
      </c>
      <c r="Y69" s="49">
        <v>0.71527777777777779</v>
      </c>
      <c r="Z69" s="50">
        <v>14.8</v>
      </c>
      <c r="AA69" s="50">
        <v>17.600000000000001</v>
      </c>
      <c r="AB69" s="50">
        <v>18.7</v>
      </c>
      <c r="AC69" s="50">
        <v>13.9</v>
      </c>
      <c r="AD69" s="50">
        <v>14.1</v>
      </c>
      <c r="AE69" s="50">
        <v>15.4</v>
      </c>
      <c r="AF69" s="50">
        <v>15.6</v>
      </c>
      <c r="AG69" s="50">
        <v>15.9</v>
      </c>
      <c r="AH69" s="51">
        <f>AVERAGE(Z69:AG126)</f>
        <v>13.596551724137974</v>
      </c>
      <c r="AI69" s="49">
        <v>0.79166666666666663</v>
      </c>
      <c r="AJ69" s="50">
        <v>5</v>
      </c>
      <c r="AK69" s="50">
        <v>7.8</v>
      </c>
      <c r="AL69" s="50">
        <v>6.4</v>
      </c>
      <c r="AM69" s="50">
        <v>9</v>
      </c>
      <c r="AN69" s="50">
        <v>6</v>
      </c>
      <c r="AO69" s="50">
        <v>6.3</v>
      </c>
      <c r="AP69" s="50">
        <v>8.1</v>
      </c>
      <c r="AQ69" s="50">
        <v>7.3</v>
      </c>
      <c r="AR69" s="50">
        <v>8.6999999999999993</v>
      </c>
      <c r="AS69" s="51">
        <f>AVERAGE(AK69:AR126)</f>
        <v>7.2379310344827719</v>
      </c>
      <c r="AT69" s="52">
        <f>+Enfriamiento[[#This Row],[HORA FINAL]]-Enfriamiento[[#This Row],[HORA INICIAL]]</f>
        <v>0.125</v>
      </c>
      <c r="AU69" s="53">
        <v>394.64</v>
      </c>
      <c r="AV69" s="46"/>
      <c r="AW6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69" s="55">
        <f>IF(Enfriamiento[[#This Row],[TIEMPO(H)]]="","",Enfriamiento[[#This Row],[TIEMPO(H)]]*60)</f>
        <v>180</v>
      </c>
      <c r="AY69" s="55">
        <f t="shared" si="2"/>
        <v>27</v>
      </c>
      <c r="AZ69" s="56" t="str">
        <f t="shared" si="3"/>
        <v>jul</v>
      </c>
      <c r="BA69" s="65"/>
    </row>
    <row r="70" spans="1:53" ht="15.75" hidden="1" thickBot="1" x14ac:dyDescent="0.3">
      <c r="A70" s="45">
        <v>45842</v>
      </c>
      <c r="B70" s="44" t="s">
        <v>53</v>
      </c>
      <c r="C70" s="44" t="s">
        <v>54</v>
      </c>
      <c r="D70" s="46" t="s">
        <v>63</v>
      </c>
      <c r="E70" s="47" t="s">
        <v>64</v>
      </c>
      <c r="F70" s="46" t="s">
        <v>57</v>
      </c>
      <c r="G70" s="46" t="s">
        <v>58</v>
      </c>
      <c r="H70" s="46" t="s">
        <v>59</v>
      </c>
      <c r="I70" s="46">
        <v>1</v>
      </c>
      <c r="J70" s="46">
        <v>1</v>
      </c>
      <c r="K70" s="46">
        <v>1</v>
      </c>
      <c r="L70" s="46">
        <v>5</v>
      </c>
      <c r="M70" s="46">
        <v>12310</v>
      </c>
      <c r="N70" s="73">
        <v>0.66666666666666663</v>
      </c>
      <c r="O70" s="46">
        <v>15.8</v>
      </c>
      <c r="P70" s="46">
        <v>26.5</v>
      </c>
      <c r="Q70" s="46">
        <v>27.2</v>
      </c>
      <c r="R70" s="46">
        <v>26.3</v>
      </c>
      <c r="S70" s="46">
        <v>26.9</v>
      </c>
      <c r="T70" s="46">
        <v>24.1</v>
      </c>
      <c r="U70" s="46">
        <v>22.5</v>
      </c>
      <c r="V70" s="46">
        <v>25.6</v>
      </c>
      <c r="W70" s="46">
        <v>23.6</v>
      </c>
      <c r="X70" s="48">
        <f>AVERAGE(P70:W128)</f>
        <v>21.92754237288138</v>
      </c>
      <c r="Y70" s="49">
        <v>0.71527777777777779</v>
      </c>
      <c r="Z70" s="50">
        <v>14.8</v>
      </c>
      <c r="AA70" s="50">
        <v>17.600000000000001</v>
      </c>
      <c r="AB70" s="50">
        <v>18.7</v>
      </c>
      <c r="AC70" s="50">
        <v>13.9</v>
      </c>
      <c r="AD70" s="50">
        <v>14.1</v>
      </c>
      <c r="AE70" s="50">
        <v>15.4</v>
      </c>
      <c r="AF70" s="50">
        <v>15.6</v>
      </c>
      <c r="AG70" s="50">
        <v>15.9</v>
      </c>
      <c r="AH70" s="51">
        <f>AVERAGE(Z70:AG128)</f>
        <v>13.48262711864411</v>
      </c>
      <c r="AI70" s="49">
        <v>0.79166666666666663</v>
      </c>
      <c r="AJ70" s="50">
        <v>5</v>
      </c>
      <c r="AK70" s="50">
        <v>7.8</v>
      </c>
      <c r="AL70" s="50">
        <v>6.4</v>
      </c>
      <c r="AM70" s="50">
        <v>9</v>
      </c>
      <c r="AN70" s="50">
        <v>6</v>
      </c>
      <c r="AO70" s="50">
        <v>6.3</v>
      </c>
      <c r="AP70" s="50">
        <v>8.1</v>
      </c>
      <c r="AQ70" s="50">
        <v>7.3</v>
      </c>
      <c r="AR70" s="50">
        <v>8.6999999999999993</v>
      </c>
      <c r="AS70" s="51">
        <f>AVERAGE(AK70:AR128)</f>
        <v>7.2328389830508604</v>
      </c>
      <c r="AT70" s="52">
        <f>+Enfriamiento[[#This Row],[HORA FINAL]]-Enfriamiento[[#This Row],[HORA INICIAL]]</f>
        <v>0.125</v>
      </c>
      <c r="AU70" s="53">
        <v>393.64</v>
      </c>
      <c r="AV70" s="46"/>
      <c r="AW7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0" s="55">
        <f>IF(Enfriamiento[[#This Row],[TIEMPO(H)]]="","",Enfriamiento[[#This Row],[TIEMPO(H)]]*60)</f>
        <v>180</v>
      </c>
      <c r="AY70" s="55">
        <f t="shared" si="2"/>
        <v>27</v>
      </c>
      <c r="AZ70" s="56" t="str">
        <f t="shared" si="3"/>
        <v>jul</v>
      </c>
      <c r="BA70" s="65"/>
    </row>
    <row r="71" spans="1:53" ht="15.75" hidden="1" thickBot="1" x14ac:dyDescent="0.3">
      <c r="A71" s="45">
        <v>45842</v>
      </c>
      <c r="B71" s="44" t="s">
        <v>53</v>
      </c>
      <c r="C71" s="44" t="s">
        <v>54</v>
      </c>
      <c r="D71" s="46" t="s">
        <v>63</v>
      </c>
      <c r="E71" s="47" t="s">
        <v>64</v>
      </c>
      <c r="F71" s="46" t="s">
        <v>57</v>
      </c>
      <c r="G71" s="46" t="s">
        <v>58</v>
      </c>
      <c r="H71" s="46" t="s">
        <v>59</v>
      </c>
      <c r="I71" s="46">
        <v>1</v>
      </c>
      <c r="J71" s="46">
        <v>1</v>
      </c>
      <c r="K71" s="46">
        <v>1</v>
      </c>
      <c r="L71" s="46">
        <v>5</v>
      </c>
      <c r="M71" s="46">
        <v>12312</v>
      </c>
      <c r="N71" s="73">
        <v>0.66666666666666663</v>
      </c>
      <c r="O71" s="46">
        <v>15.8</v>
      </c>
      <c r="P71" s="46">
        <v>26.5</v>
      </c>
      <c r="Q71" s="46">
        <v>27.2</v>
      </c>
      <c r="R71" s="46">
        <v>26.3</v>
      </c>
      <c r="S71" s="46">
        <v>26.9</v>
      </c>
      <c r="T71" s="46">
        <v>24.1</v>
      </c>
      <c r="U71" s="46">
        <v>22.5</v>
      </c>
      <c r="V71" s="46">
        <v>25.6</v>
      </c>
      <c r="W71" s="46">
        <v>23.6</v>
      </c>
      <c r="X71" s="48">
        <f>AVERAGE(P71:W130)</f>
        <v>21.789791666666687</v>
      </c>
      <c r="Y71" s="49">
        <v>0.71527777777777779</v>
      </c>
      <c r="Z71" s="50">
        <v>14.8</v>
      </c>
      <c r="AA71" s="50">
        <v>17.600000000000001</v>
      </c>
      <c r="AB71" s="50">
        <v>18.7</v>
      </c>
      <c r="AC71" s="50">
        <v>13.9</v>
      </c>
      <c r="AD71" s="50">
        <v>14.1</v>
      </c>
      <c r="AE71" s="50">
        <v>15.4</v>
      </c>
      <c r="AF71" s="50">
        <v>15.6</v>
      </c>
      <c r="AG71" s="50">
        <v>15.9</v>
      </c>
      <c r="AH71" s="51">
        <f>AVERAGE(Z71:AG130)</f>
        <v>13.420000000000041</v>
      </c>
      <c r="AI71" s="49">
        <v>0.79166666666666663</v>
      </c>
      <c r="AJ71" s="50">
        <v>5</v>
      </c>
      <c r="AK71" s="50">
        <v>7.8</v>
      </c>
      <c r="AL71" s="50">
        <v>6.4</v>
      </c>
      <c r="AM71" s="50">
        <v>9</v>
      </c>
      <c r="AN71" s="50">
        <v>6</v>
      </c>
      <c r="AO71" s="50">
        <v>6.3</v>
      </c>
      <c r="AP71" s="50">
        <v>8.1</v>
      </c>
      <c r="AQ71" s="50">
        <v>7.3</v>
      </c>
      <c r="AR71" s="50">
        <v>8.6999999999999993</v>
      </c>
      <c r="AS71" s="51">
        <f>AVERAGE(AK71:AR130)</f>
        <v>7.2393750000000123</v>
      </c>
      <c r="AT71" s="52">
        <f>+Enfriamiento[[#This Row],[HORA FINAL]]-Enfriamiento[[#This Row],[HORA INICIAL]]</f>
        <v>0.125</v>
      </c>
      <c r="AU71" s="53">
        <v>394.64</v>
      </c>
      <c r="AV71" s="46"/>
      <c r="AW7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1" s="55">
        <f>IF(Enfriamiento[[#This Row],[TIEMPO(H)]]="","",Enfriamiento[[#This Row],[TIEMPO(H)]]*60)</f>
        <v>180</v>
      </c>
      <c r="AY71" s="55">
        <f t="shared" si="2"/>
        <v>27</v>
      </c>
      <c r="AZ71" s="56" t="str">
        <f t="shared" si="3"/>
        <v>jul</v>
      </c>
      <c r="BA71" s="65"/>
    </row>
    <row r="72" spans="1:53" ht="15.75" hidden="1" thickBot="1" x14ac:dyDescent="0.3">
      <c r="A72" s="45">
        <v>45842</v>
      </c>
      <c r="B72" s="44" t="s">
        <v>53</v>
      </c>
      <c r="C72" s="44" t="s">
        <v>54</v>
      </c>
      <c r="D72" s="46" t="s">
        <v>63</v>
      </c>
      <c r="E72" s="47" t="s">
        <v>64</v>
      </c>
      <c r="F72" s="46" t="s">
        <v>57</v>
      </c>
      <c r="G72" s="46" t="s">
        <v>58</v>
      </c>
      <c r="H72" s="46" t="s">
        <v>59</v>
      </c>
      <c r="I72" s="46">
        <v>1</v>
      </c>
      <c r="J72" s="46">
        <v>1</v>
      </c>
      <c r="K72" s="46">
        <v>1</v>
      </c>
      <c r="L72" s="46">
        <v>5</v>
      </c>
      <c r="M72" s="46">
        <v>12313</v>
      </c>
      <c r="N72" s="73">
        <v>0.66666666666666663</v>
      </c>
      <c r="O72" s="46">
        <v>15.8</v>
      </c>
      <c r="P72" s="46">
        <v>26.5</v>
      </c>
      <c r="Q72" s="46">
        <v>27.2</v>
      </c>
      <c r="R72" s="46">
        <v>26.3</v>
      </c>
      <c r="S72" s="46">
        <v>26.9</v>
      </c>
      <c r="T72" s="46">
        <v>24.1</v>
      </c>
      <c r="U72" s="46">
        <v>22.5</v>
      </c>
      <c r="V72" s="46">
        <v>25.6</v>
      </c>
      <c r="W72" s="46">
        <v>23.6</v>
      </c>
      <c r="X72" s="48">
        <f>AVERAGE(P72:W132)</f>
        <v>21.656557377049189</v>
      </c>
      <c r="Y72" s="49">
        <v>0.71527777777777779</v>
      </c>
      <c r="Z72" s="50">
        <v>14.8</v>
      </c>
      <c r="AA72" s="50">
        <v>17.600000000000001</v>
      </c>
      <c r="AB72" s="50">
        <v>18.7</v>
      </c>
      <c r="AC72" s="50">
        <v>13.9</v>
      </c>
      <c r="AD72" s="50">
        <v>14.1</v>
      </c>
      <c r="AE72" s="50">
        <v>15.4</v>
      </c>
      <c r="AF72" s="50">
        <v>15.6</v>
      </c>
      <c r="AG72" s="50">
        <v>15.9</v>
      </c>
      <c r="AH72" s="51">
        <f>AVERAGE(Z72:AG132)</f>
        <v>13.359426229508236</v>
      </c>
      <c r="AI72" s="49">
        <v>0.79166666666666663</v>
      </c>
      <c r="AJ72" s="50">
        <v>5</v>
      </c>
      <c r="AK72" s="50">
        <v>7.8</v>
      </c>
      <c r="AL72" s="50">
        <v>6.4</v>
      </c>
      <c r="AM72" s="50">
        <v>9</v>
      </c>
      <c r="AN72" s="50">
        <v>6</v>
      </c>
      <c r="AO72" s="50">
        <v>6.3</v>
      </c>
      <c r="AP72" s="50">
        <v>8.1</v>
      </c>
      <c r="AQ72" s="50">
        <v>7.3</v>
      </c>
      <c r="AR72" s="50">
        <v>8.6999999999999993</v>
      </c>
      <c r="AS72" s="51">
        <f>AVERAGE(AK72:AR132)</f>
        <v>7.2456967213114867</v>
      </c>
      <c r="AT72" s="52">
        <f>+Enfriamiento[[#This Row],[HORA FINAL]]-Enfriamiento[[#This Row],[HORA INICIAL]]</f>
        <v>0.125</v>
      </c>
      <c r="AU72" s="53">
        <v>399.64</v>
      </c>
      <c r="AV72" s="46"/>
      <c r="AW7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2" s="55">
        <f>IF(Enfriamiento[[#This Row],[TIEMPO(H)]]="","",Enfriamiento[[#This Row],[TIEMPO(H)]]*60)</f>
        <v>180</v>
      </c>
      <c r="AY72" s="55">
        <f t="shared" si="2"/>
        <v>27</v>
      </c>
      <c r="AZ72" s="56" t="str">
        <f t="shared" si="3"/>
        <v>jul</v>
      </c>
      <c r="BA72" s="65"/>
    </row>
    <row r="73" spans="1:53" ht="15.75" hidden="1" thickBot="1" x14ac:dyDescent="0.3">
      <c r="A73" s="45">
        <v>45842</v>
      </c>
      <c r="B73" s="44" t="s">
        <v>53</v>
      </c>
      <c r="C73" s="44" t="s">
        <v>54</v>
      </c>
      <c r="D73" s="46" t="s">
        <v>63</v>
      </c>
      <c r="E73" s="47" t="s">
        <v>64</v>
      </c>
      <c r="F73" s="46" t="s">
        <v>57</v>
      </c>
      <c r="G73" s="46" t="s">
        <v>58</v>
      </c>
      <c r="H73" s="46" t="s">
        <v>59</v>
      </c>
      <c r="I73" s="46">
        <v>1</v>
      </c>
      <c r="J73" s="46">
        <v>1</v>
      </c>
      <c r="K73" s="46">
        <v>1</v>
      </c>
      <c r="L73" s="46">
        <v>5</v>
      </c>
      <c r="M73" s="46">
        <v>12311</v>
      </c>
      <c r="N73" s="73">
        <v>0.66666666666666663</v>
      </c>
      <c r="O73" s="46">
        <v>15.8</v>
      </c>
      <c r="P73" s="46">
        <v>26.5</v>
      </c>
      <c r="Q73" s="46">
        <v>27.2</v>
      </c>
      <c r="R73" s="46">
        <v>26.3</v>
      </c>
      <c r="S73" s="46">
        <v>26.9</v>
      </c>
      <c r="T73" s="46">
        <v>24.1</v>
      </c>
      <c r="U73" s="46">
        <v>22.5</v>
      </c>
      <c r="V73" s="46">
        <v>25.6</v>
      </c>
      <c r="W73" s="46">
        <v>23.6</v>
      </c>
      <c r="X73" s="48">
        <f>AVERAGE(P73:W134)</f>
        <v>21.527620967741932</v>
      </c>
      <c r="Y73" s="49">
        <v>0.71527777777777779</v>
      </c>
      <c r="Z73" s="50">
        <v>14.8</v>
      </c>
      <c r="AA73" s="50">
        <v>17.600000000000001</v>
      </c>
      <c r="AB73" s="50">
        <v>18.7</v>
      </c>
      <c r="AC73" s="50">
        <v>13.9</v>
      </c>
      <c r="AD73" s="50">
        <v>14.1</v>
      </c>
      <c r="AE73" s="50">
        <v>15.4</v>
      </c>
      <c r="AF73" s="50">
        <v>15.6</v>
      </c>
      <c r="AG73" s="50">
        <v>15.9</v>
      </c>
      <c r="AH73" s="51">
        <f>AVERAGE(Z73:AG134)</f>
        <v>13.300806451612939</v>
      </c>
      <c r="AI73" s="49">
        <v>0.79166666666666663</v>
      </c>
      <c r="AJ73" s="50">
        <v>5</v>
      </c>
      <c r="AK73" s="50">
        <v>7.8</v>
      </c>
      <c r="AL73" s="50">
        <v>6.4</v>
      </c>
      <c r="AM73" s="50">
        <v>9</v>
      </c>
      <c r="AN73" s="50">
        <v>6</v>
      </c>
      <c r="AO73" s="50">
        <v>6.3</v>
      </c>
      <c r="AP73" s="50">
        <v>8.1</v>
      </c>
      <c r="AQ73" s="50">
        <v>7.3</v>
      </c>
      <c r="AR73" s="50">
        <v>8.6999999999999993</v>
      </c>
      <c r="AS73" s="51">
        <f>AVERAGE(AK73:AR134)</f>
        <v>7.2518145161290422</v>
      </c>
      <c r="AT73" s="52">
        <f>+Enfriamiento[[#This Row],[HORA FINAL]]-Enfriamiento[[#This Row],[HORA INICIAL]]</f>
        <v>0.125</v>
      </c>
      <c r="AU73" s="53">
        <v>396.64</v>
      </c>
      <c r="AV73" s="46"/>
      <c r="AW7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3" s="55">
        <f>IF(Enfriamiento[[#This Row],[TIEMPO(H)]]="","",Enfriamiento[[#This Row],[TIEMPO(H)]]*60)</f>
        <v>180</v>
      </c>
      <c r="AY73" s="55">
        <f t="shared" si="2"/>
        <v>27</v>
      </c>
      <c r="AZ73" s="56" t="str">
        <f t="shared" si="3"/>
        <v>jul</v>
      </c>
      <c r="BA73" s="65"/>
    </row>
    <row r="74" spans="1:53" ht="15.75" hidden="1" thickBot="1" x14ac:dyDescent="0.3">
      <c r="A74" s="45">
        <v>45842</v>
      </c>
      <c r="B74" s="44" t="s">
        <v>53</v>
      </c>
      <c r="C74" s="44" t="s">
        <v>54</v>
      </c>
      <c r="D74" s="46" t="s">
        <v>63</v>
      </c>
      <c r="E74" s="47" t="s">
        <v>64</v>
      </c>
      <c r="F74" s="46" t="s">
        <v>57</v>
      </c>
      <c r="G74" s="46" t="s">
        <v>58</v>
      </c>
      <c r="H74" s="46" t="s">
        <v>59</v>
      </c>
      <c r="I74" s="46">
        <v>1</v>
      </c>
      <c r="J74" s="46">
        <v>1</v>
      </c>
      <c r="K74" s="46">
        <v>1</v>
      </c>
      <c r="L74" s="46">
        <v>5</v>
      </c>
      <c r="M74" s="46">
        <v>12308</v>
      </c>
      <c r="N74" s="73">
        <v>0.66666666666666663</v>
      </c>
      <c r="O74" s="46">
        <v>15.8</v>
      </c>
      <c r="P74" s="46">
        <v>26.5</v>
      </c>
      <c r="Q74" s="46">
        <v>27.2</v>
      </c>
      <c r="R74" s="46">
        <v>26.3</v>
      </c>
      <c r="S74" s="46">
        <v>26.9</v>
      </c>
      <c r="T74" s="46">
        <v>24.1</v>
      </c>
      <c r="U74" s="46">
        <v>22.5</v>
      </c>
      <c r="V74" s="46">
        <v>25.6</v>
      </c>
      <c r="W74" s="46">
        <v>23.6</v>
      </c>
      <c r="X74" s="48">
        <f>AVERAGE(P74:W136)</f>
        <v>21.391666666666659</v>
      </c>
      <c r="Y74" s="49">
        <v>0.71527777777777779</v>
      </c>
      <c r="Z74" s="50">
        <v>14.8</v>
      </c>
      <c r="AA74" s="50">
        <v>17.600000000000001</v>
      </c>
      <c r="AB74" s="50">
        <v>18.7</v>
      </c>
      <c r="AC74" s="50">
        <v>13.9</v>
      </c>
      <c r="AD74" s="50">
        <v>14.1</v>
      </c>
      <c r="AE74" s="50">
        <v>15.4</v>
      </c>
      <c r="AF74" s="50">
        <v>15.6</v>
      </c>
      <c r="AG74" s="50">
        <v>15.9</v>
      </c>
      <c r="AH74" s="51">
        <f>AVERAGE(Z74:AG136)</f>
        <v>13.228769841269877</v>
      </c>
      <c r="AI74" s="49">
        <v>0.79166666666666663</v>
      </c>
      <c r="AJ74" s="50">
        <v>5</v>
      </c>
      <c r="AK74" s="50">
        <v>7.8</v>
      </c>
      <c r="AL74" s="50">
        <v>6.4</v>
      </c>
      <c r="AM74" s="50">
        <v>9</v>
      </c>
      <c r="AN74" s="50">
        <v>6</v>
      </c>
      <c r="AO74" s="50">
        <v>6.3</v>
      </c>
      <c r="AP74" s="50">
        <v>8.1</v>
      </c>
      <c r="AQ74" s="50">
        <v>7.3</v>
      </c>
      <c r="AR74" s="50">
        <v>8.6999999999999993</v>
      </c>
      <c r="AS74" s="51">
        <f>AVERAGE(AK74:AR136)</f>
        <v>7.2529761904761996</v>
      </c>
      <c r="AT74" s="52">
        <f>+Enfriamiento[[#This Row],[HORA FINAL]]-Enfriamiento[[#This Row],[HORA INICIAL]]</f>
        <v>0.125</v>
      </c>
      <c r="AU74" s="53">
        <v>394.64</v>
      </c>
      <c r="AV74" s="46"/>
      <c r="AW7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4" s="55">
        <f>IF(Enfriamiento[[#This Row],[TIEMPO(H)]]="","",Enfriamiento[[#This Row],[TIEMPO(H)]]*60)</f>
        <v>180</v>
      </c>
      <c r="AY74" s="55">
        <f t="shared" si="2"/>
        <v>27</v>
      </c>
      <c r="AZ74" s="56" t="str">
        <f t="shared" si="3"/>
        <v>jul</v>
      </c>
      <c r="BA74" s="65"/>
    </row>
    <row r="75" spans="1:53" ht="15.75" hidden="1" thickBot="1" x14ac:dyDescent="0.3">
      <c r="A75" s="45">
        <v>45842</v>
      </c>
      <c r="B75" s="44" t="s">
        <v>53</v>
      </c>
      <c r="C75" s="44" t="s">
        <v>54</v>
      </c>
      <c r="D75" s="46" t="s">
        <v>63</v>
      </c>
      <c r="E75" s="47" t="s">
        <v>64</v>
      </c>
      <c r="F75" s="46" t="s">
        <v>57</v>
      </c>
      <c r="G75" s="46" t="s">
        <v>58</v>
      </c>
      <c r="H75" s="46" t="s">
        <v>59</v>
      </c>
      <c r="I75" s="46">
        <v>1</v>
      </c>
      <c r="J75" s="46">
        <v>1</v>
      </c>
      <c r="K75" s="46">
        <v>1</v>
      </c>
      <c r="L75" s="46">
        <v>5</v>
      </c>
      <c r="M75" s="46">
        <v>12306</v>
      </c>
      <c r="N75" s="73">
        <v>0.66666666666666663</v>
      </c>
      <c r="O75" s="46">
        <v>15.8</v>
      </c>
      <c r="P75" s="46">
        <v>26.5</v>
      </c>
      <c r="Q75" s="46">
        <v>27.2</v>
      </c>
      <c r="R75" s="46">
        <v>26.3</v>
      </c>
      <c r="S75" s="46">
        <v>26.9</v>
      </c>
      <c r="T75" s="46">
        <v>24.1</v>
      </c>
      <c r="U75" s="46">
        <v>22.5</v>
      </c>
      <c r="V75" s="46">
        <v>25.6</v>
      </c>
      <c r="W75" s="46">
        <v>23.6</v>
      </c>
      <c r="X75" s="48">
        <f>AVERAGE(P75:W138)</f>
        <v>21.249023437499979</v>
      </c>
      <c r="Y75" s="49">
        <v>0.71527777777777779</v>
      </c>
      <c r="Z75" s="50">
        <v>14.8</v>
      </c>
      <c r="AA75" s="50">
        <v>17.600000000000001</v>
      </c>
      <c r="AB75" s="50">
        <v>18.7</v>
      </c>
      <c r="AC75" s="50">
        <v>13.9</v>
      </c>
      <c r="AD75" s="50">
        <v>14.1</v>
      </c>
      <c r="AE75" s="50">
        <v>15.4</v>
      </c>
      <c r="AF75" s="50">
        <v>15.6</v>
      </c>
      <c r="AG75" s="50">
        <v>15.9</v>
      </c>
      <c r="AH75" s="51">
        <f>AVERAGE(Z75:AG138)</f>
        <v>13.143945312500037</v>
      </c>
      <c r="AI75" s="49">
        <v>0.79166666666666663</v>
      </c>
      <c r="AJ75" s="50">
        <v>5</v>
      </c>
      <c r="AK75" s="50">
        <v>7.8</v>
      </c>
      <c r="AL75" s="50">
        <v>6.4</v>
      </c>
      <c r="AM75" s="50">
        <v>9</v>
      </c>
      <c r="AN75" s="50">
        <v>6</v>
      </c>
      <c r="AO75" s="50">
        <v>6.3</v>
      </c>
      <c r="AP75" s="50">
        <v>8.1</v>
      </c>
      <c r="AQ75" s="50">
        <v>7.3</v>
      </c>
      <c r="AR75" s="50">
        <v>8.6999999999999993</v>
      </c>
      <c r="AS75" s="51">
        <f>AVERAGE(AK75:AR138)</f>
        <v>7.2494140625000076</v>
      </c>
      <c r="AT75" s="52">
        <f>+Enfriamiento[[#This Row],[HORA FINAL]]-Enfriamiento[[#This Row],[HORA INICIAL]]</f>
        <v>0.125</v>
      </c>
      <c r="AU75" s="53">
        <v>326.87</v>
      </c>
      <c r="AV75" s="46"/>
      <c r="AW7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5" s="55">
        <f>IF(Enfriamiento[[#This Row],[TIEMPO(H)]]="","",Enfriamiento[[#This Row],[TIEMPO(H)]]*60)</f>
        <v>180</v>
      </c>
      <c r="AY75" s="55">
        <f t="shared" si="2"/>
        <v>27</v>
      </c>
      <c r="AZ75" s="56" t="str">
        <f t="shared" si="3"/>
        <v>jul</v>
      </c>
      <c r="BA75" s="65"/>
    </row>
    <row r="76" spans="1:53" ht="15.75" hidden="1" thickBot="1" x14ac:dyDescent="0.3">
      <c r="A76" s="45">
        <v>45842</v>
      </c>
      <c r="B76" s="44" t="s">
        <v>53</v>
      </c>
      <c r="C76" s="44" t="s">
        <v>54</v>
      </c>
      <c r="D76" s="46" t="s">
        <v>63</v>
      </c>
      <c r="E76" s="47" t="s">
        <v>64</v>
      </c>
      <c r="F76" s="46" t="s">
        <v>57</v>
      </c>
      <c r="G76" s="46" t="s">
        <v>58</v>
      </c>
      <c r="H76" s="46" t="s">
        <v>59</v>
      </c>
      <c r="I76" s="46">
        <v>1</v>
      </c>
      <c r="J76" s="46">
        <v>1</v>
      </c>
      <c r="K76" s="46">
        <v>1</v>
      </c>
      <c r="L76" s="46">
        <v>5</v>
      </c>
      <c r="M76" s="46">
        <v>12307</v>
      </c>
      <c r="N76" s="73">
        <v>0.66666666666666663</v>
      </c>
      <c r="O76" s="46">
        <v>15.8</v>
      </c>
      <c r="P76" s="46">
        <v>26.5</v>
      </c>
      <c r="Q76" s="46">
        <v>27.2</v>
      </c>
      <c r="R76" s="46">
        <v>26.3</v>
      </c>
      <c r="S76" s="46">
        <v>26.9</v>
      </c>
      <c r="T76" s="46">
        <v>24.1</v>
      </c>
      <c r="U76" s="46">
        <v>22.5</v>
      </c>
      <c r="V76" s="46">
        <v>25.6</v>
      </c>
      <c r="W76" s="46">
        <v>23.6</v>
      </c>
      <c r="X76" s="48">
        <f>AVERAGE(P76:W140)</f>
        <v>21.110769230769204</v>
      </c>
      <c r="Y76" s="49">
        <v>0.71527777777777779</v>
      </c>
      <c r="Z76" s="50">
        <v>14.8</v>
      </c>
      <c r="AA76" s="50">
        <v>17.600000000000001</v>
      </c>
      <c r="AB76" s="50">
        <v>18.7</v>
      </c>
      <c r="AC76" s="50">
        <v>13.9</v>
      </c>
      <c r="AD76" s="50">
        <v>14.1</v>
      </c>
      <c r="AE76" s="50">
        <v>15.4</v>
      </c>
      <c r="AF76" s="50">
        <v>15.6</v>
      </c>
      <c r="AG76" s="50">
        <v>15.9</v>
      </c>
      <c r="AH76" s="51">
        <f>AVERAGE(Z76:AG140)</f>
        <v>13.061730769230804</v>
      </c>
      <c r="AI76" s="49">
        <v>0.79166666666666663</v>
      </c>
      <c r="AJ76" s="50">
        <v>5</v>
      </c>
      <c r="AK76" s="50">
        <v>7.8</v>
      </c>
      <c r="AL76" s="50">
        <v>6.4</v>
      </c>
      <c r="AM76" s="50">
        <v>9</v>
      </c>
      <c r="AN76" s="50">
        <v>6</v>
      </c>
      <c r="AO76" s="50">
        <v>6.3</v>
      </c>
      <c r="AP76" s="50">
        <v>8.1</v>
      </c>
      <c r="AQ76" s="50">
        <v>7.3</v>
      </c>
      <c r="AR76" s="50">
        <v>8.6999999999999993</v>
      </c>
      <c r="AS76" s="51">
        <f>AVERAGE(AK76:AR140)</f>
        <v>7.2459615384615468</v>
      </c>
      <c r="AT76" s="52">
        <f>+Enfriamiento[[#This Row],[HORA FINAL]]-Enfriamiento[[#This Row],[HORA INICIAL]]</f>
        <v>0.125</v>
      </c>
      <c r="AU76" s="53">
        <v>327.87</v>
      </c>
      <c r="AV76" s="46"/>
      <c r="AW7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3</v>
      </c>
      <c r="AX76" s="55">
        <f>IF(Enfriamiento[[#This Row],[TIEMPO(H)]]="","",Enfriamiento[[#This Row],[TIEMPO(H)]]*60)</f>
        <v>180</v>
      </c>
      <c r="AY76" s="55">
        <f t="shared" si="2"/>
        <v>27</v>
      </c>
      <c r="AZ76" s="56" t="str">
        <f t="shared" si="3"/>
        <v>jul</v>
      </c>
      <c r="BA76" s="65"/>
    </row>
    <row r="77" spans="1:53" ht="15.75" hidden="1" thickBot="1" x14ac:dyDescent="0.3">
      <c r="A77" s="45">
        <v>45842</v>
      </c>
      <c r="B77" s="44" t="s">
        <v>60</v>
      </c>
      <c r="C77" s="44" t="s">
        <v>54</v>
      </c>
      <c r="D77" s="46" t="s">
        <v>63</v>
      </c>
      <c r="E77" s="47" t="s">
        <v>64</v>
      </c>
      <c r="F77" s="46" t="s">
        <v>57</v>
      </c>
      <c r="G77" s="46" t="s">
        <v>58</v>
      </c>
      <c r="H77" s="46" t="s">
        <v>59</v>
      </c>
      <c r="I77" s="46">
        <v>2</v>
      </c>
      <c r="J77" s="46">
        <v>1</v>
      </c>
      <c r="K77" s="46">
        <v>3</v>
      </c>
      <c r="L77" s="46">
        <v>5</v>
      </c>
      <c r="M77" s="46">
        <v>11272</v>
      </c>
      <c r="N77" s="73">
        <v>0.85416666666666663</v>
      </c>
      <c r="O77" s="46">
        <v>15.4</v>
      </c>
      <c r="P77" s="46">
        <v>25.7</v>
      </c>
      <c r="Q77" s="46">
        <v>24.8</v>
      </c>
      <c r="R77" s="46">
        <v>24.6</v>
      </c>
      <c r="S77" s="46">
        <v>24.4</v>
      </c>
      <c r="T77" s="46">
        <v>23.7</v>
      </c>
      <c r="U77" s="46">
        <v>24.2</v>
      </c>
      <c r="V77" s="46">
        <v>26.1</v>
      </c>
      <c r="W77" s="46">
        <v>24.7</v>
      </c>
      <c r="X77" s="48">
        <f>AVERAGE(P77:W142)</f>
        <v>20.976704545454506</v>
      </c>
      <c r="Y77" s="49">
        <v>0.90277777777777779</v>
      </c>
      <c r="Z77" s="50">
        <v>15.8</v>
      </c>
      <c r="AA77" s="50">
        <v>18</v>
      </c>
      <c r="AB77" s="50">
        <v>17.2</v>
      </c>
      <c r="AC77" s="50">
        <v>16.600000000000001</v>
      </c>
      <c r="AD77" s="50">
        <v>14.9</v>
      </c>
      <c r="AE77" s="50">
        <v>13.9</v>
      </c>
      <c r="AF77" s="50">
        <v>16</v>
      </c>
      <c r="AG77" s="50">
        <v>16.5</v>
      </c>
      <c r="AH77" s="51">
        <f>AVERAGE(Z77:AG142)</f>
        <v>12.982007575757612</v>
      </c>
      <c r="AI77" s="49">
        <v>0.97222222222222221</v>
      </c>
      <c r="AJ77" s="50">
        <v>5</v>
      </c>
      <c r="AK77" s="50">
        <v>9.1999999999999993</v>
      </c>
      <c r="AL77" s="50">
        <v>7.7</v>
      </c>
      <c r="AM77" s="50">
        <v>6.9</v>
      </c>
      <c r="AN77" s="50">
        <v>8</v>
      </c>
      <c r="AO77" s="50">
        <v>7.5</v>
      </c>
      <c r="AP77" s="50">
        <v>8.1</v>
      </c>
      <c r="AQ77" s="50">
        <v>7.9</v>
      </c>
      <c r="AR77" s="50">
        <v>8.1</v>
      </c>
      <c r="AS77" s="51">
        <f>AVERAGE(AK77:AR142)</f>
        <v>7.2426136363636457</v>
      </c>
      <c r="AT77" s="52">
        <f>+Enfriamiento[[#This Row],[HORA FINAL]]-Enfriamiento[[#This Row],[HORA INICIAL]]</f>
        <v>0.11805555555555558</v>
      </c>
      <c r="AU77" s="53">
        <v>400.64</v>
      </c>
      <c r="AV77" s="46"/>
      <c r="AW7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77" s="55">
        <f>IF(Enfriamiento[[#This Row],[TIEMPO(H)]]="","",Enfriamiento[[#This Row],[TIEMPO(H)]]*60)</f>
        <v>169.99999999999994</v>
      </c>
      <c r="AY77" s="55">
        <f t="shared" si="2"/>
        <v>27</v>
      </c>
      <c r="AZ77" s="56" t="str">
        <f t="shared" si="3"/>
        <v>jul</v>
      </c>
      <c r="BA77" s="65"/>
    </row>
    <row r="78" spans="1:53" ht="15.75" hidden="1" thickBot="1" x14ac:dyDescent="0.3">
      <c r="A78" s="45">
        <v>45842</v>
      </c>
      <c r="B78" s="44" t="s">
        <v>60</v>
      </c>
      <c r="C78" s="44" t="s">
        <v>54</v>
      </c>
      <c r="D78" s="46" t="s">
        <v>63</v>
      </c>
      <c r="E78" s="47" t="s">
        <v>64</v>
      </c>
      <c r="F78" s="46" t="s">
        <v>57</v>
      </c>
      <c r="G78" s="46" t="s">
        <v>58</v>
      </c>
      <c r="H78" s="46" t="s">
        <v>59</v>
      </c>
      <c r="I78" s="46">
        <v>2</v>
      </c>
      <c r="J78" s="46">
        <v>1</v>
      </c>
      <c r="K78" s="46">
        <v>3</v>
      </c>
      <c r="L78" s="46">
        <v>5</v>
      </c>
      <c r="M78" s="46">
        <v>11273</v>
      </c>
      <c r="N78" s="73">
        <v>0.85416666666666663</v>
      </c>
      <c r="O78" s="46">
        <v>15.4</v>
      </c>
      <c r="P78" s="46">
        <v>25.7</v>
      </c>
      <c r="Q78" s="46">
        <v>24.8</v>
      </c>
      <c r="R78" s="46">
        <v>24.6</v>
      </c>
      <c r="S78" s="46">
        <v>24.4</v>
      </c>
      <c r="T78" s="46">
        <v>23.7</v>
      </c>
      <c r="U78" s="46">
        <v>24.2</v>
      </c>
      <c r="V78" s="46">
        <v>26.1</v>
      </c>
      <c r="W78" s="46">
        <v>24.7</v>
      </c>
      <c r="X78" s="48">
        <f>AVERAGE(P78:W144)</f>
        <v>20.855037313432788</v>
      </c>
      <c r="Y78" s="49">
        <v>0.90277777777777779</v>
      </c>
      <c r="Z78" s="50">
        <v>15.8</v>
      </c>
      <c r="AA78" s="50">
        <v>18</v>
      </c>
      <c r="AB78" s="50">
        <v>17.2</v>
      </c>
      <c r="AC78" s="50">
        <v>16.600000000000001</v>
      </c>
      <c r="AD78" s="50">
        <v>14.9</v>
      </c>
      <c r="AE78" s="50">
        <v>13.9</v>
      </c>
      <c r="AF78" s="50">
        <v>16</v>
      </c>
      <c r="AG78" s="50">
        <v>16.5</v>
      </c>
      <c r="AH78" s="51">
        <f>AVERAGE(Z78:AG144)</f>
        <v>12.899253731343318</v>
      </c>
      <c r="AI78" s="49">
        <v>0.97222222222222221</v>
      </c>
      <c r="AJ78" s="50">
        <v>5</v>
      </c>
      <c r="AK78" s="50">
        <v>9.1999999999999993</v>
      </c>
      <c r="AL78" s="50">
        <v>7.7</v>
      </c>
      <c r="AM78" s="50">
        <v>6.9</v>
      </c>
      <c r="AN78" s="50">
        <v>8</v>
      </c>
      <c r="AO78" s="50">
        <v>7.5</v>
      </c>
      <c r="AP78" s="50">
        <v>8.1</v>
      </c>
      <c r="AQ78" s="50">
        <v>7.9</v>
      </c>
      <c r="AR78" s="50">
        <v>8.1</v>
      </c>
      <c r="AS78" s="51">
        <f>AVERAGE(AK78:AR144)</f>
        <v>7.2322761194029965</v>
      </c>
      <c r="AT78" s="52">
        <f>+Enfriamiento[[#This Row],[HORA FINAL]]-Enfriamiento[[#This Row],[HORA INICIAL]]</f>
        <v>0.11805555555555558</v>
      </c>
      <c r="AU78" s="53">
        <v>343.53</v>
      </c>
      <c r="AV78" s="46"/>
      <c r="AW7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78" s="55">
        <f>IF(Enfriamiento[[#This Row],[TIEMPO(H)]]="","",Enfriamiento[[#This Row],[TIEMPO(H)]]*60)</f>
        <v>169.99999999999994</v>
      </c>
      <c r="AY78" s="55">
        <f t="shared" si="2"/>
        <v>27</v>
      </c>
      <c r="AZ78" s="56" t="str">
        <f t="shared" si="3"/>
        <v>jul</v>
      </c>
      <c r="BA78" s="65"/>
    </row>
    <row r="79" spans="1:53" ht="15.75" hidden="1" thickBot="1" x14ac:dyDescent="0.3">
      <c r="A79" s="45">
        <v>45842</v>
      </c>
      <c r="B79" s="44" t="s">
        <v>60</v>
      </c>
      <c r="C79" s="44" t="s">
        <v>54</v>
      </c>
      <c r="D79" s="46" t="s">
        <v>63</v>
      </c>
      <c r="E79" s="47" t="s">
        <v>64</v>
      </c>
      <c r="F79" s="46" t="s">
        <v>57</v>
      </c>
      <c r="G79" s="46" t="s">
        <v>58</v>
      </c>
      <c r="H79" s="46" t="s">
        <v>59</v>
      </c>
      <c r="I79" s="46">
        <v>2</v>
      </c>
      <c r="J79" s="46">
        <v>1</v>
      </c>
      <c r="K79" s="46">
        <v>3</v>
      </c>
      <c r="L79" s="46">
        <v>5</v>
      </c>
      <c r="M79" s="46">
        <v>11270</v>
      </c>
      <c r="N79" s="73">
        <v>0.85416666666666663</v>
      </c>
      <c r="O79" s="46">
        <v>15.4</v>
      </c>
      <c r="P79" s="46">
        <v>25.7</v>
      </c>
      <c r="Q79" s="46">
        <v>24.8</v>
      </c>
      <c r="R79" s="46">
        <v>24.6</v>
      </c>
      <c r="S79" s="46">
        <v>24.4</v>
      </c>
      <c r="T79" s="46">
        <v>23.7</v>
      </c>
      <c r="U79" s="46">
        <v>24.2</v>
      </c>
      <c r="V79" s="46">
        <v>26.1</v>
      </c>
      <c r="W79" s="46">
        <v>24.7</v>
      </c>
      <c r="X79" s="48">
        <f>AVERAGE(P79:W146)</f>
        <v>20.756617647058768</v>
      </c>
      <c r="Y79" s="49">
        <v>0.90277777777777779</v>
      </c>
      <c r="Z79" s="50">
        <v>15.8</v>
      </c>
      <c r="AA79" s="50">
        <v>18</v>
      </c>
      <c r="AB79" s="50">
        <v>17.2</v>
      </c>
      <c r="AC79" s="50">
        <v>16.600000000000001</v>
      </c>
      <c r="AD79" s="50">
        <v>14.9</v>
      </c>
      <c r="AE79" s="50">
        <v>13.9</v>
      </c>
      <c r="AF79" s="50">
        <v>16</v>
      </c>
      <c r="AG79" s="50">
        <v>16.5</v>
      </c>
      <c r="AH79" s="51">
        <f>AVERAGE(Z79:AG146)</f>
        <v>12.789154411764738</v>
      </c>
      <c r="AI79" s="49">
        <v>0.97222222222222221</v>
      </c>
      <c r="AJ79" s="50">
        <v>5</v>
      </c>
      <c r="AK79" s="50">
        <v>9.1999999999999993</v>
      </c>
      <c r="AL79" s="50">
        <v>7.7</v>
      </c>
      <c r="AM79" s="50">
        <v>6.9</v>
      </c>
      <c r="AN79" s="50">
        <v>8</v>
      </c>
      <c r="AO79" s="50">
        <v>7.5</v>
      </c>
      <c r="AP79" s="50">
        <v>8.1</v>
      </c>
      <c r="AQ79" s="50">
        <v>7.9</v>
      </c>
      <c r="AR79" s="50">
        <v>8.1</v>
      </c>
      <c r="AS79" s="51">
        <f>AVERAGE(AK79:AR146)</f>
        <v>7.2066176470588355</v>
      </c>
      <c r="AT79" s="52">
        <f>+Enfriamiento[[#This Row],[HORA FINAL]]-Enfriamiento[[#This Row],[HORA INICIAL]]</f>
        <v>0.11805555555555558</v>
      </c>
      <c r="AU79" s="53">
        <v>398.64</v>
      </c>
      <c r="AV79" s="46"/>
      <c r="AW7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79" s="55">
        <f>IF(Enfriamiento[[#This Row],[TIEMPO(H)]]="","",Enfriamiento[[#This Row],[TIEMPO(H)]]*60)</f>
        <v>169.99999999999994</v>
      </c>
      <c r="AY79" s="55">
        <f t="shared" si="2"/>
        <v>27</v>
      </c>
      <c r="AZ79" s="56" t="str">
        <f t="shared" si="3"/>
        <v>jul</v>
      </c>
      <c r="BA79" s="65"/>
    </row>
    <row r="80" spans="1:53" ht="15.75" hidden="1" thickBot="1" x14ac:dyDescent="0.3">
      <c r="A80" s="45">
        <v>45842</v>
      </c>
      <c r="B80" s="44" t="s">
        <v>60</v>
      </c>
      <c r="C80" s="44" t="s">
        <v>54</v>
      </c>
      <c r="D80" s="46" t="s">
        <v>63</v>
      </c>
      <c r="E80" s="47" t="s">
        <v>64</v>
      </c>
      <c r="F80" s="46" t="s">
        <v>57</v>
      </c>
      <c r="G80" s="46" t="s">
        <v>58</v>
      </c>
      <c r="H80" s="46" t="s">
        <v>59</v>
      </c>
      <c r="I80" s="46">
        <v>2</v>
      </c>
      <c r="J80" s="46">
        <v>1</v>
      </c>
      <c r="K80" s="46">
        <v>3</v>
      </c>
      <c r="L80" s="46">
        <v>5</v>
      </c>
      <c r="M80" s="46">
        <v>11271</v>
      </c>
      <c r="N80" s="73">
        <v>0.85416666666666663</v>
      </c>
      <c r="O80" s="46">
        <v>15.4</v>
      </c>
      <c r="P80" s="46">
        <v>25.7</v>
      </c>
      <c r="Q80" s="46">
        <v>24.8</v>
      </c>
      <c r="R80" s="46">
        <v>24.6</v>
      </c>
      <c r="S80" s="46">
        <v>24.4</v>
      </c>
      <c r="T80" s="46">
        <v>23.7</v>
      </c>
      <c r="U80" s="46">
        <v>24.2</v>
      </c>
      <c r="V80" s="46">
        <v>26.1</v>
      </c>
      <c r="W80" s="46">
        <v>24.7</v>
      </c>
      <c r="X80" s="48">
        <f>AVERAGE(P80:W148)</f>
        <v>20.680434782608636</v>
      </c>
      <c r="Y80" s="49">
        <v>0.90277777777777779</v>
      </c>
      <c r="Z80" s="50">
        <v>15.8</v>
      </c>
      <c r="AA80" s="50">
        <v>18</v>
      </c>
      <c r="AB80" s="50">
        <v>17.2</v>
      </c>
      <c r="AC80" s="50">
        <v>16.600000000000001</v>
      </c>
      <c r="AD80" s="50">
        <v>14.9</v>
      </c>
      <c r="AE80" s="50">
        <v>13.9</v>
      </c>
      <c r="AF80" s="50">
        <v>16</v>
      </c>
      <c r="AG80" s="50">
        <v>16.5</v>
      </c>
      <c r="AH80" s="51">
        <f>AVERAGE(Z80:AG148)</f>
        <v>12.652898550724668</v>
      </c>
      <c r="AI80" s="49">
        <v>0.97222222222222221</v>
      </c>
      <c r="AJ80" s="50">
        <v>5</v>
      </c>
      <c r="AK80" s="50">
        <v>9.1999999999999993</v>
      </c>
      <c r="AL80" s="50">
        <v>7.7</v>
      </c>
      <c r="AM80" s="50">
        <v>6.9</v>
      </c>
      <c r="AN80" s="50">
        <v>8</v>
      </c>
      <c r="AO80" s="50">
        <v>7.5</v>
      </c>
      <c r="AP80" s="50">
        <v>8.1</v>
      </c>
      <c r="AQ80" s="50">
        <v>7.9</v>
      </c>
      <c r="AR80" s="50">
        <v>8.1</v>
      </c>
      <c r="AS80" s="51">
        <f>AVERAGE(AK80:AR148)</f>
        <v>7.1663043478261006</v>
      </c>
      <c r="AT80" s="52">
        <f>+Enfriamiento[[#This Row],[HORA FINAL]]-Enfriamiento[[#This Row],[HORA INICIAL]]</f>
        <v>0.11805555555555558</v>
      </c>
      <c r="AU80" s="53">
        <v>397.64</v>
      </c>
      <c r="AV80" s="46"/>
      <c r="AW8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0" s="55">
        <f>IF(Enfriamiento[[#This Row],[TIEMPO(H)]]="","",Enfriamiento[[#This Row],[TIEMPO(H)]]*60)</f>
        <v>169.99999999999994</v>
      </c>
      <c r="AY80" s="55">
        <f t="shared" si="2"/>
        <v>27</v>
      </c>
      <c r="AZ80" s="56" t="str">
        <f t="shared" si="3"/>
        <v>jul</v>
      </c>
      <c r="BA80" s="65"/>
    </row>
    <row r="81" spans="1:53" ht="15.75" hidden="1" thickBot="1" x14ac:dyDescent="0.3">
      <c r="A81" s="45">
        <v>45842</v>
      </c>
      <c r="B81" s="44" t="s">
        <v>60</v>
      </c>
      <c r="C81" s="44" t="s">
        <v>54</v>
      </c>
      <c r="D81" s="46" t="s">
        <v>63</v>
      </c>
      <c r="E81" s="47" t="s">
        <v>64</v>
      </c>
      <c r="F81" s="46" t="s">
        <v>57</v>
      </c>
      <c r="G81" s="46" t="s">
        <v>58</v>
      </c>
      <c r="H81" s="46" t="s">
        <v>59</v>
      </c>
      <c r="I81" s="46">
        <v>2</v>
      </c>
      <c r="J81" s="46">
        <v>1</v>
      </c>
      <c r="K81" s="46">
        <v>3</v>
      </c>
      <c r="L81" s="46">
        <v>5</v>
      </c>
      <c r="M81" s="46">
        <v>11274</v>
      </c>
      <c r="N81" s="73">
        <v>0.85416666666666663</v>
      </c>
      <c r="O81" s="46">
        <v>15.4</v>
      </c>
      <c r="P81" s="46">
        <v>25.7</v>
      </c>
      <c r="Q81" s="46">
        <v>24.8</v>
      </c>
      <c r="R81" s="46">
        <v>24.6</v>
      </c>
      <c r="S81" s="46">
        <v>24.4</v>
      </c>
      <c r="T81" s="46">
        <v>23.7</v>
      </c>
      <c r="U81" s="46">
        <v>24.2</v>
      </c>
      <c r="V81" s="46">
        <v>26.1</v>
      </c>
      <c r="W81" s="46">
        <v>24.7</v>
      </c>
      <c r="X81" s="48">
        <f>AVERAGE(P81:W150)</f>
        <v>20.60642857142852</v>
      </c>
      <c r="Y81" s="49">
        <v>0.90277777777777779</v>
      </c>
      <c r="Z81" s="50">
        <v>15.8</v>
      </c>
      <c r="AA81" s="50">
        <v>18</v>
      </c>
      <c r="AB81" s="50">
        <v>17.2</v>
      </c>
      <c r="AC81" s="50">
        <v>16.600000000000001</v>
      </c>
      <c r="AD81" s="50">
        <v>14.9</v>
      </c>
      <c r="AE81" s="50">
        <v>13.9</v>
      </c>
      <c r="AF81" s="50">
        <v>16</v>
      </c>
      <c r="AG81" s="50">
        <v>16.5</v>
      </c>
      <c r="AH81" s="51">
        <f>AVERAGE(Z81:AG150)</f>
        <v>12.520535714285742</v>
      </c>
      <c r="AI81" s="49">
        <v>0.97222222222222221</v>
      </c>
      <c r="AJ81" s="50">
        <v>5</v>
      </c>
      <c r="AK81" s="50">
        <v>9.1999999999999993</v>
      </c>
      <c r="AL81" s="50">
        <v>7.7</v>
      </c>
      <c r="AM81" s="50">
        <v>6.9</v>
      </c>
      <c r="AN81" s="50">
        <v>8</v>
      </c>
      <c r="AO81" s="50">
        <v>7.5</v>
      </c>
      <c r="AP81" s="50">
        <v>8.1</v>
      </c>
      <c r="AQ81" s="50">
        <v>7.9</v>
      </c>
      <c r="AR81" s="50">
        <v>8.1</v>
      </c>
      <c r="AS81" s="51">
        <f>AVERAGE(AK81:AR150)</f>
        <v>7.1271428571428714</v>
      </c>
      <c r="AT81" s="52">
        <f>+Enfriamiento[[#This Row],[HORA FINAL]]-Enfriamiento[[#This Row],[HORA INICIAL]]</f>
        <v>0.11805555555555558</v>
      </c>
      <c r="AU81" s="53">
        <v>400.64</v>
      </c>
      <c r="AV81" s="46"/>
      <c r="AW8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1" s="55">
        <f>IF(Enfriamiento[[#This Row],[TIEMPO(H)]]="","",Enfriamiento[[#This Row],[TIEMPO(H)]]*60)</f>
        <v>169.99999999999994</v>
      </c>
      <c r="AY81" s="55">
        <f t="shared" si="2"/>
        <v>27</v>
      </c>
      <c r="AZ81" s="56" t="str">
        <f t="shared" si="3"/>
        <v>jul</v>
      </c>
      <c r="BA81" s="65"/>
    </row>
    <row r="82" spans="1:53" ht="15.75" hidden="1" thickBot="1" x14ac:dyDescent="0.3">
      <c r="A82" s="45">
        <v>45842</v>
      </c>
      <c r="B82" s="44" t="s">
        <v>60</v>
      </c>
      <c r="C82" s="44" t="s">
        <v>54</v>
      </c>
      <c r="D82" s="46" t="s">
        <v>63</v>
      </c>
      <c r="E82" s="47" t="s">
        <v>64</v>
      </c>
      <c r="F82" s="46" t="s">
        <v>57</v>
      </c>
      <c r="G82" s="46" t="s">
        <v>58</v>
      </c>
      <c r="H82" s="46" t="s">
        <v>59</v>
      </c>
      <c r="I82" s="46">
        <v>2</v>
      </c>
      <c r="J82" s="46">
        <v>1</v>
      </c>
      <c r="K82" s="46">
        <v>3</v>
      </c>
      <c r="L82" s="46">
        <v>5</v>
      </c>
      <c r="M82" s="46">
        <v>11268</v>
      </c>
      <c r="N82" s="73">
        <v>0.85416666666666663</v>
      </c>
      <c r="O82" s="46">
        <v>15.4</v>
      </c>
      <c r="P82" s="46">
        <v>25.7</v>
      </c>
      <c r="Q82" s="46">
        <v>24.8</v>
      </c>
      <c r="R82" s="46">
        <v>24.6</v>
      </c>
      <c r="S82" s="46">
        <v>24.4</v>
      </c>
      <c r="T82" s="46">
        <v>23.7</v>
      </c>
      <c r="U82" s="46">
        <v>24.2</v>
      </c>
      <c r="V82" s="46">
        <v>26.1</v>
      </c>
      <c r="W82" s="46">
        <v>24.7</v>
      </c>
      <c r="X82" s="48">
        <f>AVERAGE(P82:W152)</f>
        <v>20.534507042253477</v>
      </c>
      <c r="Y82" s="49">
        <v>0.90277777777777779</v>
      </c>
      <c r="Z82" s="50">
        <v>15.8</v>
      </c>
      <c r="AA82" s="50">
        <v>18</v>
      </c>
      <c r="AB82" s="50">
        <v>17.2</v>
      </c>
      <c r="AC82" s="50">
        <v>16.600000000000001</v>
      </c>
      <c r="AD82" s="50">
        <v>14.9</v>
      </c>
      <c r="AE82" s="50">
        <v>13.9</v>
      </c>
      <c r="AF82" s="50">
        <v>16</v>
      </c>
      <c r="AG82" s="50">
        <v>16.5</v>
      </c>
      <c r="AH82" s="51">
        <f>AVERAGE(Z82:AG152)</f>
        <v>12.39190140845073</v>
      </c>
      <c r="AI82" s="49">
        <v>0.97222222222222221</v>
      </c>
      <c r="AJ82" s="50">
        <v>5</v>
      </c>
      <c r="AK82" s="50">
        <v>9.1999999999999993</v>
      </c>
      <c r="AL82" s="50">
        <v>7.7</v>
      </c>
      <c r="AM82" s="50">
        <v>6.9</v>
      </c>
      <c r="AN82" s="50">
        <v>8</v>
      </c>
      <c r="AO82" s="50">
        <v>7.5</v>
      </c>
      <c r="AP82" s="50">
        <v>8.1</v>
      </c>
      <c r="AQ82" s="50">
        <v>7.9</v>
      </c>
      <c r="AR82" s="50">
        <v>8.1</v>
      </c>
      <c r="AS82" s="51">
        <f>AVERAGE(AK82:AR152)</f>
        <v>7.0890845070422666</v>
      </c>
      <c r="AT82" s="52">
        <f>+Enfriamiento[[#This Row],[HORA FINAL]]-Enfriamiento[[#This Row],[HORA INICIAL]]</f>
        <v>0.11805555555555558</v>
      </c>
      <c r="AU82" s="53">
        <v>402.64</v>
      </c>
      <c r="AV82" s="46"/>
      <c r="AW8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2" s="55">
        <f>IF(Enfriamiento[[#This Row],[TIEMPO(H)]]="","",Enfriamiento[[#This Row],[TIEMPO(H)]]*60)</f>
        <v>169.99999999999994</v>
      </c>
      <c r="AY82" s="55">
        <f t="shared" si="2"/>
        <v>27</v>
      </c>
      <c r="AZ82" s="56" t="str">
        <f t="shared" si="3"/>
        <v>jul</v>
      </c>
      <c r="BA82" s="65"/>
    </row>
    <row r="83" spans="1:53" ht="15.75" hidden="1" thickBot="1" x14ac:dyDescent="0.3">
      <c r="A83" s="45">
        <v>45842</v>
      </c>
      <c r="B83" s="44" t="s">
        <v>60</v>
      </c>
      <c r="C83" s="44" t="s">
        <v>54</v>
      </c>
      <c r="D83" s="46" t="s">
        <v>63</v>
      </c>
      <c r="E83" s="47" t="s">
        <v>64</v>
      </c>
      <c r="F83" s="46" t="s">
        <v>57</v>
      </c>
      <c r="G83" s="46" t="s">
        <v>58</v>
      </c>
      <c r="H83" s="46" t="s">
        <v>59</v>
      </c>
      <c r="I83" s="46">
        <v>2</v>
      </c>
      <c r="J83" s="46">
        <v>1</v>
      </c>
      <c r="K83" s="46">
        <v>3</v>
      </c>
      <c r="L83" s="46">
        <v>5</v>
      </c>
      <c r="M83" s="46">
        <v>11267</v>
      </c>
      <c r="N83" s="73">
        <v>0.85416666666666663</v>
      </c>
      <c r="O83" s="46">
        <v>15.4</v>
      </c>
      <c r="P83" s="46">
        <v>25.7</v>
      </c>
      <c r="Q83" s="46">
        <v>24.8</v>
      </c>
      <c r="R83" s="46">
        <v>24.6</v>
      </c>
      <c r="S83" s="46">
        <v>24.4</v>
      </c>
      <c r="T83" s="46">
        <v>23.7</v>
      </c>
      <c r="U83" s="46">
        <v>24.2</v>
      </c>
      <c r="V83" s="46">
        <v>26.1</v>
      </c>
      <c r="W83" s="46">
        <v>24.7</v>
      </c>
      <c r="X83" s="48">
        <f>AVERAGE(P83:W154)</f>
        <v>20.464583333333294</v>
      </c>
      <c r="Y83" s="49">
        <v>0.90277777777777779</v>
      </c>
      <c r="Z83" s="50">
        <v>15.8</v>
      </c>
      <c r="AA83" s="50">
        <v>18</v>
      </c>
      <c r="AB83" s="50">
        <v>17.2</v>
      </c>
      <c r="AC83" s="50">
        <v>16.600000000000001</v>
      </c>
      <c r="AD83" s="50">
        <v>14.9</v>
      </c>
      <c r="AE83" s="50">
        <v>13.9</v>
      </c>
      <c r="AF83" s="50">
        <v>16</v>
      </c>
      <c r="AG83" s="50">
        <v>16.5</v>
      </c>
      <c r="AH83" s="51">
        <f>AVERAGE(Z83:AG154)</f>
        <v>12.266840277777803</v>
      </c>
      <c r="AI83" s="49">
        <v>0.97222222222222221</v>
      </c>
      <c r="AJ83" s="50">
        <v>5</v>
      </c>
      <c r="AK83" s="50">
        <v>9.1999999999999993</v>
      </c>
      <c r="AL83" s="50">
        <v>7.7</v>
      </c>
      <c r="AM83" s="50">
        <v>6.9</v>
      </c>
      <c r="AN83" s="50">
        <v>8</v>
      </c>
      <c r="AO83" s="50">
        <v>7.5</v>
      </c>
      <c r="AP83" s="50">
        <v>8.1</v>
      </c>
      <c r="AQ83" s="50">
        <v>7.9</v>
      </c>
      <c r="AR83" s="50">
        <v>8.1</v>
      </c>
      <c r="AS83" s="51">
        <f>AVERAGE(AK83:AR154)</f>
        <v>7.0520833333333464</v>
      </c>
      <c r="AT83" s="52">
        <f>+Enfriamiento[[#This Row],[HORA FINAL]]-Enfriamiento[[#This Row],[HORA INICIAL]]</f>
        <v>0.11805555555555558</v>
      </c>
      <c r="AU83" s="53">
        <v>402.64</v>
      </c>
      <c r="AV83" s="46"/>
      <c r="AW8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3" s="55">
        <f>IF(Enfriamiento[[#This Row],[TIEMPO(H)]]="","",Enfriamiento[[#This Row],[TIEMPO(H)]]*60)</f>
        <v>169.99999999999994</v>
      </c>
      <c r="AY83" s="55">
        <f t="shared" si="2"/>
        <v>27</v>
      </c>
      <c r="AZ83" s="56" t="str">
        <f t="shared" si="3"/>
        <v>jul</v>
      </c>
      <c r="BA83" s="65"/>
    </row>
    <row r="84" spans="1:53" ht="15.75" hidden="1" thickBot="1" x14ac:dyDescent="0.3">
      <c r="A84" s="45">
        <v>45842</v>
      </c>
      <c r="B84" s="44" t="s">
        <v>60</v>
      </c>
      <c r="C84" s="44" t="s">
        <v>54</v>
      </c>
      <c r="D84" s="46" t="s">
        <v>63</v>
      </c>
      <c r="E84" s="47" t="s">
        <v>64</v>
      </c>
      <c r="F84" s="46" t="s">
        <v>57</v>
      </c>
      <c r="G84" s="46" t="s">
        <v>58</v>
      </c>
      <c r="H84" s="46" t="s">
        <v>59</v>
      </c>
      <c r="I84" s="46">
        <v>2</v>
      </c>
      <c r="J84" s="46">
        <v>1</v>
      </c>
      <c r="K84" s="46">
        <v>3</v>
      </c>
      <c r="L84" s="46">
        <v>5</v>
      </c>
      <c r="M84" s="46">
        <v>11265</v>
      </c>
      <c r="N84" s="73">
        <v>0.85416666666666663</v>
      </c>
      <c r="O84" s="46">
        <v>15.4</v>
      </c>
      <c r="P84" s="46">
        <v>25.7</v>
      </c>
      <c r="Q84" s="46">
        <v>24.8</v>
      </c>
      <c r="R84" s="46">
        <v>24.6</v>
      </c>
      <c r="S84" s="46">
        <v>24.4</v>
      </c>
      <c r="T84" s="46">
        <v>23.7</v>
      </c>
      <c r="U84" s="46">
        <v>24.2</v>
      </c>
      <c r="V84" s="46">
        <v>26.1</v>
      </c>
      <c r="W84" s="46">
        <v>24.7</v>
      </c>
      <c r="X84" s="48">
        <f>AVERAGE(P84:W156)</f>
        <v>20.39657534246572</v>
      </c>
      <c r="Y84" s="49">
        <v>0.90277777777777779</v>
      </c>
      <c r="Z84" s="50">
        <v>15.8</v>
      </c>
      <c r="AA84" s="50">
        <v>18</v>
      </c>
      <c r="AB84" s="50">
        <v>17.2</v>
      </c>
      <c r="AC84" s="50">
        <v>16.600000000000001</v>
      </c>
      <c r="AD84" s="50">
        <v>14.9</v>
      </c>
      <c r="AE84" s="50">
        <v>13.9</v>
      </c>
      <c r="AF84" s="50">
        <v>16</v>
      </c>
      <c r="AG84" s="50">
        <v>16.5</v>
      </c>
      <c r="AH84" s="51">
        <f>AVERAGE(Z84:AG156)</f>
        <v>12.145205479452079</v>
      </c>
      <c r="AI84" s="49">
        <v>0.97222222222222221</v>
      </c>
      <c r="AJ84" s="50">
        <v>5</v>
      </c>
      <c r="AK84" s="50">
        <v>9.1999999999999993</v>
      </c>
      <c r="AL84" s="50">
        <v>7.7</v>
      </c>
      <c r="AM84" s="50">
        <v>6.9</v>
      </c>
      <c r="AN84" s="50">
        <v>8</v>
      </c>
      <c r="AO84" s="50">
        <v>7.5</v>
      </c>
      <c r="AP84" s="50">
        <v>8.1</v>
      </c>
      <c r="AQ84" s="50">
        <v>7.9</v>
      </c>
      <c r="AR84" s="50">
        <v>8.1</v>
      </c>
      <c r="AS84" s="51">
        <f>AVERAGE(AK84:AR156)</f>
        <v>7.0160958904109707</v>
      </c>
      <c r="AT84" s="52">
        <f>+Enfriamiento[[#This Row],[HORA FINAL]]-Enfriamiento[[#This Row],[HORA INICIAL]]</f>
        <v>0.11805555555555558</v>
      </c>
      <c r="AU84" s="53">
        <v>398.64</v>
      </c>
      <c r="AV84" s="46"/>
      <c r="AW8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4" s="55">
        <f>IF(Enfriamiento[[#This Row],[TIEMPO(H)]]="","",Enfriamiento[[#This Row],[TIEMPO(H)]]*60)</f>
        <v>169.99999999999994</v>
      </c>
      <c r="AY84" s="55">
        <f t="shared" si="2"/>
        <v>27</v>
      </c>
      <c r="AZ84" s="56" t="str">
        <f t="shared" si="3"/>
        <v>jul</v>
      </c>
      <c r="BA84" s="65"/>
    </row>
    <row r="85" spans="1:53" ht="15.75" hidden="1" thickBot="1" x14ac:dyDescent="0.3">
      <c r="A85" s="45">
        <v>45842</v>
      </c>
      <c r="B85" s="44" t="s">
        <v>60</v>
      </c>
      <c r="C85" s="44" t="s">
        <v>54</v>
      </c>
      <c r="D85" s="46" t="s">
        <v>63</v>
      </c>
      <c r="E85" s="47" t="s">
        <v>64</v>
      </c>
      <c r="F85" s="46" t="s">
        <v>57</v>
      </c>
      <c r="G85" s="46" t="s">
        <v>58</v>
      </c>
      <c r="H85" s="46" t="s">
        <v>59</v>
      </c>
      <c r="I85" s="46">
        <v>2</v>
      </c>
      <c r="J85" s="46">
        <v>1</v>
      </c>
      <c r="K85" s="46">
        <v>3</v>
      </c>
      <c r="L85" s="46">
        <v>5</v>
      </c>
      <c r="M85" s="46">
        <v>11266</v>
      </c>
      <c r="N85" s="73">
        <v>0.85416666666666663</v>
      </c>
      <c r="O85" s="46">
        <v>15.4</v>
      </c>
      <c r="P85" s="46">
        <v>25.7</v>
      </c>
      <c r="Q85" s="46">
        <v>24.8</v>
      </c>
      <c r="R85" s="46">
        <v>24.6</v>
      </c>
      <c r="S85" s="46">
        <v>24.4</v>
      </c>
      <c r="T85" s="46">
        <v>23.7</v>
      </c>
      <c r="U85" s="46">
        <v>24.2</v>
      </c>
      <c r="V85" s="46">
        <v>26.1</v>
      </c>
      <c r="W85" s="46">
        <v>24.7</v>
      </c>
      <c r="X85" s="48">
        <f>AVERAGE(P85:W158)</f>
        <v>20.342905405405382</v>
      </c>
      <c r="Y85" s="49">
        <v>0.90277777777777779</v>
      </c>
      <c r="Z85" s="50">
        <v>15.8</v>
      </c>
      <c r="AA85" s="50">
        <v>18</v>
      </c>
      <c r="AB85" s="50">
        <v>17.2</v>
      </c>
      <c r="AC85" s="50">
        <v>16.600000000000001</v>
      </c>
      <c r="AD85" s="50">
        <v>14.9</v>
      </c>
      <c r="AE85" s="50">
        <v>13.9</v>
      </c>
      <c r="AF85" s="50">
        <v>16</v>
      </c>
      <c r="AG85" s="50">
        <v>16.5</v>
      </c>
      <c r="AH85" s="51">
        <f>AVERAGE(Z85:AG158)</f>
        <v>12.067736486486504</v>
      </c>
      <c r="AI85" s="49">
        <v>0.97222222222222221</v>
      </c>
      <c r="AJ85" s="50">
        <v>5</v>
      </c>
      <c r="AK85" s="50">
        <v>9.1999999999999993</v>
      </c>
      <c r="AL85" s="50">
        <v>7.7</v>
      </c>
      <c r="AM85" s="50">
        <v>6.9</v>
      </c>
      <c r="AN85" s="50">
        <v>8</v>
      </c>
      <c r="AO85" s="50">
        <v>7.5</v>
      </c>
      <c r="AP85" s="50">
        <v>8.1</v>
      </c>
      <c r="AQ85" s="50">
        <v>7.9</v>
      </c>
      <c r="AR85" s="50">
        <v>8.1</v>
      </c>
      <c r="AS85" s="51">
        <f>AVERAGE(AK85:AR158)</f>
        <v>6.9979729729729829</v>
      </c>
      <c r="AT85" s="52">
        <f>+Enfriamiento[[#This Row],[HORA FINAL]]-Enfriamiento[[#This Row],[HORA INICIAL]]</f>
        <v>0.11805555555555558</v>
      </c>
      <c r="AU85" s="53">
        <v>331.87</v>
      </c>
      <c r="AV85" s="46"/>
      <c r="AW8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5" s="55">
        <f>IF(Enfriamiento[[#This Row],[TIEMPO(H)]]="","",Enfriamiento[[#This Row],[TIEMPO(H)]]*60)</f>
        <v>169.99999999999994</v>
      </c>
      <c r="AY85" s="55">
        <f t="shared" si="2"/>
        <v>27</v>
      </c>
      <c r="AZ85" s="56" t="str">
        <f t="shared" si="3"/>
        <v>jul</v>
      </c>
      <c r="BA85" s="65"/>
    </row>
    <row r="86" spans="1:53" ht="15.75" hidden="1" thickBot="1" x14ac:dyDescent="0.3">
      <c r="A86" s="45">
        <v>45842</v>
      </c>
      <c r="B86" s="44" t="s">
        <v>60</v>
      </c>
      <c r="C86" s="44" t="s">
        <v>54</v>
      </c>
      <c r="D86" s="46" t="s">
        <v>63</v>
      </c>
      <c r="E86" s="47" t="s">
        <v>64</v>
      </c>
      <c r="F86" s="46" t="s">
        <v>57</v>
      </c>
      <c r="G86" s="46" t="s">
        <v>58</v>
      </c>
      <c r="H86" s="46" t="s">
        <v>59</v>
      </c>
      <c r="I86" s="46">
        <v>2</v>
      </c>
      <c r="J86" s="46">
        <v>1</v>
      </c>
      <c r="K86" s="46">
        <v>3</v>
      </c>
      <c r="L86" s="46">
        <v>5</v>
      </c>
      <c r="M86" s="46">
        <v>11264</v>
      </c>
      <c r="N86" s="73">
        <v>0.85416666666666663</v>
      </c>
      <c r="O86" s="46">
        <v>15.4</v>
      </c>
      <c r="P86" s="46">
        <v>25.7</v>
      </c>
      <c r="Q86" s="46">
        <v>24.8</v>
      </c>
      <c r="R86" s="46">
        <v>24.6</v>
      </c>
      <c r="S86" s="46">
        <v>24.4</v>
      </c>
      <c r="T86" s="46">
        <v>23.7</v>
      </c>
      <c r="U86" s="46">
        <v>24.2</v>
      </c>
      <c r="V86" s="46">
        <v>26.1</v>
      </c>
      <c r="W86" s="46">
        <v>24.7</v>
      </c>
      <c r="X86" s="48">
        <f>AVERAGE(P86:W160)</f>
        <v>20.290666666666652</v>
      </c>
      <c r="Y86" s="49">
        <v>0.90277777777777779</v>
      </c>
      <c r="Z86" s="50">
        <v>15.8</v>
      </c>
      <c r="AA86" s="50">
        <v>18</v>
      </c>
      <c r="AB86" s="50">
        <v>17.2</v>
      </c>
      <c r="AC86" s="50">
        <v>16.600000000000001</v>
      </c>
      <c r="AD86" s="50">
        <v>14.9</v>
      </c>
      <c r="AE86" s="50">
        <v>13.9</v>
      </c>
      <c r="AF86" s="50">
        <v>16</v>
      </c>
      <c r="AG86" s="50">
        <v>16.5</v>
      </c>
      <c r="AH86" s="51">
        <f>AVERAGE(Z86:AG160)</f>
        <v>11.992333333333345</v>
      </c>
      <c r="AI86" s="49">
        <v>0.97222222222222221</v>
      </c>
      <c r="AJ86" s="50">
        <v>5</v>
      </c>
      <c r="AK86" s="50">
        <v>9.1999999999999993</v>
      </c>
      <c r="AL86" s="50">
        <v>7.7</v>
      </c>
      <c r="AM86" s="50">
        <v>6.9</v>
      </c>
      <c r="AN86" s="50">
        <v>8</v>
      </c>
      <c r="AO86" s="50">
        <v>7.5</v>
      </c>
      <c r="AP86" s="50">
        <v>8.1</v>
      </c>
      <c r="AQ86" s="50">
        <v>7.9</v>
      </c>
      <c r="AR86" s="50">
        <v>8.1</v>
      </c>
      <c r="AS86" s="51">
        <f>AVERAGE(AK86:AR160)</f>
        <v>6.9803333333333422</v>
      </c>
      <c r="AT86" s="52">
        <f>+Enfriamiento[[#This Row],[HORA FINAL]]-Enfriamiento[[#This Row],[HORA INICIAL]]</f>
        <v>0.11805555555555558</v>
      </c>
      <c r="AU86" s="53">
        <v>328.87</v>
      </c>
      <c r="AV86" s="46"/>
      <c r="AW8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2.8333333333333321</v>
      </c>
      <c r="AX86" s="55">
        <f>IF(Enfriamiento[[#This Row],[TIEMPO(H)]]="","",Enfriamiento[[#This Row],[TIEMPO(H)]]*60)</f>
        <v>169.99999999999994</v>
      </c>
      <c r="AY86" s="55">
        <f t="shared" si="2"/>
        <v>27</v>
      </c>
      <c r="AZ86" s="56" t="str">
        <f t="shared" si="3"/>
        <v>jul</v>
      </c>
      <c r="BA86" s="65"/>
    </row>
    <row r="87" spans="1:53" ht="15.75" hidden="1" thickBot="1" x14ac:dyDescent="0.3">
      <c r="A87" s="45">
        <v>45842</v>
      </c>
      <c r="B87" s="44" t="s">
        <v>60</v>
      </c>
      <c r="C87" s="44" t="s">
        <v>54</v>
      </c>
      <c r="D87" s="46" t="s">
        <v>67</v>
      </c>
      <c r="E87" s="47" t="s">
        <v>64</v>
      </c>
      <c r="F87" s="46" t="s">
        <v>57</v>
      </c>
      <c r="G87" s="46" t="s">
        <v>68</v>
      </c>
      <c r="H87" s="46" t="s">
        <v>59</v>
      </c>
      <c r="I87" s="46">
        <v>1</v>
      </c>
      <c r="J87" s="46">
        <v>2</v>
      </c>
      <c r="K87" s="46">
        <v>2.4</v>
      </c>
      <c r="L87" s="46">
        <v>5</v>
      </c>
      <c r="M87" s="46">
        <v>10410</v>
      </c>
      <c r="N87" s="73">
        <v>0.85416666666666663</v>
      </c>
      <c r="O87" s="46">
        <v>12.9</v>
      </c>
      <c r="P87" s="46">
        <v>22.4</v>
      </c>
      <c r="Q87" s="46">
        <v>24.6</v>
      </c>
      <c r="R87" s="46">
        <v>21.4</v>
      </c>
      <c r="S87" s="46">
        <v>24.8</v>
      </c>
      <c r="T87" s="46">
        <v>25.1</v>
      </c>
      <c r="U87" s="46">
        <v>25</v>
      </c>
      <c r="V87" s="46">
        <v>24</v>
      </c>
      <c r="W87" s="46">
        <v>24</v>
      </c>
      <c r="X87" s="48">
        <f>AVERAGE(P87:W162)</f>
        <v>20.239802631578943</v>
      </c>
      <c r="Y87" s="49">
        <v>0.875</v>
      </c>
      <c r="Z87" s="50">
        <v>11.9</v>
      </c>
      <c r="AA87" s="50">
        <v>10.6</v>
      </c>
      <c r="AB87" s="50">
        <v>9.5</v>
      </c>
      <c r="AC87" s="50">
        <v>12</v>
      </c>
      <c r="AD87" s="50">
        <v>12.1</v>
      </c>
      <c r="AE87" s="50">
        <v>9.9</v>
      </c>
      <c r="AF87" s="50">
        <v>10.6</v>
      </c>
      <c r="AG87" s="50">
        <v>9.9</v>
      </c>
      <c r="AH87" s="51">
        <f>AVERAGE(Z87:AG162)</f>
        <v>11.918914473684218</v>
      </c>
      <c r="AI87" s="49">
        <v>0.90625</v>
      </c>
      <c r="AJ87" s="50">
        <v>5</v>
      </c>
      <c r="AK87" s="50">
        <v>6</v>
      </c>
      <c r="AL87" s="50">
        <v>5.4</v>
      </c>
      <c r="AM87" s="50">
        <v>5</v>
      </c>
      <c r="AN87" s="50">
        <v>6</v>
      </c>
      <c r="AO87" s="50">
        <v>5.2</v>
      </c>
      <c r="AP87" s="50">
        <v>5.2</v>
      </c>
      <c r="AQ87" s="50">
        <v>5.4</v>
      </c>
      <c r="AR87" s="50">
        <v>7.4</v>
      </c>
      <c r="AS87" s="51">
        <f>AVERAGE(AK87:AR162)</f>
        <v>6.9631578947368489</v>
      </c>
      <c r="AT87" s="52">
        <f>+Enfriamiento[[#This Row],[HORA FINAL]]-Enfriamiento[[#This Row],[HORA INICIAL]]</f>
        <v>5.208333333333337E-2</v>
      </c>
      <c r="AU87" s="53">
        <v>127.35</v>
      </c>
      <c r="AV87" s="46"/>
      <c r="AW8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1.25</v>
      </c>
      <c r="AX87" s="55">
        <f>IF(Enfriamiento[[#This Row],[TIEMPO(H)]]="","",Enfriamiento[[#This Row],[TIEMPO(H)]]*60)</f>
        <v>75</v>
      </c>
      <c r="AY87" s="55">
        <f t="shared" si="2"/>
        <v>27</v>
      </c>
      <c r="AZ87" s="56" t="str">
        <f t="shared" si="3"/>
        <v>jul</v>
      </c>
      <c r="BA87" s="65"/>
    </row>
    <row r="88" spans="1:53" ht="15.75" hidden="1" thickBot="1" x14ac:dyDescent="0.3">
      <c r="A88" s="45">
        <v>45842</v>
      </c>
      <c r="B88" s="44" t="s">
        <v>60</v>
      </c>
      <c r="C88" s="44" t="s">
        <v>54</v>
      </c>
      <c r="D88" s="46" t="s">
        <v>67</v>
      </c>
      <c r="E88" s="47" t="s">
        <v>64</v>
      </c>
      <c r="F88" s="46" t="s">
        <v>57</v>
      </c>
      <c r="G88" s="46" t="s">
        <v>68</v>
      </c>
      <c r="H88" s="46" t="s">
        <v>59</v>
      </c>
      <c r="I88" s="46">
        <v>1</v>
      </c>
      <c r="J88" s="46">
        <v>2</v>
      </c>
      <c r="K88" s="46">
        <v>2.4</v>
      </c>
      <c r="L88" s="46">
        <v>5</v>
      </c>
      <c r="M88" s="46">
        <v>10409</v>
      </c>
      <c r="N88" s="73">
        <v>0.85416666666666663</v>
      </c>
      <c r="O88" s="46">
        <v>12.9</v>
      </c>
      <c r="P88" s="46">
        <v>22.4</v>
      </c>
      <c r="Q88" s="46">
        <v>24.6</v>
      </c>
      <c r="R88" s="46">
        <v>21.4</v>
      </c>
      <c r="S88" s="46">
        <v>24.8</v>
      </c>
      <c r="T88" s="46">
        <v>25.1</v>
      </c>
      <c r="U88" s="46">
        <v>25</v>
      </c>
      <c r="V88" s="46">
        <v>24</v>
      </c>
      <c r="W88" s="46">
        <v>24</v>
      </c>
      <c r="X88" s="48">
        <f>AVERAGE(P88:W164)</f>
        <v>20.201461038961046</v>
      </c>
      <c r="Y88" s="49">
        <v>0.875</v>
      </c>
      <c r="Z88" s="50">
        <v>11.9</v>
      </c>
      <c r="AA88" s="50">
        <v>10.6</v>
      </c>
      <c r="AB88" s="50">
        <v>9.5</v>
      </c>
      <c r="AC88" s="50">
        <v>12</v>
      </c>
      <c r="AD88" s="50">
        <v>12.1</v>
      </c>
      <c r="AE88" s="50">
        <v>9.9</v>
      </c>
      <c r="AF88" s="50">
        <v>10.6</v>
      </c>
      <c r="AG88" s="50">
        <v>9.9</v>
      </c>
      <c r="AH88" s="51">
        <f>AVERAGE(Z88:AG164)</f>
        <v>11.916233766233766</v>
      </c>
      <c r="AI88" s="49">
        <v>0.90625</v>
      </c>
      <c r="AJ88" s="50">
        <v>5</v>
      </c>
      <c r="AK88" s="50">
        <v>6</v>
      </c>
      <c r="AL88" s="50">
        <v>5.4</v>
      </c>
      <c r="AM88" s="50">
        <v>5</v>
      </c>
      <c r="AN88" s="50">
        <v>6</v>
      </c>
      <c r="AO88" s="50">
        <v>5.2</v>
      </c>
      <c r="AP88" s="50">
        <v>5.2</v>
      </c>
      <c r="AQ88" s="50">
        <v>5.4</v>
      </c>
      <c r="AR88" s="50">
        <v>7.4</v>
      </c>
      <c r="AS88" s="51">
        <f>AVERAGE(AK88:AR164)</f>
        <v>6.9753246753246811</v>
      </c>
      <c r="AT88" s="52">
        <f>+Enfriamiento[[#This Row],[HORA FINAL]]-Enfriamiento[[#This Row],[HORA INICIAL]]</f>
        <v>5.208333333333337E-2</v>
      </c>
      <c r="AU88" s="53">
        <v>519.34</v>
      </c>
      <c r="AV88" s="46"/>
      <c r="AW8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1.25</v>
      </c>
      <c r="AX88" s="55">
        <f>IF(Enfriamiento[[#This Row],[TIEMPO(H)]]="","",Enfriamiento[[#This Row],[TIEMPO(H)]]*60)</f>
        <v>75</v>
      </c>
      <c r="AY88" s="55">
        <f t="shared" si="2"/>
        <v>27</v>
      </c>
      <c r="AZ88" s="56" t="str">
        <f t="shared" si="3"/>
        <v>jul</v>
      </c>
      <c r="BA88" s="65"/>
    </row>
    <row r="89" spans="1:53" ht="15.75" hidden="1" thickBot="1" x14ac:dyDescent="0.3">
      <c r="A89" s="45">
        <v>45842</v>
      </c>
      <c r="B89" s="44" t="s">
        <v>60</v>
      </c>
      <c r="C89" s="44" t="s">
        <v>54</v>
      </c>
      <c r="D89" s="46" t="s">
        <v>67</v>
      </c>
      <c r="E89" s="47" t="s">
        <v>64</v>
      </c>
      <c r="F89" s="46" t="s">
        <v>57</v>
      </c>
      <c r="G89" s="46" t="s">
        <v>68</v>
      </c>
      <c r="H89" s="46" t="s">
        <v>59</v>
      </c>
      <c r="I89" s="46">
        <v>1</v>
      </c>
      <c r="J89" s="46">
        <v>2</v>
      </c>
      <c r="K89" s="46">
        <v>2.4</v>
      </c>
      <c r="L89" s="46">
        <v>5</v>
      </c>
      <c r="M89" s="46">
        <v>10408</v>
      </c>
      <c r="N89" s="73">
        <v>0.85416666666666663</v>
      </c>
      <c r="O89" s="46">
        <v>12.9</v>
      </c>
      <c r="P89" s="46">
        <v>22.4</v>
      </c>
      <c r="Q89" s="46">
        <v>24.6</v>
      </c>
      <c r="R89" s="46">
        <v>21.4</v>
      </c>
      <c r="S89" s="46">
        <v>24.8</v>
      </c>
      <c r="T89" s="46">
        <v>25.1</v>
      </c>
      <c r="U89" s="46">
        <v>25</v>
      </c>
      <c r="V89" s="46">
        <v>24</v>
      </c>
      <c r="W89" s="46">
        <v>24</v>
      </c>
      <c r="X89" s="48">
        <f>AVERAGE(P89:W166)</f>
        <v>20.164102564102578</v>
      </c>
      <c r="Y89" s="49">
        <v>0.875</v>
      </c>
      <c r="Z89" s="50">
        <v>11.9</v>
      </c>
      <c r="AA89" s="50">
        <v>10.6</v>
      </c>
      <c r="AB89" s="50">
        <v>9.5</v>
      </c>
      <c r="AC89" s="50">
        <v>12</v>
      </c>
      <c r="AD89" s="50">
        <v>12.1</v>
      </c>
      <c r="AE89" s="50">
        <v>9.9</v>
      </c>
      <c r="AF89" s="50">
        <v>10.6</v>
      </c>
      <c r="AG89" s="50">
        <v>9.9</v>
      </c>
      <c r="AH89" s="51">
        <f>AVERAGE(Z89:AG166)</f>
        <v>11.913621794871792</v>
      </c>
      <c r="AI89" s="49">
        <v>0.90625</v>
      </c>
      <c r="AJ89" s="50">
        <v>5</v>
      </c>
      <c r="AK89" s="50">
        <v>6</v>
      </c>
      <c r="AL89" s="50">
        <v>5.4</v>
      </c>
      <c r="AM89" s="50">
        <v>5</v>
      </c>
      <c r="AN89" s="50">
        <v>6</v>
      </c>
      <c r="AO89" s="50">
        <v>5.2</v>
      </c>
      <c r="AP89" s="50">
        <v>5.2</v>
      </c>
      <c r="AQ89" s="50">
        <v>5.4</v>
      </c>
      <c r="AR89" s="50">
        <v>7.4</v>
      </c>
      <c r="AS89" s="51">
        <f>AVERAGE(AK89:AR166)</f>
        <v>6.9871794871794917</v>
      </c>
      <c r="AT89" s="52">
        <f>+Enfriamiento[[#This Row],[HORA FINAL]]-Enfriamiento[[#This Row],[HORA INICIAL]]</f>
        <v>5.208333333333337E-2</v>
      </c>
      <c r="AU89" s="53">
        <v>530.34</v>
      </c>
      <c r="AV89" s="46"/>
      <c r="AW8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1.25</v>
      </c>
      <c r="AX89" s="55">
        <f>IF(Enfriamiento[[#This Row],[TIEMPO(H)]]="","",Enfriamiento[[#This Row],[TIEMPO(H)]]*60)</f>
        <v>75</v>
      </c>
      <c r="AY89" s="55">
        <f t="shared" si="2"/>
        <v>27</v>
      </c>
      <c r="AZ89" s="56" t="str">
        <f t="shared" si="3"/>
        <v>jul</v>
      </c>
      <c r="BA89" s="65"/>
    </row>
    <row r="90" spans="1:53" ht="15.75" hidden="1" thickBot="1" x14ac:dyDescent="0.3">
      <c r="A90" s="45">
        <v>45842</v>
      </c>
      <c r="B90" s="44" t="s">
        <v>60</v>
      </c>
      <c r="C90" s="44" t="s">
        <v>69</v>
      </c>
      <c r="D90" s="46" t="s">
        <v>62</v>
      </c>
      <c r="E90" s="47" t="s">
        <v>56</v>
      </c>
      <c r="F90" s="46" t="s">
        <v>57</v>
      </c>
      <c r="G90" s="46" t="s">
        <v>68</v>
      </c>
      <c r="H90" s="46" t="s">
        <v>59</v>
      </c>
      <c r="I90" s="46">
        <v>1</v>
      </c>
      <c r="J90" s="46">
        <v>2</v>
      </c>
      <c r="K90" s="46">
        <v>2.4</v>
      </c>
      <c r="L90" s="46">
        <v>5</v>
      </c>
      <c r="M90" s="46">
        <v>2409</v>
      </c>
      <c r="N90" s="73">
        <v>0.85416666666666663</v>
      </c>
      <c r="O90" s="46">
        <v>12.9</v>
      </c>
      <c r="P90" s="46">
        <v>22.4</v>
      </c>
      <c r="Q90" s="46">
        <v>24.6</v>
      </c>
      <c r="R90" s="46">
        <v>21.4</v>
      </c>
      <c r="S90" s="46">
        <v>24.8</v>
      </c>
      <c r="T90" s="46">
        <v>25.1</v>
      </c>
      <c r="U90" s="46">
        <v>25</v>
      </c>
      <c r="V90" s="46">
        <v>24</v>
      </c>
      <c r="W90" s="46">
        <v>24</v>
      </c>
      <c r="X90" s="48">
        <f>AVERAGE(P90:W168)</f>
        <v>20.127689873417744</v>
      </c>
      <c r="Y90" s="49">
        <v>0.875</v>
      </c>
      <c r="Z90" s="50">
        <v>11.9</v>
      </c>
      <c r="AA90" s="50">
        <v>10.6</v>
      </c>
      <c r="AB90" s="50">
        <v>9.5</v>
      </c>
      <c r="AC90" s="50">
        <v>12</v>
      </c>
      <c r="AD90" s="50">
        <v>12.1</v>
      </c>
      <c r="AE90" s="50">
        <v>9.9</v>
      </c>
      <c r="AF90" s="50">
        <v>10.6</v>
      </c>
      <c r="AG90" s="50">
        <v>9.9</v>
      </c>
      <c r="AH90" s="51">
        <f>AVERAGE(Z90:AG168)</f>
        <v>11.911075949367081</v>
      </c>
      <c r="AI90" s="49">
        <v>0.90625</v>
      </c>
      <c r="AJ90" s="50">
        <v>5</v>
      </c>
      <c r="AK90" s="50">
        <v>6</v>
      </c>
      <c r="AL90" s="50">
        <v>5.4</v>
      </c>
      <c r="AM90" s="50">
        <v>5</v>
      </c>
      <c r="AN90" s="50">
        <v>6</v>
      </c>
      <c r="AO90" s="50">
        <v>5.2</v>
      </c>
      <c r="AP90" s="50">
        <v>5.2</v>
      </c>
      <c r="AQ90" s="50">
        <v>5.4</v>
      </c>
      <c r="AR90" s="50">
        <v>7.4</v>
      </c>
      <c r="AS90" s="51">
        <f>AVERAGE(AK90:AR168)</f>
        <v>6.9987341772151943</v>
      </c>
      <c r="AT90" s="52">
        <f>+Enfriamiento[[#This Row],[HORA FINAL]]-Enfriamiento[[#This Row],[HORA INICIAL]]</f>
        <v>5.208333333333337E-2</v>
      </c>
      <c r="AU90" s="53">
        <v>458.32</v>
      </c>
      <c r="AV90" s="46"/>
      <c r="AW9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1.25</v>
      </c>
      <c r="AX90" s="55">
        <f>IF(Enfriamiento[[#This Row],[TIEMPO(H)]]="","",Enfriamiento[[#This Row],[TIEMPO(H)]]*60)</f>
        <v>75</v>
      </c>
      <c r="AY90" s="55">
        <f t="shared" si="2"/>
        <v>27</v>
      </c>
      <c r="AZ90" s="56" t="str">
        <f t="shared" si="3"/>
        <v>jul</v>
      </c>
      <c r="BA90" s="65"/>
    </row>
    <row r="91" spans="1:53" ht="15.75" hidden="1" thickBot="1" x14ac:dyDescent="0.3">
      <c r="A91" s="45">
        <v>45842</v>
      </c>
      <c r="B91" s="44" t="s">
        <v>60</v>
      </c>
      <c r="C91" s="44" t="s">
        <v>69</v>
      </c>
      <c r="D91" s="46" t="s">
        <v>62</v>
      </c>
      <c r="E91" s="47" t="s">
        <v>56</v>
      </c>
      <c r="F91" s="46" t="s">
        <v>57</v>
      </c>
      <c r="G91" s="46" t="s">
        <v>68</v>
      </c>
      <c r="H91" s="46" t="s">
        <v>59</v>
      </c>
      <c r="I91" s="46">
        <v>1</v>
      </c>
      <c r="J91" s="46">
        <v>2</v>
      </c>
      <c r="K91" s="46">
        <v>2.4</v>
      </c>
      <c r="L91" s="46">
        <v>5</v>
      </c>
      <c r="M91" s="46">
        <v>2407</v>
      </c>
      <c r="N91" s="73">
        <v>0.85416666666666663</v>
      </c>
      <c r="O91" s="46">
        <v>12.9</v>
      </c>
      <c r="P91" s="46">
        <v>22.4</v>
      </c>
      <c r="Q91" s="46">
        <v>24.6</v>
      </c>
      <c r="R91" s="46">
        <v>21.4</v>
      </c>
      <c r="S91" s="46">
        <v>24.8</v>
      </c>
      <c r="T91" s="46">
        <v>25.1</v>
      </c>
      <c r="U91" s="46">
        <v>25</v>
      </c>
      <c r="V91" s="46">
        <v>24</v>
      </c>
      <c r="W91" s="46">
        <v>24</v>
      </c>
      <c r="X91" s="48">
        <f>AVERAGE(P91:W170)</f>
        <v>20.103750000000026</v>
      </c>
      <c r="Y91" s="49">
        <v>0.875</v>
      </c>
      <c r="Z91" s="50">
        <v>11.9</v>
      </c>
      <c r="AA91" s="50">
        <v>10.6</v>
      </c>
      <c r="AB91" s="50">
        <v>9.5</v>
      </c>
      <c r="AC91" s="50">
        <v>12</v>
      </c>
      <c r="AD91" s="50">
        <v>12.1</v>
      </c>
      <c r="AE91" s="50">
        <v>9.9</v>
      </c>
      <c r="AF91" s="50">
        <v>10.6</v>
      </c>
      <c r="AG91" s="50">
        <v>9.9</v>
      </c>
      <c r="AH91" s="51">
        <f>AVERAGE(Z91:AG170)</f>
        <v>11.926406249999996</v>
      </c>
      <c r="AI91" s="49">
        <v>0.90625</v>
      </c>
      <c r="AJ91" s="50">
        <v>5</v>
      </c>
      <c r="AK91" s="50">
        <v>6</v>
      </c>
      <c r="AL91" s="50">
        <v>5.4</v>
      </c>
      <c r="AM91" s="50">
        <v>5</v>
      </c>
      <c r="AN91" s="50">
        <v>6</v>
      </c>
      <c r="AO91" s="50">
        <v>5.2</v>
      </c>
      <c r="AP91" s="50">
        <v>5.2</v>
      </c>
      <c r="AQ91" s="50">
        <v>5.4</v>
      </c>
      <c r="AR91" s="50">
        <v>7.4</v>
      </c>
      <c r="AS91" s="51">
        <f>AVERAGE(AK91:AR170)</f>
        <v>7.0159375000000086</v>
      </c>
      <c r="AT91" s="52">
        <f>+Enfriamiento[[#This Row],[HORA FINAL]]-Enfriamiento[[#This Row],[HORA INICIAL]]</f>
        <v>5.208333333333337E-2</v>
      </c>
      <c r="AU91" s="53">
        <v>421.72</v>
      </c>
      <c r="AV91" s="46"/>
      <c r="AW9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1.25</v>
      </c>
      <c r="AX91" s="55">
        <f>IF(Enfriamiento[[#This Row],[TIEMPO(H)]]="","",Enfriamiento[[#This Row],[TIEMPO(H)]]*60)</f>
        <v>75</v>
      </c>
      <c r="AY91" s="55">
        <f t="shared" si="2"/>
        <v>27</v>
      </c>
      <c r="AZ91" s="56" t="str">
        <f t="shared" si="3"/>
        <v>jul</v>
      </c>
      <c r="BA91" s="65"/>
    </row>
    <row r="92" spans="1:53" ht="15.75" hidden="1" thickBot="1" x14ac:dyDescent="0.3">
      <c r="A92" s="45">
        <v>45845</v>
      </c>
      <c r="B92" s="44" t="s">
        <v>53</v>
      </c>
      <c r="C92" s="44" t="s">
        <v>54</v>
      </c>
      <c r="D92" s="46" t="s">
        <v>63</v>
      </c>
      <c r="E92" s="47" t="s">
        <v>64</v>
      </c>
      <c r="F92" s="46" t="s">
        <v>57</v>
      </c>
      <c r="G92" s="46" t="s">
        <v>58</v>
      </c>
      <c r="H92" s="46" t="s">
        <v>59</v>
      </c>
      <c r="I92" s="46">
        <v>1</v>
      </c>
      <c r="J92" s="46">
        <v>1</v>
      </c>
      <c r="K92" s="46">
        <v>1</v>
      </c>
      <c r="L92" s="46">
        <v>5</v>
      </c>
      <c r="M92" s="46">
        <v>11292</v>
      </c>
      <c r="N92" s="73">
        <v>0.67361111111111116</v>
      </c>
      <c r="O92" s="46">
        <v>15.5</v>
      </c>
      <c r="P92" s="46">
        <v>19.7</v>
      </c>
      <c r="Q92" s="46">
        <v>20.3</v>
      </c>
      <c r="R92" s="46">
        <v>20.7</v>
      </c>
      <c r="S92" s="46">
        <v>20.100000000000001</v>
      </c>
      <c r="T92" s="46">
        <v>20.3</v>
      </c>
      <c r="U92" s="46">
        <v>19.8</v>
      </c>
      <c r="V92" s="46">
        <v>19</v>
      </c>
      <c r="W92" s="46">
        <v>19.2</v>
      </c>
      <c r="X92" s="48">
        <f>AVERAGE(P92:W181)</f>
        <v>20.195277777777825</v>
      </c>
      <c r="Y92" s="49">
        <v>0.71527777777777779</v>
      </c>
      <c r="Z92" s="50">
        <v>14.8</v>
      </c>
      <c r="AA92" s="50">
        <v>15.1</v>
      </c>
      <c r="AB92" s="50">
        <v>13.4</v>
      </c>
      <c r="AC92" s="50">
        <v>15.3</v>
      </c>
      <c r="AD92" s="50">
        <v>14.5</v>
      </c>
      <c r="AE92" s="50">
        <v>14.8</v>
      </c>
      <c r="AF92" s="50">
        <v>13.8</v>
      </c>
      <c r="AG92" s="50">
        <v>14.3</v>
      </c>
      <c r="AH92" s="51">
        <f>AVERAGE(Z92:AG181)</f>
        <v>12.061388888888898</v>
      </c>
      <c r="AI92" s="49">
        <v>0.77777777777777779</v>
      </c>
      <c r="AJ92" s="50">
        <v>5</v>
      </c>
      <c r="AK92" s="50">
        <v>7.2</v>
      </c>
      <c r="AL92" s="50">
        <v>8.1999999999999993</v>
      </c>
      <c r="AM92" s="50">
        <v>6.8</v>
      </c>
      <c r="AN92" s="50">
        <v>9</v>
      </c>
      <c r="AO92" s="50">
        <v>7.5</v>
      </c>
      <c r="AP92" s="50">
        <v>6.8</v>
      </c>
      <c r="AQ92" s="50">
        <v>8.4</v>
      </c>
      <c r="AR92" s="50">
        <v>7.7</v>
      </c>
      <c r="AS92" s="51">
        <f>AVERAGE(AK92:AR181)</f>
        <v>7.0213888888888949</v>
      </c>
      <c r="AT92" s="52">
        <f>+Enfriamiento[[#This Row],[HORA FINAL]]-Enfriamiento[[#This Row],[HORA INICIAL]]</f>
        <v>0.10416666666666663</v>
      </c>
      <c r="AU92" s="53">
        <v>395.64</v>
      </c>
      <c r="AV92" s="46"/>
      <c r="AW9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2" s="55">
        <f>IF(Enfriamiento[[#This Row],[TIEMPO(H)]]="","",Enfriamiento[[#This Row],[TIEMPO(H)]]*60)</f>
        <v>150</v>
      </c>
      <c r="AY92" s="55">
        <f t="shared" si="2"/>
        <v>28</v>
      </c>
      <c r="AZ92" s="56" t="str">
        <f t="shared" si="3"/>
        <v>jul</v>
      </c>
      <c r="BA92" s="65"/>
    </row>
    <row r="93" spans="1:53" ht="15.75" hidden="1" thickBot="1" x14ac:dyDescent="0.3">
      <c r="A93" s="45">
        <v>45845</v>
      </c>
      <c r="B93" s="44" t="s">
        <v>53</v>
      </c>
      <c r="C93" s="44" t="s">
        <v>54</v>
      </c>
      <c r="D93" s="46" t="s">
        <v>63</v>
      </c>
      <c r="E93" s="47" t="s">
        <v>64</v>
      </c>
      <c r="F93" s="46" t="s">
        <v>57</v>
      </c>
      <c r="G93" s="46" t="s">
        <v>58</v>
      </c>
      <c r="H93" s="46" t="s">
        <v>59</v>
      </c>
      <c r="I93" s="46">
        <v>1</v>
      </c>
      <c r="J93" s="46">
        <v>1</v>
      </c>
      <c r="K93" s="46">
        <v>1</v>
      </c>
      <c r="L93" s="46">
        <v>5</v>
      </c>
      <c r="M93" s="46">
        <v>11293</v>
      </c>
      <c r="N93" s="73">
        <v>0.67361111111111116</v>
      </c>
      <c r="O93" s="46">
        <v>15.5</v>
      </c>
      <c r="P93" s="46">
        <v>19.7</v>
      </c>
      <c r="Q93" s="46">
        <v>20.3</v>
      </c>
      <c r="R93" s="46">
        <v>20.7</v>
      </c>
      <c r="S93" s="46">
        <v>20.100000000000001</v>
      </c>
      <c r="T93" s="46">
        <v>20.3</v>
      </c>
      <c r="U93" s="46">
        <v>19.8</v>
      </c>
      <c r="V93" s="46">
        <v>19</v>
      </c>
      <c r="W93" s="46">
        <v>19.2</v>
      </c>
      <c r="X93" s="48">
        <f>AVERAGE(P93:W183)</f>
        <v>20.224313186813248</v>
      </c>
      <c r="Y93" s="49">
        <v>0.71527777777777779</v>
      </c>
      <c r="Z93" s="50">
        <v>14.8</v>
      </c>
      <c r="AA93" s="50">
        <v>15.1</v>
      </c>
      <c r="AB93" s="50">
        <v>13.4</v>
      </c>
      <c r="AC93" s="50">
        <v>15.3</v>
      </c>
      <c r="AD93" s="50">
        <v>14.5</v>
      </c>
      <c r="AE93" s="50">
        <v>14.8</v>
      </c>
      <c r="AF93" s="50">
        <v>13.8</v>
      </c>
      <c r="AG93" s="50">
        <v>14.3</v>
      </c>
      <c r="AH93" s="51">
        <f>AVERAGE(Z93:AG183)</f>
        <v>12.078846153846163</v>
      </c>
      <c r="AI93" s="49">
        <v>0.77777777777777779</v>
      </c>
      <c r="AJ93" s="50">
        <v>5</v>
      </c>
      <c r="AK93" s="50">
        <v>7.2</v>
      </c>
      <c r="AL93" s="50">
        <v>8.1999999999999993</v>
      </c>
      <c r="AM93" s="50">
        <v>6.8</v>
      </c>
      <c r="AN93" s="50">
        <v>9</v>
      </c>
      <c r="AO93" s="50">
        <v>7.5</v>
      </c>
      <c r="AP93" s="50">
        <v>6.8</v>
      </c>
      <c r="AQ93" s="50">
        <v>8.4</v>
      </c>
      <c r="AR93" s="50">
        <v>7.7</v>
      </c>
      <c r="AS93" s="51">
        <f>AVERAGE(AK93:AR183)</f>
        <v>7.0096153846153859</v>
      </c>
      <c r="AT93" s="52">
        <f>+Enfriamiento[[#This Row],[HORA FINAL]]-Enfriamiento[[#This Row],[HORA INICIAL]]</f>
        <v>0.10416666666666663</v>
      </c>
      <c r="AU93" s="53">
        <v>397.64</v>
      </c>
      <c r="AV93" s="46"/>
      <c r="AW9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3" s="55">
        <f>IF(Enfriamiento[[#This Row],[TIEMPO(H)]]="","",Enfriamiento[[#This Row],[TIEMPO(H)]]*60)</f>
        <v>150</v>
      </c>
      <c r="AY93" s="55">
        <f t="shared" si="2"/>
        <v>28</v>
      </c>
      <c r="AZ93" s="56" t="str">
        <f t="shared" si="3"/>
        <v>jul</v>
      </c>
      <c r="BA93" s="65"/>
    </row>
    <row r="94" spans="1:53" ht="15.75" hidden="1" thickBot="1" x14ac:dyDescent="0.3">
      <c r="A94" s="45">
        <v>45845</v>
      </c>
      <c r="B94" s="44" t="s">
        <v>53</v>
      </c>
      <c r="C94" s="44" t="s">
        <v>54</v>
      </c>
      <c r="D94" s="46" t="s">
        <v>63</v>
      </c>
      <c r="E94" s="47" t="s">
        <v>64</v>
      </c>
      <c r="F94" s="46" t="s">
        <v>57</v>
      </c>
      <c r="G94" s="46" t="s">
        <v>58</v>
      </c>
      <c r="H94" s="46" t="s">
        <v>59</v>
      </c>
      <c r="I94" s="46">
        <v>1</v>
      </c>
      <c r="J94" s="46">
        <v>1</v>
      </c>
      <c r="K94" s="46">
        <v>1</v>
      </c>
      <c r="L94" s="46">
        <v>5</v>
      </c>
      <c r="M94" s="46">
        <v>11290</v>
      </c>
      <c r="N94" s="73">
        <v>0.67361111111111116</v>
      </c>
      <c r="O94" s="46">
        <v>15.5</v>
      </c>
      <c r="P94" s="46">
        <v>19.7</v>
      </c>
      <c r="Q94" s="46">
        <v>20.3</v>
      </c>
      <c r="R94" s="46">
        <v>20.7</v>
      </c>
      <c r="S94" s="46">
        <v>20.100000000000001</v>
      </c>
      <c r="T94" s="46">
        <v>20.3</v>
      </c>
      <c r="U94" s="46">
        <v>19.8</v>
      </c>
      <c r="V94" s="46">
        <v>19</v>
      </c>
      <c r="W94" s="46">
        <v>19.2</v>
      </c>
      <c r="X94" s="48">
        <f>AVERAGE(P94:W185)</f>
        <v>20.252717391304419</v>
      </c>
      <c r="Y94" s="49">
        <v>0.71527777777777779</v>
      </c>
      <c r="Z94" s="50">
        <v>14.8</v>
      </c>
      <c r="AA94" s="50">
        <v>15.1</v>
      </c>
      <c r="AB94" s="50">
        <v>13.4</v>
      </c>
      <c r="AC94" s="50">
        <v>15.3</v>
      </c>
      <c r="AD94" s="50">
        <v>14.5</v>
      </c>
      <c r="AE94" s="50">
        <v>14.8</v>
      </c>
      <c r="AF94" s="50">
        <v>13.8</v>
      </c>
      <c r="AG94" s="50">
        <v>14.3</v>
      </c>
      <c r="AH94" s="51">
        <f>AVERAGE(Z94:AG185)</f>
        <v>12.095923913043489</v>
      </c>
      <c r="AI94" s="49">
        <v>0.77777777777777779</v>
      </c>
      <c r="AJ94" s="50">
        <v>5</v>
      </c>
      <c r="AK94" s="50">
        <v>7.2</v>
      </c>
      <c r="AL94" s="50">
        <v>8.1999999999999993</v>
      </c>
      <c r="AM94" s="50">
        <v>6.8</v>
      </c>
      <c r="AN94" s="50">
        <v>9</v>
      </c>
      <c r="AO94" s="50">
        <v>7.5</v>
      </c>
      <c r="AP94" s="50">
        <v>6.8</v>
      </c>
      <c r="AQ94" s="50">
        <v>8.4</v>
      </c>
      <c r="AR94" s="50">
        <v>7.7</v>
      </c>
      <c r="AS94" s="51">
        <f>AVERAGE(AK94:AR185)</f>
        <v>6.9980978260869549</v>
      </c>
      <c r="AT94" s="52">
        <f>+Enfriamiento[[#This Row],[HORA FINAL]]-Enfriamiento[[#This Row],[HORA INICIAL]]</f>
        <v>0.10416666666666663</v>
      </c>
      <c r="AU94" s="53">
        <v>393.64</v>
      </c>
      <c r="AV94" s="46"/>
      <c r="AW9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4" s="55">
        <f>IF(Enfriamiento[[#This Row],[TIEMPO(H)]]="","",Enfriamiento[[#This Row],[TIEMPO(H)]]*60)</f>
        <v>150</v>
      </c>
      <c r="AY94" s="55">
        <f t="shared" si="2"/>
        <v>28</v>
      </c>
      <c r="AZ94" s="56" t="str">
        <f t="shared" si="3"/>
        <v>jul</v>
      </c>
      <c r="BA94" s="65"/>
    </row>
    <row r="95" spans="1:53" ht="15.75" hidden="1" thickBot="1" x14ac:dyDescent="0.3">
      <c r="A95" s="45">
        <v>45845</v>
      </c>
      <c r="B95" s="44" t="s">
        <v>53</v>
      </c>
      <c r="C95" s="44" t="s">
        <v>54</v>
      </c>
      <c r="D95" s="46" t="s">
        <v>63</v>
      </c>
      <c r="E95" s="47" t="s">
        <v>64</v>
      </c>
      <c r="F95" s="46" t="s">
        <v>57</v>
      </c>
      <c r="G95" s="46" t="s">
        <v>58</v>
      </c>
      <c r="H95" s="46" t="s">
        <v>59</v>
      </c>
      <c r="I95" s="46">
        <v>1</v>
      </c>
      <c r="J95" s="46">
        <v>1</v>
      </c>
      <c r="K95" s="46">
        <v>1</v>
      </c>
      <c r="L95" s="46">
        <v>5</v>
      </c>
      <c r="M95" s="46">
        <v>11291</v>
      </c>
      <c r="N95" s="73">
        <v>0.67361111111111116</v>
      </c>
      <c r="O95" s="46">
        <v>15.5</v>
      </c>
      <c r="P95" s="46">
        <v>19.7</v>
      </c>
      <c r="Q95" s="46">
        <v>20.3</v>
      </c>
      <c r="R95" s="46">
        <v>20.7</v>
      </c>
      <c r="S95" s="46">
        <v>20.100000000000001</v>
      </c>
      <c r="T95" s="46">
        <v>20.3</v>
      </c>
      <c r="U95" s="46">
        <v>19.8</v>
      </c>
      <c r="V95" s="46">
        <v>19</v>
      </c>
      <c r="W95" s="46">
        <v>19.2</v>
      </c>
      <c r="X95" s="48">
        <f>AVERAGE(P95:W187)</f>
        <v>20.276344086021581</v>
      </c>
      <c r="Y95" s="49">
        <v>0.71527777777777779</v>
      </c>
      <c r="Z95" s="50">
        <v>14.8</v>
      </c>
      <c r="AA95" s="50">
        <v>15.1</v>
      </c>
      <c r="AB95" s="50">
        <v>13.4</v>
      </c>
      <c r="AC95" s="50">
        <v>15.3</v>
      </c>
      <c r="AD95" s="50">
        <v>14.5</v>
      </c>
      <c r="AE95" s="50">
        <v>14.8</v>
      </c>
      <c r="AF95" s="50">
        <v>13.8</v>
      </c>
      <c r="AG95" s="50">
        <v>14.3</v>
      </c>
      <c r="AH95" s="51">
        <f>AVERAGE(Z95:AG187)</f>
        <v>12.07513440860216</v>
      </c>
      <c r="AI95" s="49">
        <v>0.77777777777777779</v>
      </c>
      <c r="AJ95" s="50">
        <v>5</v>
      </c>
      <c r="AK95" s="50">
        <v>7.2</v>
      </c>
      <c r="AL95" s="50">
        <v>8.1999999999999993</v>
      </c>
      <c r="AM95" s="50">
        <v>6.8</v>
      </c>
      <c r="AN95" s="50">
        <v>9</v>
      </c>
      <c r="AO95" s="50">
        <v>7.5</v>
      </c>
      <c r="AP95" s="50">
        <v>6.8</v>
      </c>
      <c r="AQ95" s="50">
        <v>8.4</v>
      </c>
      <c r="AR95" s="50">
        <v>7.7</v>
      </c>
      <c r="AS95" s="51">
        <f>AVERAGE(AK95:AR187)</f>
        <v>6.9751344086021456</v>
      </c>
      <c r="AT95" s="52">
        <f>+Enfriamiento[[#This Row],[HORA FINAL]]-Enfriamiento[[#This Row],[HORA INICIAL]]</f>
        <v>0.10416666666666663</v>
      </c>
      <c r="AU95" s="53">
        <v>397.64</v>
      </c>
      <c r="AV95" s="46"/>
      <c r="AW9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5" s="55">
        <f>IF(Enfriamiento[[#This Row],[TIEMPO(H)]]="","",Enfriamiento[[#This Row],[TIEMPO(H)]]*60)</f>
        <v>150</v>
      </c>
      <c r="AY95" s="55">
        <f t="shared" si="2"/>
        <v>28</v>
      </c>
      <c r="AZ95" s="56" t="str">
        <f t="shared" si="3"/>
        <v>jul</v>
      </c>
      <c r="BA95" s="65"/>
    </row>
    <row r="96" spans="1:53" ht="15.75" hidden="1" thickBot="1" x14ac:dyDescent="0.3">
      <c r="A96" s="45">
        <v>45845</v>
      </c>
      <c r="B96" s="44" t="s">
        <v>53</v>
      </c>
      <c r="C96" s="44" t="s">
        <v>54</v>
      </c>
      <c r="D96" s="46" t="s">
        <v>63</v>
      </c>
      <c r="E96" s="47" t="s">
        <v>64</v>
      </c>
      <c r="F96" s="46" t="s">
        <v>57</v>
      </c>
      <c r="G96" s="46" t="s">
        <v>58</v>
      </c>
      <c r="H96" s="46" t="s">
        <v>59</v>
      </c>
      <c r="I96" s="46">
        <v>1</v>
      </c>
      <c r="J96" s="46">
        <v>1</v>
      </c>
      <c r="K96" s="46">
        <v>1</v>
      </c>
      <c r="L96" s="46">
        <v>5</v>
      </c>
      <c r="M96" s="46">
        <v>11289</v>
      </c>
      <c r="N96" s="73">
        <v>0.67361111111111116</v>
      </c>
      <c r="O96" s="46">
        <v>15.5</v>
      </c>
      <c r="P96" s="46">
        <v>19.7</v>
      </c>
      <c r="Q96" s="46">
        <v>20.3</v>
      </c>
      <c r="R96" s="46">
        <v>20.7</v>
      </c>
      <c r="S96" s="46">
        <v>20.100000000000001</v>
      </c>
      <c r="T96" s="46">
        <v>20.3</v>
      </c>
      <c r="U96" s="46">
        <v>19.8</v>
      </c>
      <c r="V96" s="46">
        <v>19</v>
      </c>
      <c r="W96" s="46">
        <v>19.2</v>
      </c>
      <c r="X96" s="48">
        <f>AVERAGE(P96:W189)</f>
        <v>20.295345744680922</v>
      </c>
      <c r="Y96" s="49">
        <v>0.71527777777777779</v>
      </c>
      <c r="Z96" s="50">
        <v>14.8</v>
      </c>
      <c r="AA96" s="50">
        <v>15.1</v>
      </c>
      <c r="AB96" s="50">
        <v>13.4</v>
      </c>
      <c r="AC96" s="50">
        <v>15.3</v>
      </c>
      <c r="AD96" s="50">
        <v>14.5</v>
      </c>
      <c r="AE96" s="50">
        <v>14.8</v>
      </c>
      <c r="AF96" s="50">
        <v>13.8</v>
      </c>
      <c r="AG96" s="50">
        <v>14.3</v>
      </c>
      <c r="AH96" s="51">
        <f>AVERAGE(Z96:AG189)</f>
        <v>12.01768617021277</v>
      </c>
      <c r="AI96" s="49">
        <v>0.77777777777777779</v>
      </c>
      <c r="AJ96" s="50">
        <v>5</v>
      </c>
      <c r="AK96" s="50">
        <v>7.2</v>
      </c>
      <c r="AL96" s="50">
        <v>8.1999999999999993</v>
      </c>
      <c r="AM96" s="50">
        <v>6.8</v>
      </c>
      <c r="AN96" s="50">
        <v>9</v>
      </c>
      <c r="AO96" s="50">
        <v>7.5</v>
      </c>
      <c r="AP96" s="50">
        <v>6.8</v>
      </c>
      <c r="AQ96" s="50">
        <v>8.4</v>
      </c>
      <c r="AR96" s="50">
        <v>7.7</v>
      </c>
      <c r="AS96" s="51">
        <f>AVERAGE(AK96:AR189)</f>
        <v>6.9410904255319101</v>
      </c>
      <c r="AT96" s="52">
        <f>+Enfriamiento[[#This Row],[HORA FINAL]]-Enfriamiento[[#This Row],[HORA INICIAL]]</f>
        <v>0.10416666666666663</v>
      </c>
      <c r="AU96" s="53">
        <v>394.64</v>
      </c>
      <c r="AV96" s="46"/>
      <c r="AW9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6" s="55">
        <f>IF(Enfriamiento[[#This Row],[TIEMPO(H)]]="","",Enfriamiento[[#This Row],[TIEMPO(H)]]*60)</f>
        <v>150</v>
      </c>
      <c r="AY96" s="55">
        <f t="shared" si="2"/>
        <v>28</v>
      </c>
      <c r="AZ96" s="56" t="str">
        <f t="shared" si="3"/>
        <v>jul</v>
      </c>
      <c r="BA96" s="65"/>
    </row>
    <row r="97" spans="1:53" ht="15.75" hidden="1" thickBot="1" x14ac:dyDescent="0.3">
      <c r="A97" s="45">
        <v>45845</v>
      </c>
      <c r="B97" s="44" t="s">
        <v>53</v>
      </c>
      <c r="C97" s="44" t="s">
        <v>54</v>
      </c>
      <c r="D97" s="46" t="s">
        <v>63</v>
      </c>
      <c r="E97" s="47" t="s">
        <v>64</v>
      </c>
      <c r="F97" s="46" t="s">
        <v>57</v>
      </c>
      <c r="G97" s="46" t="s">
        <v>58</v>
      </c>
      <c r="H97" s="46" t="s">
        <v>59</v>
      </c>
      <c r="I97" s="46">
        <v>1</v>
      </c>
      <c r="J97" s="46">
        <v>1</v>
      </c>
      <c r="K97" s="46">
        <v>1</v>
      </c>
      <c r="L97" s="46">
        <v>5</v>
      </c>
      <c r="M97" s="46">
        <v>11288</v>
      </c>
      <c r="N97" s="73">
        <v>0.67361111111111116</v>
      </c>
      <c r="O97" s="46">
        <v>15.5</v>
      </c>
      <c r="P97" s="46">
        <v>19.7</v>
      </c>
      <c r="Q97" s="46">
        <v>20.3</v>
      </c>
      <c r="R97" s="46">
        <v>20.7</v>
      </c>
      <c r="S97" s="46">
        <v>20.100000000000001</v>
      </c>
      <c r="T97" s="46">
        <v>20.3</v>
      </c>
      <c r="U97" s="46">
        <v>19.8</v>
      </c>
      <c r="V97" s="46">
        <v>19</v>
      </c>
      <c r="W97" s="46">
        <v>19.2</v>
      </c>
      <c r="X97" s="48">
        <f>AVERAGE(P97:W191)</f>
        <v>20.313947368421122</v>
      </c>
      <c r="Y97" s="49">
        <v>0.71527777777777779</v>
      </c>
      <c r="Z97" s="50">
        <v>14.8</v>
      </c>
      <c r="AA97" s="50">
        <v>15.1</v>
      </c>
      <c r="AB97" s="50">
        <v>13.4</v>
      </c>
      <c r="AC97" s="50">
        <v>15.3</v>
      </c>
      <c r="AD97" s="50">
        <v>14.5</v>
      </c>
      <c r="AE97" s="50">
        <v>14.8</v>
      </c>
      <c r="AF97" s="50">
        <v>13.8</v>
      </c>
      <c r="AG97" s="50">
        <v>14.3</v>
      </c>
      <c r="AH97" s="51">
        <f>AVERAGE(Z97:AG191)</f>
        <v>11.961447368421053</v>
      </c>
      <c r="AI97" s="49">
        <v>0.77777777777777779</v>
      </c>
      <c r="AJ97" s="50">
        <v>5</v>
      </c>
      <c r="AK97" s="50">
        <v>7.2</v>
      </c>
      <c r="AL97" s="50">
        <v>8.1999999999999993</v>
      </c>
      <c r="AM97" s="50">
        <v>6.8</v>
      </c>
      <c r="AN97" s="50">
        <v>9</v>
      </c>
      <c r="AO97" s="50">
        <v>7.5</v>
      </c>
      <c r="AP97" s="50">
        <v>6.8</v>
      </c>
      <c r="AQ97" s="50">
        <v>8.4</v>
      </c>
      <c r="AR97" s="50">
        <v>7.7</v>
      </c>
      <c r="AS97" s="51">
        <f>AVERAGE(AK97:AR191)</f>
        <v>6.9077631578947294</v>
      </c>
      <c r="AT97" s="52">
        <f>+Enfriamiento[[#This Row],[HORA FINAL]]-Enfriamiento[[#This Row],[HORA INICIAL]]</f>
        <v>0.10416666666666663</v>
      </c>
      <c r="AU97" s="53">
        <v>392.64</v>
      </c>
      <c r="AV97" s="46"/>
      <c r="AW9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7" s="55">
        <f>IF(Enfriamiento[[#This Row],[TIEMPO(H)]]="","",Enfriamiento[[#This Row],[TIEMPO(H)]]*60)</f>
        <v>150</v>
      </c>
      <c r="AY97" s="55">
        <f t="shared" si="2"/>
        <v>28</v>
      </c>
      <c r="AZ97" s="56" t="str">
        <f t="shared" si="3"/>
        <v>jul</v>
      </c>
      <c r="BA97" s="65"/>
    </row>
    <row r="98" spans="1:53" ht="15.75" hidden="1" thickBot="1" x14ac:dyDescent="0.3">
      <c r="A98" s="45">
        <v>45845</v>
      </c>
      <c r="B98" s="44" t="s">
        <v>53</v>
      </c>
      <c r="C98" s="44" t="s">
        <v>54</v>
      </c>
      <c r="D98" s="46" t="s">
        <v>55</v>
      </c>
      <c r="E98" s="47" t="s">
        <v>56</v>
      </c>
      <c r="F98" s="46" t="s">
        <v>57</v>
      </c>
      <c r="G98" s="46" t="s">
        <v>58</v>
      </c>
      <c r="H98" s="46" t="s">
        <v>59</v>
      </c>
      <c r="I98" s="46">
        <v>1</v>
      </c>
      <c r="J98" s="46">
        <v>1</v>
      </c>
      <c r="K98" s="46">
        <v>1</v>
      </c>
      <c r="L98" s="46">
        <v>5</v>
      </c>
      <c r="M98" s="46">
        <v>11783</v>
      </c>
      <c r="N98" s="73">
        <v>0.67361111111111116</v>
      </c>
      <c r="O98" s="46">
        <v>15.5</v>
      </c>
      <c r="P98" s="46">
        <v>19.7</v>
      </c>
      <c r="Q98" s="46">
        <v>20.3</v>
      </c>
      <c r="R98" s="46">
        <v>20.7</v>
      </c>
      <c r="S98" s="46">
        <v>20.100000000000001</v>
      </c>
      <c r="T98" s="46">
        <v>20.3</v>
      </c>
      <c r="U98" s="46">
        <v>19.8</v>
      </c>
      <c r="V98" s="46">
        <v>19</v>
      </c>
      <c r="W98" s="46">
        <v>19.2</v>
      </c>
      <c r="X98" s="48">
        <f>AVERAGE(P98:W193)</f>
        <v>20.332161458333399</v>
      </c>
      <c r="Y98" s="49">
        <v>0.71527777777777779</v>
      </c>
      <c r="Z98" s="50">
        <v>14.8</v>
      </c>
      <c r="AA98" s="50">
        <v>15.1</v>
      </c>
      <c r="AB98" s="50">
        <v>13.4</v>
      </c>
      <c r="AC98" s="50">
        <v>15.3</v>
      </c>
      <c r="AD98" s="50">
        <v>14.5</v>
      </c>
      <c r="AE98" s="50">
        <v>14.8</v>
      </c>
      <c r="AF98" s="50">
        <v>13.8</v>
      </c>
      <c r="AG98" s="50">
        <v>14.3</v>
      </c>
      <c r="AH98" s="51">
        <f>AVERAGE(Z98:AG193)</f>
        <v>11.90638020833333</v>
      </c>
      <c r="AI98" s="49">
        <v>0.77777777777777779</v>
      </c>
      <c r="AJ98" s="50">
        <v>5</v>
      </c>
      <c r="AK98" s="50">
        <v>7.2</v>
      </c>
      <c r="AL98" s="50">
        <v>8.1999999999999993</v>
      </c>
      <c r="AM98" s="50">
        <v>6.8</v>
      </c>
      <c r="AN98" s="50">
        <v>9</v>
      </c>
      <c r="AO98" s="50">
        <v>7.5</v>
      </c>
      <c r="AP98" s="50">
        <v>6.8</v>
      </c>
      <c r="AQ98" s="50">
        <v>8.4</v>
      </c>
      <c r="AR98" s="50">
        <v>7.7</v>
      </c>
      <c r="AS98" s="51">
        <f>AVERAGE(AK98:AR193)</f>
        <v>6.8751302083333234</v>
      </c>
      <c r="AT98" s="52">
        <f>+Enfriamiento[[#This Row],[HORA FINAL]]-Enfriamiento[[#This Row],[HORA INICIAL]]</f>
        <v>0.10416666666666663</v>
      </c>
      <c r="AU98" s="53">
        <v>324.87</v>
      </c>
      <c r="AV98" s="46"/>
      <c r="AW9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8" s="55">
        <f>IF(Enfriamiento[[#This Row],[TIEMPO(H)]]="","",Enfriamiento[[#This Row],[TIEMPO(H)]]*60)</f>
        <v>150</v>
      </c>
      <c r="AY98" s="55">
        <f t="shared" si="2"/>
        <v>28</v>
      </c>
      <c r="AZ98" s="56" t="str">
        <f t="shared" si="3"/>
        <v>jul</v>
      </c>
      <c r="BA98" s="65"/>
    </row>
    <row r="99" spans="1:53" ht="15.75" hidden="1" thickBot="1" x14ac:dyDescent="0.3">
      <c r="A99" s="45">
        <v>45845</v>
      </c>
      <c r="B99" s="44" t="s">
        <v>53</v>
      </c>
      <c r="C99" s="44" t="s">
        <v>54</v>
      </c>
      <c r="D99" s="46" t="s">
        <v>55</v>
      </c>
      <c r="E99" s="47" t="s">
        <v>56</v>
      </c>
      <c r="F99" s="46" t="s">
        <v>57</v>
      </c>
      <c r="G99" s="46" t="s">
        <v>58</v>
      </c>
      <c r="H99" s="46" t="s">
        <v>59</v>
      </c>
      <c r="I99" s="46">
        <v>1</v>
      </c>
      <c r="J99" s="46">
        <v>1</v>
      </c>
      <c r="K99" s="46">
        <v>1</v>
      </c>
      <c r="L99" s="46">
        <v>5</v>
      </c>
      <c r="M99" s="46">
        <v>11784</v>
      </c>
      <c r="N99" s="73">
        <v>0.67361111111111116</v>
      </c>
      <c r="O99" s="46">
        <v>15.5</v>
      </c>
      <c r="P99" s="46">
        <v>19.7</v>
      </c>
      <c r="Q99" s="46">
        <v>20.3</v>
      </c>
      <c r="R99" s="46">
        <v>20.7</v>
      </c>
      <c r="S99" s="46">
        <v>20.100000000000001</v>
      </c>
      <c r="T99" s="46">
        <v>20.3</v>
      </c>
      <c r="U99" s="46">
        <v>19.8</v>
      </c>
      <c r="V99" s="46">
        <v>19</v>
      </c>
      <c r="W99" s="46">
        <v>19.2</v>
      </c>
      <c r="X99" s="48">
        <f>AVERAGE(P99:W195)</f>
        <v>20.350000000000062</v>
      </c>
      <c r="Y99" s="49">
        <v>0.71527777777777779</v>
      </c>
      <c r="Z99" s="50">
        <v>14.8</v>
      </c>
      <c r="AA99" s="50">
        <v>15.1</v>
      </c>
      <c r="AB99" s="50">
        <v>13.4</v>
      </c>
      <c r="AC99" s="50">
        <v>15.3</v>
      </c>
      <c r="AD99" s="50">
        <v>14.5</v>
      </c>
      <c r="AE99" s="50">
        <v>14.8</v>
      </c>
      <c r="AF99" s="50">
        <v>13.8</v>
      </c>
      <c r="AG99" s="50">
        <v>14.3</v>
      </c>
      <c r="AH99" s="51">
        <f>AVERAGE(Z99:AG195)</f>
        <v>11.852448453608238</v>
      </c>
      <c r="AI99" s="49">
        <v>0.77777777777777779</v>
      </c>
      <c r="AJ99" s="50">
        <v>5</v>
      </c>
      <c r="AK99" s="50">
        <v>7.2</v>
      </c>
      <c r="AL99" s="50">
        <v>8.1999999999999993</v>
      </c>
      <c r="AM99" s="50">
        <v>6.8</v>
      </c>
      <c r="AN99" s="50">
        <v>9</v>
      </c>
      <c r="AO99" s="50">
        <v>7.5</v>
      </c>
      <c r="AP99" s="50">
        <v>6.8</v>
      </c>
      <c r="AQ99" s="50">
        <v>8.4</v>
      </c>
      <c r="AR99" s="50">
        <v>7.7</v>
      </c>
      <c r="AS99" s="51">
        <f>AVERAGE(AK99:AR195)</f>
        <v>6.8431701030927723</v>
      </c>
      <c r="AT99" s="52">
        <f>+Enfriamiento[[#This Row],[HORA FINAL]]-Enfriamiento[[#This Row],[HORA INICIAL]]</f>
        <v>0.10416666666666663</v>
      </c>
      <c r="AU99" s="53">
        <v>330.87</v>
      </c>
      <c r="AV99" s="46"/>
      <c r="AW9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99" s="55">
        <f>IF(Enfriamiento[[#This Row],[TIEMPO(H)]]="","",Enfriamiento[[#This Row],[TIEMPO(H)]]*60)</f>
        <v>150</v>
      </c>
      <c r="AY99" s="55">
        <f t="shared" si="2"/>
        <v>28</v>
      </c>
      <c r="AZ99" s="56" t="str">
        <f t="shared" si="3"/>
        <v>jul</v>
      </c>
      <c r="BA99" s="65"/>
    </row>
    <row r="100" spans="1:53" ht="15.75" hidden="1" thickBot="1" x14ac:dyDescent="0.3">
      <c r="A100" s="45">
        <v>45845</v>
      </c>
      <c r="B100" s="44" t="s">
        <v>60</v>
      </c>
      <c r="C100" s="44" t="s">
        <v>54</v>
      </c>
      <c r="D100" s="46" t="s">
        <v>63</v>
      </c>
      <c r="E100" s="47" t="s">
        <v>64</v>
      </c>
      <c r="F100" s="46" t="s">
        <v>57</v>
      </c>
      <c r="G100" s="46" t="s">
        <v>58</v>
      </c>
      <c r="H100" s="46" t="s">
        <v>59</v>
      </c>
      <c r="I100" s="46">
        <v>1</v>
      </c>
      <c r="J100" s="46">
        <v>3</v>
      </c>
      <c r="K100" s="46">
        <v>2</v>
      </c>
      <c r="L100" s="46">
        <v>5</v>
      </c>
      <c r="M100" s="46">
        <v>11300</v>
      </c>
      <c r="N100" s="73">
        <v>0.84375</v>
      </c>
      <c r="O100" s="46">
        <v>14.4</v>
      </c>
      <c r="P100" s="46">
        <v>19.7</v>
      </c>
      <c r="Q100" s="46">
        <v>18.8</v>
      </c>
      <c r="R100" s="46">
        <v>18.7</v>
      </c>
      <c r="S100" s="46">
        <v>18.399999999999999</v>
      </c>
      <c r="T100" s="46">
        <v>18.5</v>
      </c>
      <c r="U100" s="46">
        <v>19.600000000000001</v>
      </c>
      <c r="V100" s="46">
        <v>18.600000000000001</v>
      </c>
      <c r="W100" s="46">
        <v>18</v>
      </c>
      <c r="X100" s="48">
        <f>AVERAGE(P100:W215)</f>
        <v>20.296982758620661</v>
      </c>
      <c r="Y100" s="49">
        <v>0.88541666666666663</v>
      </c>
      <c r="Z100" s="50">
        <v>16.5</v>
      </c>
      <c r="AA100" s="50">
        <v>13.9</v>
      </c>
      <c r="AB100" s="50">
        <v>16.100000000000001</v>
      </c>
      <c r="AC100" s="50">
        <v>14.3</v>
      </c>
      <c r="AD100" s="50">
        <v>14</v>
      </c>
      <c r="AE100" s="50">
        <v>15.4</v>
      </c>
      <c r="AF100" s="50">
        <v>14.3</v>
      </c>
      <c r="AG100" s="50">
        <v>14.1</v>
      </c>
      <c r="AH100" s="51">
        <f>AVERAGE(Z100:AG215)</f>
        <v>11.654525862068944</v>
      </c>
      <c r="AI100" s="49">
        <v>0.94097222222222221</v>
      </c>
      <c r="AJ100" s="50">
        <v>5</v>
      </c>
      <c r="AK100" s="50">
        <v>7</v>
      </c>
      <c r="AL100" s="50">
        <v>9</v>
      </c>
      <c r="AM100" s="50">
        <v>5.9</v>
      </c>
      <c r="AN100" s="50">
        <v>7.9</v>
      </c>
      <c r="AO100" s="50">
        <v>8</v>
      </c>
      <c r="AP100" s="50">
        <v>7.5</v>
      </c>
      <c r="AQ100" s="50">
        <v>8</v>
      </c>
      <c r="AR100" s="50">
        <v>7.3</v>
      </c>
      <c r="AS100" s="51">
        <f>AVERAGE(AK100:AR215)</f>
        <v>6.7307112068965358</v>
      </c>
      <c r="AT100" s="52">
        <f>+Enfriamiento[[#This Row],[HORA FINAL]]-Enfriamiento[[#This Row],[HORA INICIAL]]</f>
        <v>9.722222222222221E-2</v>
      </c>
      <c r="AU100" s="53">
        <v>394.64</v>
      </c>
      <c r="AV100" s="46"/>
      <c r="AW10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0" s="55">
        <f>IF(Enfriamiento[[#This Row],[TIEMPO(H)]]="","",Enfriamiento[[#This Row],[TIEMPO(H)]]*60)</f>
        <v>139.99999999999994</v>
      </c>
      <c r="AY100" s="55">
        <f t="shared" si="2"/>
        <v>28</v>
      </c>
      <c r="AZ100" s="56" t="str">
        <f t="shared" si="3"/>
        <v>jul</v>
      </c>
      <c r="BA100" s="65"/>
    </row>
    <row r="101" spans="1:53" ht="15.75" hidden="1" thickBot="1" x14ac:dyDescent="0.3">
      <c r="A101" s="45">
        <v>45845</v>
      </c>
      <c r="B101" s="44" t="s">
        <v>60</v>
      </c>
      <c r="C101" s="44" t="s">
        <v>54</v>
      </c>
      <c r="D101" s="46" t="s">
        <v>63</v>
      </c>
      <c r="E101" s="47" t="s">
        <v>64</v>
      </c>
      <c r="F101" s="46" t="s">
        <v>57</v>
      </c>
      <c r="G101" s="46" t="s">
        <v>58</v>
      </c>
      <c r="H101" s="46" t="s">
        <v>59</v>
      </c>
      <c r="I101" s="46">
        <v>1</v>
      </c>
      <c r="J101" s="46">
        <v>3</v>
      </c>
      <c r="K101" s="46">
        <v>2</v>
      </c>
      <c r="L101" s="46">
        <v>5</v>
      </c>
      <c r="M101" s="46">
        <v>11299</v>
      </c>
      <c r="N101" s="73">
        <v>0.84375</v>
      </c>
      <c r="O101" s="46">
        <v>14.4</v>
      </c>
      <c r="P101" s="46">
        <v>19.7</v>
      </c>
      <c r="Q101" s="46">
        <v>18.8</v>
      </c>
      <c r="R101" s="46">
        <v>18.7</v>
      </c>
      <c r="S101" s="46">
        <v>18.399999999999999</v>
      </c>
      <c r="T101" s="46">
        <v>18.5</v>
      </c>
      <c r="U101" s="46">
        <v>19.600000000000001</v>
      </c>
      <c r="V101" s="46">
        <v>18.600000000000001</v>
      </c>
      <c r="W101" s="46">
        <v>18</v>
      </c>
      <c r="X101" s="48">
        <f>AVERAGE(P101:W217)</f>
        <v>20.28408119658118</v>
      </c>
      <c r="Y101" s="49">
        <v>0.88541666666666663</v>
      </c>
      <c r="Z101" s="50">
        <v>16.5</v>
      </c>
      <c r="AA101" s="50">
        <v>13.9</v>
      </c>
      <c r="AB101" s="50">
        <v>16.100000000000001</v>
      </c>
      <c r="AC101" s="50">
        <v>14.3</v>
      </c>
      <c r="AD101" s="50">
        <v>14</v>
      </c>
      <c r="AE101" s="50">
        <v>15.4</v>
      </c>
      <c r="AF101" s="50">
        <v>14.3</v>
      </c>
      <c r="AG101" s="50">
        <v>14.1</v>
      </c>
      <c r="AH101" s="51">
        <f>AVERAGE(Z101:AG217)</f>
        <v>11.649145299145275</v>
      </c>
      <c r="AI101" s="49">
        <v>0.94097222222222221</v>
      </c>
      <c r="AJ101" s="50">
        <v>5</v>
      </c>
      <c r="AK101" s="50">
        <v>7</v>
      </c>
      <c r="AL101" s="50">
        <v>9</v>
      </c>
      <c r="AM101" s="50">
        <v>5.9</v>
      </c>
      <c r="AN101" s="50">
        <v>7.9</v>
      </c>
      <c r="AO101" s="50">
        <v>8</v>
      </c>
      <c r="AP101" s="50">
        <v>7.5</v>
      </c>
      <c r="AQ101" s="50">
        <v>8</v>
      </c>
      <c r="AR101" s="50">
        <v>7.3</v>
      </c>
      <c r="AS101" s="51">
        <f>AVERAGE(AK101:AR217)</f>
        <v>6.7419871794871611</v>
      </c>
      <c r="AT101" s="52">
        <f>+Enfriamiento[[#This Row],[HORA FINAL]]-Enfriamiento[[#This Row],[HORA INICIAL]]</f>
        <v>9.722222222222221E-2</v>
      </c>
      <c r="AU101" s="53">
        <v>396.64</v>
      </c>
      <c r="AV101" s="46"/>
      <c r="AW10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1" s="55">
        <f>IF(Enfriamiento[[#This Row],[TIEMPO(H)]]="","",Enfriamiento[[#This Row],[TIEMPO(H)]]*60)</f>
        <v>139.99999999999994</v>
      </c>
      <c r="AY101" s="55">
        <f t="shared" si="2"/>
        <v>28</v>
      </c>
      <c r="AZ101" s="56" t="str">
        <f t="shared" si="3"/>
        <v>jul</v>
      </c>
      <c r="BA101" s="65"/>
    </row>
    <row r="102" spans="1:53" ht="15.75" hidden="1" thickBot="1" x14ac:dyDescent="0.3">
      <c r="A102" s="45">
        <v>45845</v>
      </c>
      <c r="B102" s="44" t="s">
        <v>60</v>
      </c>
      <c r="C102" s="44" t="s">
        <v>54</v>
      </c>
      <c r="D102" s="46" t="s">
        <v>63</v>
      </c>
      <c r="E102" s="47" t="s">
        <v>64</v>
      </c>
      <c r="F102" s="46" t="s">
        <v>57</v>
      </c>
      <c r="G102" s="46" t="s">
        <v>58</v>
      </c>
      <c r="H102" s="46" t="s">
        <v>59</v>
      </c>
      <c r="I102" s="46">
        <v>1</v>
      </c>
      <c r="J102" s="46">
        <v>3</v>
      </c>
      <c r="K102" s="46">
        <v>2</v>
      </c>
      <c r="L102" s="46">
        <v>5</v>
      </c>
      <c r="M102" s="46">
        <v>11298</v>
      </c>
      <c r="N102" s="73">
        <v>0.84375</v>
      </c>
      <c r="O102" s="46">
        <v>14.4</v>
      </c>
      <c r="P102" s="46">
        <v>19.7</v>
      </c>
      <c r="Q102" s="46">
        <v>18.8</v>
      </c>
      <c r="R102" s="46">
        <v>18.7</v>
      </c>
      <c r="S102" s="46">
        <v>18.399999999999999</v>
      </c>
      <c r="T102" s="46">
        <v>18.5</v>
      </c>
      <c r="U102" s="46">
        <v>19.600000000000001</v>
      </c>
      <c r="V102" s="46">
        <v>18.600000000000001</v>
      </c>
      <c r="W102" s="46">
        <v>18</v>
      </c>
      <c r="X102" s="48">
        <f>AVERAGE(P102:W219)</f>
        <v>20.271398305084738</v>
      </c>
      <c r="Y102" s="49">
        <v>0.88541666666666663</v>
      </c>
      <c r="Z102" s="50">
        <v>16.5</v>
      </c>
      <c r="AA102" s="50">
        <v>13.9</v>
      </c>
      <c r="AB102" s="50">
        <v>16.100000000000001</v>
      </c>
      <c r="AC102" s="50">
        <v>14.3</v>
      </c>
      <c r="AD102" s="50">
        <v>14</v>
      </c>
      <c r="AE102" s="50">
        <v>15.4</v>
      </c>
      <c r="AF102" s="50">
        <v>14.3</v>
      </c>
      <c r="AG102" s="50">
        <v>14.1</v>
      </c>
      <c r="AH102" s="51">
        <f>AVERAGE(Z102:AG219)</f>
        <v>11.643855932203365</v>
      </c>
      <c r="AI102" s="49">
        <v>0.94097222222222221</v>
      </c>
      <c r="AJ102" s="50">
        <v>5</v>
      </c>
      <c r="AK102" s="50">
        <v>7</v>
      </c>
      <c r="AL102" s="50">
        <v>9</v>
      </c>
      <c r="AM102" s="50">
        <v>5.9</v>
      </c>
      <c r="AN102" s="50">
        <v>7.9</v>
      </c>
      <c r="AO102" s="50">
        <v>8</v>
      </c>
      <c r="AP102" s="50">
        <v>7.5</v>
      </c>
      <c r="AQ102" s="50">
        <v>8</v>
      </c>
      <c r="AR102" s="50">
        <v>7.3</v>
      </c>
      <c r="AS102" s="51">
        <f>AVERAGE(AK102:AR219)</f>
        <v>6.7530720338982846</v>
      </c>
      <c r="AT102" s="52">
        <f>+Enfriamiento[[#This Row],[HORA FINAL]]-Enfriamiento[[#This Row],[HORA INICIAL]]</f>
        <v>9.722222222222221E-2</v>
      </c>
      <c r="AU102" s="53">
        <v>399.64</v>
      </c>
      <c r="AV102" s="46"/>
      <c r="AW10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2" s="55">
        <f>IF(Enfriamiento[[#This Row],[TIEMPO(H)]]="","",Enfriamiento[[#This Row],[TIEMPO(H)]]*60)</f>
        <v>139.99999999999994</v>
      </c>
      <c r="AY102" s="55">
        <f t="shared" si="2"/>
        <v>28</v>
      </c>
      <c r="AZ102" s="56" t="str">
        <f t="shared" si="3"/>
        <v>jul</v>
      </c>
      <c r="BA102" s="65"/>
    </row>
    <row r="103" spans="1:53" ht="15.75" hidden="1" thickBot="1" x14ac:dyDescent="0.3">
      <c r="A103" s="45">
        <v>45845</v>
      </c>
      <c r="B103" s="44" t="s">
        <v>60</v>
      </c>
      <c r="C103" s="44" t="s">
        <v>54</v>
      </c>
      <c r="D103" s="46" t="s">
        <v>63</v>
      </c>
      <c r="E103" s="47" t="s">
        <v>64</v>
      </c>
      <c r="F103" s="46" t="s">
        <v>57</v>
      </c>
      <c r="G103" s="46" t="s">
        <v>58</v>
      </c>
      <c r="H103" s="46" t="s">
        <v>59</v>
      </c>
      <c r="I103" s="46">
        <v>1</v>
      </c>
      <c r="J103" s="46">
        <v>3</v>
      </c>
      <c r="K103" s="46">
        <v>2</v>
      </c>
      <c r="L103" s="46">
        <v>5</v>
      </c>
      <c r="M103" s="46">
        <v>11297</v>
      </c>
      <c r="N103" s="73">
        <v>0.84375</v>
      </c>
      <c r="O103" s="46">
        <v>14.4</v>
      </c>
      <c r="P103" s="46">
        <v>19.7</v>
      </c>
      <c r="Q103" s="46">
        <v>18.8</v>
      </c>
      <c r="R103" s="46">
        <v>18.7</v>
      </c>
      <c r="S103" s="46">
        <v>18.399999999999999</v>
      </c>
      <c r="T103" s="46">
        <v>18.5</v>
      </c>
      <c r="U103" s="46">
        <v>19.600000000000001</v>
      </c>
      <c r="V103" s="46">
        <v>18.600000000000001</v>
      </c>
      <c r="W103" s="46">
        <v>18</v>
      </c>
      <c r="X103" s="48">
        <f>AVERAGE(P103:W221)</f>
        <v>20.258928571428573</v>
      </c>
      <c r="Y103" s="49">
        <v>0.88541666666666663</v>
      </c>
      <c r="Z103" s="50">
        <v>16.5</v>
      </c>
      <c r="AA103" s="50">
        <v>13.9</v>
      </c>
      <c r="AB103" s="50">
        <v>16.100000000000001</v>
      </c>
      <c r="AC103" s="50">
        <v>14.3</v>
      </c>
      <c r="AD103" s="50">
        <v>14</v>
      </c>
      <c r="AE103" s="50">
        <v>15.4</v>
      </c>
      <c r="AF103" s="50">
        <v>14.3</v>
      </c>
      <c r="AG103" s="50">
        <v>14.1</v>
      </c>
      <c r="AH103" s="51">
        <f>AVERAGE(Z103:AG221)</f>
        <v>11.63865546218485</v>
      </c>
      <c r="AI103" s="49">
        <v>0.94097222222222221</v>
      </c>
      <c r="AJ103" s="50">
        <v>5</v>
      </c>
      <c r="AK103" s="50">
        <v>7</v>
      </c>
      <c r="AL103" s="50">
        <v>9</v>
      </c>
      <c r="AM103" s="50">
        <v>5.9</v>
      </c>
      <c r="AN103" s="50">
        <v>7.9</v>
      </c>
      <c r="AO103" s="50">
        <v>8</v>
      </c>
      <c r="AP103" s="50">
        <v>7.5</v>
      </c>
      <c r="AQ103" s="50">
        <v>8</v>
      </c>
      <c r="AR103" s="50">
        <v>7.3</v>
      </c>
      <c r="AS103" s="51">
        <f>AVERAGE(AK103:AR221)</f>
        <v>6.7639705882352708</v>
      </c>
      <c r="AT103" s="52">
        <f>+Enfriamiento[[#This Row],[HORA FINAL]]-Enfriamiento[[#This Row],[HORA INICIAL]]</f>
        <v>9.722222222222221E-2</v>
      </c>
      <c r="AU103" s="53">
        <v>396.64</v>
      </c>
      <c r="AV103" s="46"/>
      <c r="AW10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3" s="55">
        <f>IF(Enfriamiento[[#This Row],[TIEMPO(H)]]="","",Enfriamiento[[#This Row],[TIEMPO(H)]]*60)</f>
        <v>139.99999999999994</v>
      </c>
      <c r="AY103" s="55">
        <f t="shared" si="2"/>
        <v>28</v>
      </c>
      <c r="AZ103" s="56" t="str">
        <f t="shared" si="3"/>
        <v>jul</v>
      </c>
      <c r="BA103" s="65"/>
    </row>
    <row r="104" spans="1:53" ht="15.75" hidden="1" thickBot="1" x14ac:dyDescent="0.3">
      <c r="A104" s="45">
        <v>45845</v>
      </c>
      <c r="B104" s="44" t="s">
        <v>60</v>
      </c>
      <c r="C104" s="44" t="s">
        <v>54</v>
      </c>
      <c r="D104" s="46" t="s">
        <v>63</v>
      </c>
      <c r="E104" s="47" t="s">
        <v>64</v>
      </c>
      <c r="F104" s="46" t="s">
        <v>57</v>
      </c>
      <c r="G104" s="46" t="s">
        <v>58</v>
      </c>
      <c r="H104" s="46" t="s">
        <v>59</v>
      </c>
      <c r="I104" s="46">
        <v>1</v>
      </c>
      <c r="J104" s="46">
        <v>3</v>
      </c>
      <c r="K104" s="46">
        <v>2</v>
      </c>
      <c r="L104" s="46">
        <v>5</v>
      </c>
      <c r="M104" s="46">
        <v>11295</v>
      </c>
      <c r="N104" s="73">
        <v>0.84375</v>
      </c>
      <c r="O104" s="46">
        <v>14.4</v>
      </c>
      <c r="P104" s="46">
        <v>19.7</v>
      </c>
      <c r="Q104" s="46">
        <v>18.8</v>
      </c>
      <c r="R104" s="46">
        <v>18.7</v>
      </c>
      <c r="S104" s="46">
        <v>18.399999999999999</v>
      </c>
      <c r="T104" s="46">
        <v>18.5</v>
      </c>
      <c r="U104" s="46">
        <v>19.600000000000001</v>
      </c>
      <c r="V104" s="46">
        <v>18.600000000000001</v>
      </c>
      <c r="W104" s="46">
        <v>18</v>
      </c>
      <c r="X104" s="48">
        <f>AVERAGE(P104:W223)</f>
        <v>20.24666666666668</v>
      </c>
      <c r="Y104" s="49">
        <v>0.88541666666666663</v>
      </c>
      <c r="Z104" s="50">
        <v>16.5</v>
      </c>
      <c r="AA104" s="50">
        <v>13.9</v>
      </c>
      <c r="AB104" s="50">
        <v>16.100000000000001</v>
      </c>
      <c r="AC104" s="50">
        <v>14.3</v>
      </c>
      <c r="AD104" s="50">
        <v>14</v>
      </c>
      <c r="AE104" s="50">
        <v>15.4</v>
      </c>
      <c r="AF104" s="50">
        <v>14.3</v>
      </c>
      <c r="AG104" s="50">
        <v>14.1</v>
      </c>
      <c r="AH104" s="51">
        <f>AVERAGE(Z104:AG223)</f>
        <v>11.633541666666645</v>
      </c>
      <c r="AI104" s="49">
        <v>0.94097222222222221</v>
      </c>
      <c r="AJ104" s="50">
        <v>5</v>
      </c>
      <c r="AK104" s="50">
        <v>7</v>
      </c>
      <c r="AL104" s="50">
        <v>9</v>
      </c>
      <c r="AM104" s="50">
        <v>5.9</v>
      </c>
      <c r="AN104" s="50">
        <v>7.9</v>
      </c>
      <c r="AO104" s="50">
        <v>8</v>
      </c>
      <c r="AP104" s="50">
        <v>7.5</v>
      </c>
      <c r="AQ104" s="50">
        <v>8</v>
      </c>
      <c r="AR104" s="50">
        <v>7.3</v>
      </c>
      <c r="AS104" s="51">
        <f>AVERAGE(AK104:AR223)</f>
        <v>6.7746874999999758</v>
      </c>
      <c r="AT104" s="52">
        <f>+Enfriamiento[[#This Row],[HORA FINAL]]-Enfriamiento[[#This Row],[HORA INICIAL]]</f>
        <v>9.722222222222221E-2</v>
      </c>
      <c r="AU104" s="53">
        <v>403.64</v>
      </c>
      <c r="AV104" s="46"/>
      <c r="AW10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4" s="55">
        <f>IF(Enfriamiento[[#This Row],[TIEMPO(H)]]="","",Enfriamiento[[#This Row],[TIEMPO(H)]]*60)</f>
        <v>139.99999999999994</v>
      </c>
      <c r="AY104" s="55">
        <f t="shared" si="2"/>
        <v>28</v>
      </c>
      <c r="AZ104" s="56" t="str">
        <f t="shared" si="3"/>
        <v>jul</v>
      </c>
      <c r="BA104" s="65"/>
    </row>
    <row r="105" spans="1:53" ht="15.75" hidden="1" thickBot="1" x14ac:dyDescent="0.3">
      <c r="A105" s="45">
        <v>45845</v>
      </c>
      <c r="B105" s="44" t="s">
        <v>60</v>
      </c>
      <c r="C105" s="44" t="s">
        <v>54</v>
      </c>
      <c r="D105" s="46" t="s">
        <v>63</v>
      </c>
      <c r="E105" s="47" t="s">
        <v>64</v>
      </c>
      <c r="F105" s="46" t="s">
        <v>57</v>
      </c>
      <c r="G105" s="46" t="s">
        <v>58</v>
      </c>
      <c r="H105" s="46" t="s">
        <v>59</v>
      </c>
      <c r="I105" s="46">
        <v>1</v>
      </c>
      <c r="J105" s="46">
        <v>3</v>
      </c>
      <c r="K105" s="46">
        <v>2</v>
      </c>
      <c r="L105" s="46">
        <v>5</v>
      </c>
      <c r="M105" s="46">
        <v>11296</v>
      </c>
      <c r="N105" s="73">
        <v>0.84375</v>
      </c>
      <c r="O105" s="46">
        <v>14.4</v>
      </c>
      <c r="P105" s="46">
        <v>19.7</v>
      </c>
      <c r="Q105" s="46">
        <v>18.8</v>
      </c>
      <c r="R105" s="46">
        <v>18.7</v>
      </c>
      <c r="S105" s="46">
        <v>18.399999999999999</v>
      </c>
      <c r="T105" s="46">
        <v>18.5</v>
      </c>
      <c r="U105" s="46">
        <v>19.600000000000001</v>
      </c>
      <c r="V105" s="46">
        <v>18.600000000000001</v>
      </c>
      <c r="W105" s="46">
        <v>18</v>
      </c>
      <c r="X105" s="48">
        <f>AVERAGE(P105:W225)</f>
        <v>20.247417355371923</v>
      </c>
      <c r="Y105" s="49">
        <v>0.88541666666666663</v>
      </c>
      <c r="Z105" s="50">
        <v>16.5</v>
      </c>
      <c r="AA105" s="50">
        <v>13.9</v>
      </c>
      <c r="AB105" s="50">
        <v>16.100000000000001</v>
      </c>
      <c r="AC105" s="50">
        <v>14.3</v>
      </c>
      <c r="AD105" s="50">
        <v>14</v>
      </c>
      <c r="AE105" s="50">
        <v>15.4</v>
      </c>
      <c r="AF105" s="50">
        <v>14.3</v>
      </c>
      <c r="AG105" s="50">
        <v>14.1</v>
      </c>
      <c r="AH105" s="51">
        <f>AVERAGE(Z105:AG225)</f>
        <v>11.606818181818161</v>
      </c>
      <c r="AI105" s="49">
        <v>0.94097222222222221</v>
      </c>
      <c r="AJ105" s="50">
        <v>5</v>
      </c>
      <c r="AK105" s="50">
        <v>7</v>
      </c>
      <c r="AL105" s="50">
        <v>9</v>
      </c>
      <c r="AM105" s="50">
        <v>5.9</v>
      </c>
      <c r="AN105" s="50">
        <v>7.9</v>
      </c>
      <c r="AO105" s="50">
        <v>8</v>
      </c>
      <c r="AP105" s="50">
        <v>7.5</v>
      </c>
      <c r="AQ105" s="50">
        <v>8</v>
      </c>
      <c r="AR105" s="50">
        <v>7.3</v>
      </c>
      <c r="AS105" s="51">
        <f>AVERAGE(AK105:AR225)</f>
        <v>6.7717975206611332</v>
      </c>
      <c r="AT105" s="52">
        <f>+Enfriamiento[[#This Row],[HORA FINAL]]-Enfriamiento[[#This Row],[HORA INICIAL]]</f>
        <v>9.722222222222221E-2</v>
      </c>
      <c r="AU105" s="53">
        <v>396.64</v>
      </c>
      <c r="AV105" s="46"/>
      <c r="AW10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5" s="55">
        <f>IF(Enfriamiento[[#This Row],[TIEMPO(H)]]="","",Enfriamiento[[#This Row],[TIEMPO(H)]]*60)</f>
        <v>139.99999999999994</v>
      </c>
      <c r="AY105" s="55">
        <f t="shared" si="2"/>
        <v>28</v>
      </c>
      <c r="AZ105" s="56" t="str">
        <f t="shared" si="3"/>
        <v>jul</v>
      </c>
      <c r="BA105" s="65"/>
    </row>
    <row r="106" spans="1:53" ht="15.75" hidden="1" thickBot="1" x14ac:dyDescent="0.3">
      <c r="A106" s="45">
        <v>45845</v>
      </c>
      <c r="B106" s="44" t="s">
        <v>60</v>
      </c>
      <c r="C106" s="44" t="s">
        <v>54</v>
      </c>
      <c r="D106" s="46" t="s">
        <v>63</v>
      </c>
      <c r="E106" s="47" t="s">
        <v>64</v>
      </c>
      <c r="F106" s="46" t="s">
        <v>57</v>
      </c>
      <c r="G106" s="46" t="s">
        <v>58</v>
      </c>
      <c r="H106" s="46" t="s">
        <v>59</v>
      </c>
      <c r="I106" s="46">
        <v>1</v>
      </c>
      <c r="J106" s="46">
        <v>3</v>
      </c>
      <c r="K106" s="46">
        <v>2</v>
      </c>
      <c r="L106" s="46">
        <v>5</v>
      </c>
      <c r="M106" s="46">
        <v>11294</v>
      </c>
      <c r="N106" s="73">
        <v>0.84375</v>
      </c>
      <c r="O106" s="46">
        <v>14.4</v>
      </c>
      <c r="P106" s="46">
        <v>19.7</v>
      </c>
      <c r="Q106" s="46">
        <v>18.8</v>
      </c>
      <c r="R106" s="46">
        <v>18.7</v>
      </c>
      <c r="S106" s="46">
        <v>18.399999999999999</v>
      </c>
      <c r="T106" s="46">
        <v>18.5</v>
      </c>
      <c r="U106" s="46">
        <v>19.600000000000001</v>
      </c>
      <c r="V106" s="46">
        <v>18.600000000000001</v>
      </c>
      <c r="W106" s="46">
        <v>18</v>
      </c>
      <c r="X106" s="48">
        <f>AVERAGE(P106:W227)</f>
        <v>20.260860655737734</v>
      </c>
      <c r="Y106" s="49">
        <v>0.88541666666666663</v>
      </c>
      <c r="Z106" s="50">
        <v>16.5</v>
      </c>
      <c r="AA106" s="50">
        <v>13.9</v>
      </c>
      <c r="AB106" s="50">
        <v>16.100000000000001</v>
      </c>
      <c r="AC106" s="50">
        <v>14.3</v>
      </c>
      <c r="AD106" s="50">
        <v>14</v>
      </c>
      <c r="AE106" s="50">
        <v>15.4</v>
      </c>
      <c r="AF106" s="50">
        <v>14.3</v>
      </c>
      <c r="AG106" s="50">
        <v>14.1</v>
      </c>
      <c r="AH106" s="51">
        <f>AVERAGE(Z106:AG227)</f>
        <v>11.559016393442601</v>
      </c>
      <c r="AI106" s="49">
        <v>0.94097222222222221</v>
      </c>
      <c r="AJ106" s="50">
        <v>5</v>
      </c>
      <c r="AK106" s="50">
        <v>7</v>
      </c>
      <c r="AL106" s="50">
        <v>9</v>
      </c>
      <c r="AM106" s="50">
        <v>5.9</v>
      </c>
      <c r="AN106" s="50">
        <v>7.9</v>
      </c>
      <c r="AO106" s="50">
        <v>8</v>
      </c>
      <c r="AP106" s="50">
        <v>7.5</v>
      </c>
      <c r="AQ106" s="50">
        <v>8</v>
      </c>
      <c r="AR106" s="50">
        <v>7.3</v>
      </c>
      <c r="AS106" s="51">
        <f>AVERAGE(AK106:AR227)</f>
        <v>6.7556352459016171</v>
      </c>
      <c r="AT106" s="52">
        <f>+Enfriamiento[[#This Row],[HORA FINAL]]-Enfriamiento[[#This Row],[HORA INICIAL]]</f>
        <v>9.722222222222221E-2</v>
      </c>
      <c r="AU106" s="53">
        <v>395.64</v>
      </c>
      <c r="AV106" s="46"/>
      <c r="AW10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6" s="55">
        <f>IF(Enfriamiento[[#This Row],[TIEMPO(H)]]="","",Enfriamiento[[#This Row],[TIEMPO(H)]]*60)</f>
        <v>139.99999999999994</v>
      </c>
      <c r="AY106" s="55">
        <f t="shared" si="2"/>
        <v>28</v>
      </c>
      <c r="AZ106" s="56" t="str">
        <f t="shared" si="3"/>
        <v>jul</v>
      </c>
      <c r="BA106" s="65"/>
    </row>
    <row r="107" spans="1:53" ht="15.75" hidden="1" thickBot="1" x14ac:dyDescent="0.3">
      <c r="A107" s="45">
        <v>45845</v>
      </c>
      <c r="B107" s="44" t="s">
        <v>60</v>
      </c>
      <c r="C107" s="44" t="s">
        <v>54</v>
      </c>
      <c r="D107" s="46" t="s">
        <v>55</v>
      </c>
      <c r="E107" s="47" t="s">
        <v>56</v>
      </c>
      <c r="F107" s="46" t="s">
        <v>57</v>
      </c>
      <c r="G107" s="46" t="s">
        <v>58</v>
      </c>
      <c r="H107" s="46" t="s">
        <v>59</v>
      </c>
      <c r="I107" s="46">
        <v>1</v>
      </c>
      <c r="J107" s="46">
        <v>3</v>
      </c>
      <c r="K107" s="46">
        <v>2</v>
      </c>
      <c r="L107" s="46">
        <v>5</v>
      </c>
      <c r="M107" s="46">
        <v>11789</v>
      </c>
      <c r="N107" s="73">
        <v>0.84375</v>
      </c>
      <c r="O107" s="46">
        <v>14.4</v>
      </c>
      <c r="P107" s="46">
        <v>19.7</v>
      </c>
      <c r="Q107" s="46">
        <v>18.8</v>
      </c>
      <c r="R107" s="46">
        <v>18.7</v>
      </c>
      <c r="S107" s="46">
        <v>18.399999999999999</v>
      </c>
      <c r="T107" s="46">
        <v>18.5</v>
      </c>
      <c r="U107" s="46">
        <v>19.600000000000001</v>
      </c>
      <c r="V107" s="46">
        <v>18.600000000000001</v>
      </c>
      <c r="W107" s="46">
        <v>18</v>
      </c>
      <c r="X107" s="48">
        <f>AVERAGE(P107:W229)</f>
        <v>20.27408536585369</v>
      </c>
      <c r="Y107" s="49">
        <v>0.88541666666666663</v>
      </c>
      <c r="Z107" s="50">
        <v>16.5</v>
      </c>
      <c r="AA107" s="50">
        <v>13.9</v>
      </c>
      <c r="AB107" s="50">
        <v>16.100000000000001</v>
      </c>
      <c r="AC107" s="50">
        <v>14.3</v>
      </c>
      <c r="AD107" s="50">
        <v>14</v>
      </c>
      <c r="AE107" s="50">
        <v>15.4</v>
      </c>
      <c r="AF107" s="50">
        <v>14.3</v>
      </c>
      <c r="AG107" s="50">
        <v>14.1</v>
      </c>
      <c r="AH107" s="51">
        <f>AVERAGE(Z107:AG229)</f>
        <v>11.511991869918674</v>
      </c>
      <c r="AI107" s="49">
        <v>0.94097222222222221</v>
      </c>
      <c r="AJ107" s="50">
        <v>5</v>
      </c>
      <c r="AK107" s="50">
        <v>7</v>
      </c>
      <c r="AL107" s="50">
        <v>9</v>
      </c>
      <c r="AM107" s="50">
        <v>5.9</v>
      </c>
      <c r="AN107" s="50">
        <v>7.9</v>
      </c>
      <c r="AO107" s="50">
        <v>8</v>
      </c>
      <c r="AP107" s="50">
        <v>7.5</v>
      </c>
      <c r="AQ107" s="50">
        <v>8</v>
      </c>
      <c r="AR107" s="50">
        <v>7.3</v>
      </c>
      <c r="AS107" s="51">
        <f>AVERAGE(AK107:AR229)</f>
        <v>6.7397357723577027</v>
      </c>
      <c r="AT107" s="52">
        <f>+Enfriamiento[[#This Row],[HORA FINAL]]-Enfriamiento[[#This Row],[HORA INICIAL]]</f>
        <v>9.722222222222221E-2</v>
      </c>
      <c r="AU107" s="53">
        <v>398.64</v>
      </c>
      <c r="AV107" s="46"/>
      <c r="AW10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7" s="55">
        <f>IF(Enfriamiento[[#This Row],[TIEMPO(H)]]="","",Enfriamiento[[#This Row],[TIEMPO(H)]]*60)</f>
        <v>139.99999999999994</v>
      </c>
      <c r="AY107" s="55">
        <f t="shared" si="2"/>
        <v>28</v>
      </c>
      <c r="AZ107" s="56" t="str">
        <f t="shared" si="3"/>
        <v>jul</v>
      </c>
      <c r="BA107" s="65"/>
    </row>
    <row r="108" spans="1:53" ht="15.75" hidden="1" thickBot="1" x14ac:dyDescent="0.3">
      <c r="A108" s="45">
        <v>45845</v>
      </c>
      <c r="B108" s="44" t="s">
        <v>60</v>
      </c>
      <c r="C108" s="44" t="s">
        <v>54</v>
      </c>
      <c r="D108" s="46" t="s">
        <v>55</v>
      </c>
      <c r="E108" s="47" t="s">
        <v>56</v>
      </c>
      <c r="F108" s="46" t="s">
        <v>57</v>
      </c>
      <c r="G108" s="46" t="s">
        <v>58</v>
      </c>
      <c r="H108" s="46" t="s">
        <v>59</v>
      </c>
      <c r="I108" s="46">
        <v>1</v>
      </c>
      <c r="J108" s="46">
        <v>3</v>
      </c>
      <c r="K108" s="46">
        <v>2</v>
      </c>
      <c r="L108" s="46">
        <v>5</v>
      </c>
      <c r="M108" s="46">
        <v>11787</v>
      </c>
      <c r="N108" s="73">
        <v>0.84375</v>
      </c>
      <c r="O108" s="46">
        <v>14.4</v>
      </c>
      <c r="P108" s="46">
        <v>19.7</v>
      </c>
      <c r="Q108" s="46">
        <v>18.8</v>
      </c>
      <c r="R108" s="46">
        <v>18.7</v>
      </c>
      <c r="S108" s="46">
        <v>18.399999999999999</v>
      </c>
      <c r="T108" s="46">
        <v>18.5</v>
      </c>
      <c r="U108" s="46">
        <v>19.600000000000001</v>
      </c>
      <c r="V108" s="46">
        <v>18.600000000000001</v>
      </c>
      <c r="W108" s="46">
        <v>18</v>
      </c>
      <c r="X108" s="48">
        <f>AVERAGE(P108:W231)</f>
        <v>20.287096774193586</v>
      </c>
      <c r="Y108" s="49">
        <v>0.88541666666666663</v>
      </c>
      <c r="Z108" s="50">
        <v>16.5</v>
      </c>
      <c r="AA108" s="50">
        <v>13.9</v>
      </c>
      <c r="AB108" s="50">
        <v>16.100000000000001</v>
      </c>
      <c r="AC108" s="50">
        <v>14.3</v>
      </c>
      <c r="AD108" s="50">
        <v>14</v>
      </c>
      <c r="AE108" s="50">
        <v>15.4</v>
      </c>
      <c r="AF108" s="50">
        <v>14.3</v>
      </c>
      <c r="AG108" s="50">
        <v>14.1</v>
      </c>
      <c r="AH108" s="51">
        <f>AVERAGE(Z108:AG231)</f>
        <v>11.465725806451587</v>
      </c>
      <c r="AI108" s="49">
        <v>0.94097222222222221</v>
      </c>
      <c r="AJ108" s="50">
        <v>5</v>
      </c>
      <c r="AK108" s="50">
        <v>7</v>
      </c>
      <c r="AL108" s="50">
        <v>9</v>
      </c>
      <c r="AM108" s="50">
        <v>5.9</v>
      </c>
      <c r="AN108" s="50">
        <v>7.9</v>
      </c>
      <c r="AO108" s="50">
        <v>8</v>
      </c>
      <c r="AP108" s="50">
        <v>7.5</v>
      </c>
      <c r="AQ108" s="50">
        <v>8</v>
      </c>
      <c r="AR108" s="50">
        <v>7.3</v>
      </c>
      <c r="AS108" s="51">
        <f>AVERAGE(AK108:AR231)</f>
        <v>6.7240927419354648</v>
      </c>
      <c r="AT108" s="52">
        <f>+Enfriamiento[[#This Row],[HORA FINAL]]-Enfriamiento[[#This Row],[HORA INICIAL]]</f>
        <v>9.722222222222221E-2</v>
      </c>
      <c r="AU108" s="53">
        <v>327.87</v>
      </c>
      <c r="AV108" s="46"/>
      <c r="AW10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8" s="55">
        <f>IF(Enfriamiento[[#This Row],[TIEMPO(H)]]="","",Enfriamiento[[#This Row],[TIEMPO(H)]]*60)</f>
        <v>139.99999999999994</v>
      </c>
      <c r="AY108" s="55">
        <f t="shared" si="2"/>
        <v>28</v>
      </c>
      <c r="AZ108" s="56" t="str">
        <f t="shared" si="3"/>
        <v>jul</v>
      </c>
      <c r="BA108" s="65"/>
    </row>
    <row r="109" spans="1:53" ht="15.75" hidden="1" thickBot="1" x14ac:dyDescent="0.3">
      <c r="A109" s="45">
        <v>45845</v>
      </c>
      <c r="B109" s="44" t="s">
        <v>60</v>
      </c>
      <c r="C109" s="44" t="s">
        <v>54</v>
      </c>
      <c r="D109" s="46" t="s">
        <v>55</v>
      </c>
      <c r="E109" s="47" t="s">
        <v>56</v>
      </c>
      <c r="F109" s="46" t="s">
        <v>57</v>
      </c>
      <c r="G109" s="46" t="s">
        <v>58</v>
      </c>
      <c r="H109" s="46" t="s">
        <v>59</v>
      </c>
      <c r="I109" s="46">
        <v>1</v>
      </c>
      <c r="J109" s="46">
        <v>3</v>
      </c>
      <c r="K109" s="46">
        <v>2</v>
      </c>
      <c r="L109" s="46">
        <v>5</v>
      </c>
      <c r="M109" s="46">
        <v>11788</v>
      </c>
      <c r="N109" s="73">
        <v>0.84375</v>
      </c>
      <c r="O109" s="46">
        <v>14.4</v>
      </c>
      <c r="P109" s="46">
        <v>19.7</v>
      </c>
      <c r="Q109" s="46">
        <v>18.8</v>
      </c>
      <c r="R109" s="46">
        <v>18.7</v>
      </c>
      <c r="S109" s="46">
        <v>18.399999999999999</v>
      </c>
      <c r="T109" s="46">
        <v>18.5</v>
      </c>
      <c r="U109" s="46">
        <v>19.600000000000001</v>
      </c>
      <c r="V109" s="46">
        <v>18.600000000000001</v>
      </c>
      <c r="W109" s="46">
        <v>18</v>
      </c>
      <c r="X109" s="48">
        <f>AVERAGE(P109:W233)</f>
        <v>20.29990000000004</v>
      </c>
      <c r="Y109" s="49">
        <v>0.88541666666666663</v>
      </c>
      <c r="Z109" s="50">
        <v>16.5</v>
      </c>
      <c r="AA109" s="50">
        <v>13.9</v>
      </c>
      <c r="AB109" s="50">
        <v>16.100000000000001</v>
      </c>
      <c r="AC109" s="50">
        <v>14.3</v>
      </c>
      <c r="AD109" s="50">
        <v>14</v>
      </c>
      <c r="AE109" s="50">
        <v>15.4</v>
      </c>
      <c r="AF109" s="50">
        <v>14.3</v>
      </c>
      <c r="AG109" s="50">
        <v>14.1</v>
      </c>
      <c r="AH109" s="51">
        <f>AVERAGE(Z109:AG233)</f>
        <v>11.420199999999973</v>
      </c>
      <c r="AI109" s="49">
        <v>0.94097222222222221</v>
      </c>
      <c r="AJ109" s="50">
        <v>5</v>
      </c>
      <c r="AK109" s="50">
        <v>7</v>
      </c>
      <c r="AL109" s="50">
        <v>9</v>
      </c>
      <c r="AM109" s="50">
        <v>5.9</v>
      </c>
      <c r="AN109" s="50">
        <v>7.9</v>
      </c>
      <c r="AO109" s="50">
        <v>8</v>
      </c>
      <c r="AP109" s="50">
        <v>7.5</v>
      </c>
      <c r="AQ109" s="50">
        <v>8</v>
      </c>
      <c r="AR109" s="50">
        <v>7.3</v>
      </c>
      <c r="AS109" s="51">
        <f>AVERAGE(AK109:AR233)</f>
        <v>6.7086999999999835</v>
      </c>
      <c r="AT109" s="52">
        <f>+Enfriamiento[[#This Row],[HORA FINAL]]-Enfriamiento[[#This Row],[HORA INICIAL]]</f>
        <v>9.722222222222221E-2</v>
      </c>
      <c r="AU109" s="53">
        <v>326.87</v>
      </c>
      <c r="AV109" s="46"/>
      <c r="AW10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09" s="55">
        <f>IF(Enfriamiento[[#This Row],[TIEMPO(H)]]="","",Enfriamiento[[#This Row],[TIEMPO(H)]]*60)</f>
        <v>139.99999999999994</v>
      </c>
      <c r="AY109" s="55">
        <f t="shared" si="2"/>
        <v>28</v>
      </c>
      <c r="AZ109" s="56" t="str">
        <f t="shared" si="3"/>
        <v>jul</v>
      </c>
      <c r="BA109" s="65"/>
    </row>
    <row r="110" spans="1:53" ht="15.75" hidden="1" thickBot="1" x14ac:dyDescent="0.3">
      <c r="A110" s="45">
        <v>45845</v>
      </c>
      <c r="B110" s="44" t="s">
        <v>60</v>
      </c>
      <c r="C110" s="44" t="s">
        <v>69</v>
      </c>
      <c r="D110" s="46" t="s">
        <v>62</v>
      </c>
      <c r="E110" s="47" t="s">
        <v>56</v>
      </c>
      <c r="F110" s="46" t="s">
        <v>57</v>
      </c>
      <c r="G110" s="46" t="s">
        <v>68</v>
      </c>
      <c r="H110" s="46" t="s">
        <v>59</v>
      </c>
      <c r="I110" s="46">
        <v>2</v>
      </c>
      <c r="J110" s="46">
        <v>1</v>
      </c>
      <c r="K110" s="46">
        <v>3.4</v>
      </c>
      <c r="L110" s="46">
        <v>5</v>
      </c>
      <c r="M110" s="46">
        <v>2414</v>
      </c>
      <c r="N110" s="73">
        <v>0.86805555555555558</v>
      </c>
      <c r="O110" s="46">
        <v>13.9</v>
      </c>
      <c r="P110" s="46">
        <v>21.5</v>
      </c>
      <c r="Q110" s="46">
        <v>21.8</v>
      </c>
      <c r="R110" s="46">
        <v>20.3</v>
      </c>
      <c r="S110" s="46">
        <v>19.2</v>
      </c>
      <c r="T110" s="46">
        <v>25.5</v>
      </c>
      <c r="U110" s="46">
        <v>24.9</v>
      </c>
      <c r="V110" s="46">
        <v>20.5</v>
      </c>
      <c r="W110" s="46">
        <v>20.8</v>
      </c>
      <c r="X110" s="48">
        <f>AVERAGE(P110:W219)</f>
        <v>20.379318181818206</v>
      </c>
      <c r="Y110" s="49">
        <v>0.89236111111111116</v>
      </c>
      <c r="Z110" s="50">
        <v>15</v>
      </c>
      <c r="AA110" s="50">
        <v>13.1</v>
      </c>
      <c r="AB110" s="50">
        <v>12.9</v>
      </c>
      <c r="AC110" s="50">
        <v>11.8</v>
      </c>
      <c r="AD110" s="50">
        <v>10.5</v>
      </c>
      <c r="AE110" s="50">
        <v>12.3</v>
      </c>
      <c r="AF110" s="50">
        <v>10.8</v>
      </c>
      <c r="AG110" s="50">
        <v>12.8</v>
      </c>
      <c r="AH110" s="51">
        <f>AVERAGE(Z110:AG219)</f>
        <v>11.412499999999998</v>
      </c>
      <c r="AI110" s="49">
        <v>0.91666666666666663</v>
      </c>
      <c r="AJ110" s="50">
        <v>5</v>
      </c>
      <c r="AK110" s="50">
        <v>7.9</v>
      </c>
      <c r="AL110" s="50">
        <v>6.1</v>
      </c>
      <c r="AM110" s="50">
        <v>5.5</v>
      </c>
      <c r="AN110" s="50">
        <v>6.7</v>
      </c>
      <c r="AO110" s="50">
        <v>7.2</v>
      </c>
      <c r="AP110" s="50">
        <v>6</v>
      </c>
      <c r="AQ110" s="50">
        <v>5.7</v>
      </c>
      <c r="AR110" s="50">
        <v>7.9</v>
      </c>
      <c r="AS110" s="51">
        <f>AVERAGE(AK110:AR219)</f>
        <v>6.6932954545454422</v>
      </c>
      <c r="AT110" s="52">
        <f>+Enfriamiento[[#This Row],[HORA FINAL]]-Enfriamiento[[#This Row],[HORA INICIAL]]</f>
        <v>4.8611111111111049E-2</v>
      </c>
      <c r="AU110" s="53">
        <v>497.34</v>
      </c>
      <c r="AV110" s="46"/>
      <c r="AW11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0" s="55">
        <f>IF(Enfriamiento[[#This Row],[TIEMPO(H)]]="","",Enfriamiento[[#This Row],[TIEMPO(H)]]*60)</f>
        <v>69.999999999999858</v>
      </c>
      <c r="AY110" s="55">
        <f t="shared" si="2"/>
        <v>28</v>
      </c>
      <c r="AZ110" s="56" t="str">
        <f t="shared" si="3"/>
        <v>jul</v>
      </c>
      <c r="BA110" s="65"/>
    </row>
    <row r="111" spans="1:53" ht="15.75" hidden="1" thickBot="1" x14ac:dyDescent="0.3">
      <c r="A111" s="45">
        <v>45845</v>
      </c>
      <c r="B111" s="44" t="s">
        <v>60</v>
      </c>
      <c r="C111" s="44" t="s">
        <v>69</v>
      </c>
      <c r="D111" s="46" t="s">
        <v>62</v>
      </c>
      <c r="E111" s="47" t="s">
        <v>56</v>
      </c>
      <c r="F111" s="46" t="s">
        <v>57</v>
      </c>
      <c r="G111" s="46" t="s">
        <v>68</v>
      </c>
      <c r="H111" s="46" t="s">
        <v>59</v>
      </c>
      <c r="I111" s="46">
        <v>2</v>
      </c>
      <c r="J111" s="46">
        <v>1</v>
      </c>
      <c r="K111" s="46">
        <v>3.4</v>
      </c>
      <c r="L111" s="46">
        <v>5</v>
      </c>
      <c r="M111" s="46">
        <v>2415</v>
      </c>
      <c r="N111" s="73">
        <v>0.86805555555555558</v>
      </c>
      <c r="O111" s="46">
        <v>13.9</v>
      </c>
      <c r="P111" s="46">
        <v>21.5</v>
      </c>
      <c r="Q111" s="46">
        <v>21.8</v>
      </c>
      <c r="R111" s="46">
        <v>20.3</v>
      </c>
      <c r="S111" s="46">
        <v>19.2</v>
      </c>
      <c r="T111" s="46">
        <v>25.5</v>
      </c>
      <c r="U111" s="46">
        <v>24.9</v>
      </c>
      <c r="V111" s="46">
        <v>20.5</v>
      </c>
      <c r="W111" s="46">
        <v>20.8</v>
      </c>
      <c r="X111" s="48">
        <f>AVERAGE(P111:W221)</f>
        <v>20.337725225225267</v>
      </c>
      <c r="Y111" s="49">
        <v>0.89236111111111116</v>
      </c>
      <c r="Z111" s="50">
        <v>15</v>
      </c>
      <c r="AA111" s="50">
        <v>13.1</v>
      </c>
      <c r="AB111" s="50">
        <v>12.9</v>
      </c>
      <c r="AC111" s="50">
        <v>11.8</v>
      </c>
      <c r="AD111" s="50">
        <v>10.5</v>
      </c>
      <c r="AE111" s="50">
        <v>12.3</v>
      </c>
      <c r="AF111" s="50">
        <v>10.8</v>
      </c>
      <c r="AG111" s="50">
        <v>12.8</v>
      </c>
      <c r="AH111" s="51">
        <f>AVERAGE(Z111:AG221)</f>
        <v>11.430855855855851</v>
      </c>
      <c r="AI111" s="49">
        <v>0.91666666666666663</v>
      </c>
      <c r="AJ111" s="50">
        <v>5</v>
      </c>
      <c r="AK111" s="50">
        <v>7.9</v>
      </c>
      <c r="AL111" s="50">
        <v>6.1</v>
      </c>
      <c r="AM111" s="50">
        <v>5.5</v>
      </c>
      <c r="AN111" s="50">
        <v>6.7</v>
      </c>
      <c r="AO111" s="50">
        <v>7.2</v>
      </c>
      <c r="AP111" s="50">
        <v>6</v>
      </c>
      <c r="AQ111" s="50">
        <v>5.7</v>
      </c>
      <c r="AR111" s="50">
        <v>7.9</v>
      </c>
      <c r="AS111" s="51">
        <f>AVERAGE(AK111:AR221)</f>
        <v>6.7140765765765646</v>
      </c>
      <c r="AT111" s="52">
        <f>+Enfriamiento[[#This Row],[HORA FINAL]]-Enfriamiento[[#This Row],[HORA INICIAL]]</f>
        <v>4.8611111111111049E-2</v>
      </c>
      <c r="AU111" s="53">
        <v>380.09</v>
      </c>
      <c r="AV111" s="46"/>
      <c r="AW11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1" s="55">
        <f>IF(Enfriamiento[[#This Row],[TIEMPO(H)]]="","",Enfriamiento[[#This Row],[TIEMPO(H)]]*60)</f>
        <v>69.999999999999858</v>
      </c>
      <c r="AY111" s="55">
        <f t="shared" si="2"/>
        <v>28</v>
      </c>
      <c r="AZ111" s="56" t="str">
        <f t="shared" si="3"/>
        <v>jul</v>
      </c>
      <c r="BA111" s="65"/>
    </row>
    <row r="112" spans="1:53" ht="15.75" hidden="1" thickBot="1" x14ac:dyDescent="0.3">
      <c r="A112" s="45">
        <v>45845</v>
      </c>
      <c r="B112" s="44" t="s">
        <v>60</v>
      </c>
      <c r="C112" s="44" t="s">
        <v>69</v>
      </c>
      <c r="D112" s="46" t="s">
        <v>62</v>
      </c>
      <c r="E112" s="47" t="s">
        <v>56</v>
      </c>
      <c r="F112" s="46" t="s">
        <v>57</v>
      </c>
      <c r="G112" s="46" t="s">
        <v>68</v>
      </c>
      <c r="H112" s="46" t="s">
        <v>59</v>
      </c>
      <c r="I112" s="46">
        <v>2</v>
      </c>
      <c r="J112" s="46">
        <v>1</v>
      </c>
      <c r="K112" s="46">
        <v>3.4</v>
      </c>
      <c r="L112" s="46">
        <v>5</v>
      </c>
      <c r="M112" s="46">
        <v>2413</v>
      </c>
      <c r="N112" s="73">
        <v>0.86805555555555558</v>
      </c>
      <c r="O112" s="46">
        <v>13.9</v>
      </c>
      <c r="P112" s="46">
        <v>21.5</v>
      </c>
      <c r="Q112" s="46">
        <v>21.8</v>
      </c>
      <c r="R112" s="46">
        <v>20.3</v>
      </c>
      <c r="S112" s="46">
        <v>19.2</v>
      </c>
      <c r="T112" s="46">
        <v>25.5</v>
      </c>
      <c r="U112" s="46">
        <v>24.9</v>
      </c>
      <c r="V112" s="46">
        <v>20.5</v>
      </c>
      <c r="W112" s="46">
        <v>20.8</v>
      </c>
      <c r="X112" s="48">
        <f>AVERAGE(P112:W223)</f>
        <v>20.296875000000053</v>
      </c>
      <c r="Y112" s="49">
        <v>0.89236111111111116</v>
      </c>
      <c r="Z112" s="50">
        <v>15</v>
      </c>
      <c r="AA112" s="50">
        <v>13.1</v>
      </c>
      <c r="AB112" s="50">
        <v>12.9</v>
      </c>
      <c r="AC112" s="50">
        <v>11.8</v>
      </c>
      <c r="AD112" s="50">
        <v>10.5</v>
      </c>
      <c r="AE112" s="50">
        <v>12.3</v>
      </c>
      <c r="AF112" s="50">
        <v>10.8</v>
      </c>
      <c r="AG112" s="50">
        <v>12.8</v>
      </c>
      <c r="AH112" s="51">
        <f>AVERAGE(Z112:AG223)</f>
        <v>11.448883928571428</v>
      </c>
      <c r="AI112" s="49">
        <v>0.91666666666666663</v>
      </c>
      <c r="AJ112" s="50">
        <v>5</v>
      </c>
      <c r="AK112" s="50">
        <v>7.9</v>
      </c>
      <c r="AL112" s="50">
        <v>6.1</v>
      </c>
      <c r="AM112" s="50">
        <v>5.5</v>
      </c>
      <c r="AN112" s="50">
        <v>6.7</v>
      </c>
      <c r="AO112" s="50">
        <v>7.2</v>
      </c>
      <c r="AP112" s="50">
        <v>6</v>
      </c>
      <c r="AQ112" s="50">
        <v>5.7</v>
      </c>
      <c r="AR112" s="50">
        <v>7.9</v>
      </c>
      <c r="AS112" s="51">
        <f>AVERAGE(AK112:AR223)</f>
        <v>6.734486607142844</v>
      </c>
      <c r="AT112" s="52">
        <f>+Enfriamiento[[#This Row],[HORA FINAL]]-Enfriamiento[[#This Row],[HORA INICIAL]]</f>
        <v>4.8611111111111049E-2</v>
      </c>
      <c r="AU112" s="53">
        <v>491.34</v>
      </c>
      <c r="AV112" s="46"/>
      <c r="AW11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2" s="55">
        <f>IF(Enfriamiento[[#This Row],[TIEMPO(H)]]="","",Enfriamiento[[#This Row],[TIEMPO(H)]]*60)</f>
        <v>69.999999999999858</v>
      </c>
      <c r="AY112" s="55">
        <f t="shared" si="2"/>
        <v>28</v>
      </c>
      <c r="AZ112" s="56" t="str">
        <f t="shared" si="3"/>
        <v>jul</v>
      </c>
      <c r="BA112" s="65"/>
    </row>
    <row r="113" spans="1:53" ht="15.75" hidden="1" thickBot="1" x14ac:dyDescent="0.3">
      <c r="A113" s="45">
        <v>45845</v>
      </c>
      <c r="B113" s="44" t="s">
        <v>60</v>
      </c>
      <c r="C113" s="44" t="s">
        <v>69</v>
      </c>
      <c r="D113" s="46" t="s">
        <v>62</v>
      </c>
      <c r="E113" s="47" t="s">
        <v>56</v>
      </c>
      <c r="F113" s="46" t="s">
        <v>57</v>
      </c>
      <c r="G113" s="46" t="s">
        <v>68</v>
      </c>
      <c r="H113" s="46" t="s">
        <v>59</v>
      </c>
      <c r="I113" s="46">
        <v>2</v>
      </c>
      <c r="J113" s="46">
        <v>1</v>
      </c>
      <c r="K113" s="46">
        <v>3.4</v>
      </c>
      <c r="L113" s="46">
        <v>5</v>
      </c>
      <c r="M113" s="46">
        <v>2412</v>
      </c>
      <c r="N113" s="73">
        <v>0.86805555555555558</v>
      </c>
      <c r="O113" s="46">
        <v>13.9</v>
      </c>
      <c r="P113" s="46">
        <v>21.5</v>
      </c>
      <c r="Q113" s="46">
        <v>21.8</v>
      </c>
      <c r="R113" s="46">
        <v>20.3</v>
      </c>
      <c r="S113" s="46">
        <v>19.2</v>
      </c>
      <c r="T113" s="46">
        <v>25.5</v>
      </c>
      <c r="U113" s="46">
        <v>24.9</v>
      </c>
      <c r="V113" s="46">
        <v>20.5</v>
      </c>
      <c r="W113" s="46">
        <v>20.8</v>
      </c>
      <c r="X113" s="48">
        <f>AVERAGE(P113:W225)</f>
        <v>20.270464601769977</v>
      </c>
      <c r="Y113" s="49">
        <v>0.89236111111111116</v>
      </c>
      <c r="Z113" s="50">
        <v>15</v>
      </c>
      <c r="AA113" s="50">
        <v>13.1</v>
      </c>
      <c r="AB113" s="50">
        <v>12.9</v>
      </c>
      <c r="AC113" s="50">
        <v>11.8</v>
      </c>
      <c r="AD113" s="50">
        <v>10.5</v>
      </c>
      <c r="AE113" s="50">
        <v>12.3</v>
      </c>
      <c r="AF113" s="50">
        <v>10.8</v>
      </c>
      <c r="AG113" s="50">
        <v>12.8</v>
      </c>
      <c r="AH113" s="51">
        <f>AVERAGE(Z113:AG225)</f>
        <v>11.443362831858403</v>
      </c>
      <c r="AI113" s="49">
        <v>0.91666666666666663</v>
      </c>
      <c r="AJ113" s="50">
        <v>5</v>
      </c>
      <c r="AK113" s="50">
        <v>7.9</v>
      </c>
      <c r="AL113" s="50">
        <v>6.1</v>
      </c>
      <c r="AM113" s="50">
        <v>5.5</v>
      </c>
      <c r="AN113" s="50">
        <v>6.7</v>
      </c>
      <c r="AO113" s="50">
        <v>7.2</v>
      </c>
      <c r="AP113" s="50">
        <v>6</v>
      </c>
      <c r="AQ113" s="50">
        <v>5.7</v>
      </c>
      <c r="AR113" s="50">
        <v>7.9</v>
      </c>
      <c r="AS113" s="51">
        <f>AVERAGE(AK113:AR225)</f>
        <v>6.7401548672566269</v>
      </c>
      <c r="AT113" s="52">
        <f>+Enfriamiento[[#This Row],[HORA FINAL]]-Enfriamiento[[#This Row],[HORA INICIAL]]</f>
        <v>4.8611111111111049E-2</v>
      </c>
      <c r="AU113" s="53">
        <v>486.34</v>
      </c>
      <c r="AV113" s="46"/>
      <c r="AW11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3" s="55">
        <f>IF(Enfriamiento[[#This Row],[TIEMPO(H)]]="","",Enfriamiento[[#This Row],[TIEMPO(H)]]*60)</f>
        <v>69.999999999999858</v>
      </c>
      <c r="AY113" s="55">
        <f t="shared" si="2"/>
        <v>28</v>
      </c>
      <c r="AZ113" s="56" t="str">
        <f t="shared" si="3"/>
        <v>jul</v>
      </c>
      <c r="BA113" s="65"/>
    </row>
    <row r="114" spans="1:53" ht="15.75" hidden="1" thickBot="1" x14ac:dyDescent="0.3">
      <c r="A114" s="45">
        <v>45845</v>
      </c>
      <c r="B114" s="44" t="s">
        <v>60</v>
      </c>
      <c r="C114" s="44" t="s">
        <v>69</v>
      </c>
      <c r="D114" s="46" t="s">
        <v>70</v>
      </c>
      <c r="E114" s="47" t="s">
        <v>56</v>
      </c>
      <c r="F114" s="46" t="s">
        <v>57</v>
      </c>
      <c r="G114" s="46" t="s">
        <v>68</v>
      </c>
      <c r="H114" s="46" t="s">
        <v>59</v>
      </c>
      <c r="I114" s="46">
        <v>2</v>
      </c>
      <c r="J114" s="46">
        <v>1</v>
      </c>
      <c r="K114" s="46">
        <v>3.4</v>
      </c>
      <c r="L114" s="46">
        <v>5</v>
      </c>
      <c r="M114" s="46">
        <v>1192</v>
      </c>
      <c r="N114" s="73">
        <v>0.86805555555555558</v>
      </c>
      <c r="O114" s="46">
        <v>13.9</v>
      </c>
      <c r="P114" s="46">
        <v>21.5</v>
      </c>
      <c r="Q114" s="46">
        <v>21.8</v>
      </c>
      <c r="R114" s="46">
        <v>20.3</v>
      </c>
      <c r="S114" s="46">
        <v>19.2</v>
      </c>
      <c r="T114" s="46">
        <v>25.5</v>
      </c>
      <c r="U114" s="46">
        <v>24.9</v>
      </c>
      <c r="V114" s="46">
        <v>20.5</v>
      </c>
      <c r="W114" s="46">
        <v>20.8</v>
      </c>
      <c r="X114" s="48">
        <f>AVERAGE(P114:W227)</f>
        <v>20.258114035087793</v>
      </c>
      <c r="Y114" s="49">
        <v>0.89236111111111116</v>
      </c>
      <c r="Z114" s="50">
        <v>15</v>
      </c>
      <c r="AA114" s="50">
        <v>13.1</v>
      </c>
      <c r="AB114" s="50">
        <v>12.9</v>
      </c>
      <c r="AC114" s="50">
        <v>11.8</v>
      </c>
      <c r="AD114" s="50">
        <v>10.5</v>
      </c>
      <c r="AE114" s="50">
        <v>12.3</v>
      </c>
      <c r="AF114" s="50">
        <v>10.8</v>
      </c>
      <c r="AG114" s="50">
        <v>12.8</v>
      </c>
      <c r="AH114" s="51">
        <f>AVERAGE(Z114:AG227)</f>
        <v>11.414912280701746</v>
      </c>
      <c r="AI114" s="49">
        <v>0.91666666666666663</v>
      </c>
      <c r="AJ114" s="50">
        <v>5</v>
      </c>
      <c r="AK114" s="50">
        <v>7.9</v>
      </c>
      <c r="AL114" s="50">
        <v>6.1</v>
      </c>
      <c r="AM114" s="50">
        <v>5.5</v>
      </c>
      <c r="AN114" s="50">
        <v>6.7</v>
      </c>
      <c r="AO114" s="50">
        <v>7.2</v>
      </c>
      <c r="AP114" s="50">
        <v>6</v>
      </c>
      <c r="AQ114" s="50">
        <v>5.7</v>
      </c>
      <c r="AR114" s="50">
        <v>7.9</v>
      </c>
      <c r="AS114" s="51">
        <f>AVERAGE(AK114:AR227)</f>
        <v>6.731469298245603</v>
      </c>
      <c r="AT114" s="52">
        <f>+Enfriamiento[[#This Row],[HORA FINAL]]-Enfriamiento[[#This Row],[HORA INICIAL]]</f>
        <v>4.8611111111111049E-2</v>
      </c>
      <c r="AU114" s="53">
        <v>491.59</v>
      </c>
      <c r="AV114" s="46"/>
      <c r="AW11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4" s="55">
        <f>IF(Enfriamiento[[#This Row],[TIEMPO(H)]]="","",Enfriamiento[[#This Row],[TIEMPO(H)]]*60)</f>
        <v>69.999999999999858</v>
      </c>
      <c r="AY114" s="55">
        <f t="shared" si="2"/>
        <v>28</v>
      </c>
      <c r="AZ114" s="56" t="str">
        <f t="shared" si="3"/>
        <v>jul</v>
      </c>
      <c r="BA114" s="65"/>
    </row>
    <row r="115" spans="1:53" ht="15.75" hidden="1" thickBot="1" x14ac:dyDescent="0.3">
      <c r="A115" s="45">
        <v>45845</v>
      </c>
      <c r="B115" s="44" t="s">
        <v>60</v>
      </c>
      <c r="C115" s="44" t="s">
        <v>69</v>
      </c>
      <c r="D115" s="46" t="s">
        <v>70</v>
      </c>
      <c r="E115" s="47" t="s">
        <v>56</v>
      </c>
      <c r="F115" s="46" t="s">
        <v>57</v>
      </c>
      <c r="G115" s="46" t="s">
        <v>68</v>
      </c>
      <c r="H115" s="46" t="s">
        <v>59</v>
      </c>
      <c r="I115" s="46">
        <v>2</v>
      </c>
      <c r="J115" s="46">
        <v>1</v>
      </c>
      <c r="K115" s="46">
        <v>3.4</v>
      </c>
      <c r="L115" s="46">
        <v>5</v>
      </c>
      <c r="M115" s="46">
        <v>190</v>
      </c>
      <c r="N115" s="73">
        <v>0.86805555555555558</v>
      </c>
      <c r="O115" s="46">
        <v>13.9</v>
      </c>
      <c r="P115" s="46">
        <v>21.5</v>
      </c>
      <c r="Q115" s="46">
        <v>21.8</v>
      </c>
      <c r="R115" s="46">
        <v>20.3</v>
      </c>
      <c r="S115" s="46">
        <v>19.2</v>
      </c>
      <c r="T115" s="46">
        <v>25.5</v>
      </c>
      <c r="U115" s="46">
        <v>24.9</v>
      </c>
      <c r="V115" s="46">
        <v>20.5</v>
      </c>
      <c r="W115" s="46">
        <v>20.8</v>
      </c>
      <c r="X115" s="48">
        <f>AVERAGE(P115:W229)</f>
        <v>20.245978260869638</v>
      </c>
      <c r="Y115" s="49">
        <v>0.89236111111111116</v>
      </c>
      <c r="Z115" s="50">
        <v>15</v>
      </c>
      <c r="AA115" s="50">
        <v>13.1</v>
      </c>
      <c r="AB115" s="50">
        <v>12.9</v>
      </c>
      <c r="AC115" s="50">
        <v>11.8</v>
      </c>
      <c r="AD115" s="50">
        <v>10.5</v>
      </c>
      <c r="AE115" s="50">
        <v>12.3</v>
      </c>
      <c r="AF115" s="50">
        <v>10.8</v>
      </c>
      <c r="AG115" s="50">
        <v>12.8</v>
      </c>
      <c r="AH115" s="51">
        <f>AVERAGE(Z115:AG229)</f>
        <v>11.386956521739119</v>
      </c>
      <c r="AI115" s="49">
        <v>0.91666666666666663</v>
      </c>
      <c r="AJ115" s="50">
        <v>5</v>
      </c>
      <c r="AK115" s="50">
        <v>7.9</v>
      </c>
      <c r="AL115" s="50">
        <v>6.1</v>
      </c>
      <c r="AM115" s="50">
        <v>5.5</v>
      </c>
      <c r="AN115" s="50">
        <v>6.7</v>
      </c>
      <c r="AO115" s="50">
        <v>7.2</v>
      </c>
      <c r="AP115" s="50">
        <v>6</v>
      </c>
      <c r="AQ115" s="50">
        <v>5.7</v>
      </c>
      <c r="AR115" s="50">
        <v>7.9</v>
      </c>
      <c r="AS115" s="51">
        <f>AVERAGE(AK115:AR229)</f>
        <v>6.7229347826086858</v>
      </c>
      <c r="AT115" s="52">
        <f>+Enfriamiento[[#This Row],[HORA FINAL]]-Enfriamiento[[#This Row],[HORA INICIAL]]</f>
        <v>4.8611111111111049E-2</v>
      </c>
      <c r="AU115" s="53">
        <v>419.72</v>
      </c>
      <c r="AV115" s="46"/>
      <c r="AW11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1.1666666666666643</v>
      </c>
      <c r="AX115" s="55">
        <f>IF(Enfriamiento[[#This Row],[TIEMPO(H)]]="","",Enfriamiento[[#This Row],[TIEMPO(H)]]*60)</f>
        <v>69.999999999999858</v>
      </c>
      <c r="AY115" s="55">
        <f t="shared" si="2"/>
        <v>28</v>
      </c>
      <c r="AZ115" s="56" t="str">
        <f t="shared" si="3"/>
        <v>jul</v>
      </c>
      <c r="BA115" s="65"/>
    </row>
    <row r="116" spans="1:53" ht="26.25" hidden="1" thickBot="1" x14ac:dyDescent="0.3">
      <c r="A116" s="45">
        <v>45845</v>
      </c>
      <c r="B116" s="44" t="s">
        <v>60</v>
      </c>
      <c r="C116" s="44" t="s">
        <v>54</v>
      </c>
      <c r="D116" s="46" t="s">
        <v>63</v>
      </c>
      <c r="E116" s="47" t="s">
        <v>64</v>
      </c>
      <c r="F116" s="46" t="s">
        <v>57</v>
      </c>
      <c r="G116" s="46" t="s">
        <v>65</v>
      </c>
      <c r="H116" s="46" t="s">
        <v>59</v>
      </c>
      <c r="I116" s="46">
        <v>1</v>
      </c>
      <c r="J116" s="46">
        <v>2</v>
      </c>
      <c r="K116" s="46">
        <v>5.6</v>
      </c>
      <c r="L116" s="46">
        <v>5</v>
      </c>
      <c r="M116" s="46">
        <v>12317</v>
      </c>
      <c r="N116" s="73">
        <v>0.91666666666666663</v>
      </c>
      <c r="O116" s="46">
        <v>15.7</v>
      </c>
      <c r="P116" s="46">
        <v>22.6</v>
      </c>
      <c r="Q116" s="46">
        <v>16.899999999999999</v>
      </c>
      <c r="R116" s="46">
        <v>19.5</v>
      </c>
      <c r="S116" s="46">
        <v>19.7</v>
      </c>
      <c r="T116" s="46">
        <v>22.8</v>
      </c>
      <c r="U116" s="46">
        <v>23.1</v>
      </c>
      <c r="V116" s="46">
        <v>21.2</v>
      </c>
      <c r="W116" s="46">
        <v>22</v>
      </c>
      <c r="X116" s="48">
        <f>AVERAGE(P116:W213)</f>
        <v>20.379081632653111</v>
      </c>
      <c r="Y116" s="49">
        <v>0.96180555555555558</v>
      </c>
      <c r="Z116" s="50">
        <v>8.5</v>
      </c>
      <c r="AA116" s="50">
        <v>11.8</v>
      </c>
      <c r="AB116" s="50">
        <v>12.2</v>
      </c>
      <c r="AC116" s="50">
        <v>12</v>
      </c>
      <c r="AD116" s="50">
        <v>12.4</v>
      </c>
      <c r="AE116" s="50">
        <v>7.6</v>
      </c>
      <c r="AF116" s="50">
        <v>8.8000000000000007</v>
      </c>
      <c r="AG116" s="50">
        <v>5.8</v>
      </c>
      <c r="AH116" s="51">
        <f>AVERAGE(Z116:AG213)</f>
        <v>11.295663265306128</v>
      </c>
      <c r="AI116" s="49">
        <v>0.99305555555555558</v>
      </c>
      <c r="AJ116" s="50">
        <v>5</v>
      </c>
      <c r="AK116" s="50">
        <v>7</v>
      </c>
      <c r="AL116" s="50">
        <v>8.4</v>
      </c>
      <c r="AM116" s="50">
        <v>8</v>
      </c>
      <c r="AN116" s="50">
        <v>7.7</v>
      </c>
      <c r="AO116" s="50">
        <v>7.5</v>
      </c>
      <c r="AP116" s="50">
        <v>4.8</v>
      </c>
      <c r="AQ116" s="50">
        <v>6.3</v>
      </c>
      <c r="AR116" s="50">
        <v>5.0999999999999996</v>
      </c>
      <c r="AS116" s="51">
        <f>AVERAGE(AK116:AR213)</f>
        <v>6.6484693877551031</v>
      </c>
      <c r="AT116" s="52">
        <f>+Enfriamiento[[#This Row],[HORA FINAL]]-Enfriamiento[[#This Row],[HORA INICIAL]]</f>
        <v>7.6388888888888951E-2</v>
      </c>
      <c r="AU116" s="53">
        <v>404.42</v>
      </c>
      <c r="AV116" s="46"/>
      <c r="AW11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16" s="55">
        <f>IF(Enfriamiento[[#This Row],[TIEMPO(H)]]="","",Enfriamiento[[#This Row],[TIEMPO(H)]]*60)</f>
        <v>110.00000000000014</v>
      </c>
      <c r="AY116" s="55">
        <f t="shared" si="2"/>
        <v>28</v>
      </c>
      <c r="AZ116" s="56" t="str">
        <f t="shared" si="3"/>
        <v>jul</v>
      </c>
      <c r="BA116" s="65"/>
    </row>
    <row r="117" spans="1:53" ht="26.25" hidden="1" thickBot="1" x14ac:dyDescent="0.3">
      <c r="A117" s="45">
        <v>45845</v>
      </c>
      <c r="B117" s="44" t="s">
        <v>60</v>
      </c>
      <c r="C117" s="44" t="s">
        <v>54</v>
      </c>
      <c r="D117" s="46" t="s">
        <v>55</v>
      </c>
      <c r="E117" s="47" t="s">
        <v>56</v>
      </c>
      <c r="F117" s="46" t="s">
        <v>57</v>
      </c>
      <c r="G117" s="46" t="s">
        <v>65</v>
      </c>
      <c r="H117" s="46" t="s">
        <v>59</v>
      </c>
      <c r="I117" s="46">
        <v>1</v>
      </c>
      <c r="J117" s="46">
        <v>2</v>
      </c>
      <c r="K117" s="46">
        <v>5.6</v>
      </c>
      <c r="L117" s="46">
        <v>5</v>
      </c>
      <c r="M117" s="46">
        <v>11793</v>
      </c>
      <c r="N117" s="73">
        <v>0.91666666666666663</v>
      </c>
      <c r="O117" s="46">
        <v>15.7</v>
      </c>
      <c r="P117" s="46">
        <v>22.6</v>
      </c>
      <c r="Q117" s="46">
        <v>16.899999999999999</v>
      </c>
      <c r="R117" s="46">
        <v>19.5</v>
      </c>
      <c r="S117" s="46">
        <v>19.7</v>
      </c>
      <c r="T117" s="46">
        <v>22.8</v>
      </c>
      <c r="U117" s="46">
        <v>23.1</v>
      </c>
      <c r="V117" s="46">
        <v>21.2</v>
      </c>
      <c r="W117" s="46">
        <v>22</v>
      </c>
      <c r="X117" s="48">
        <f>AVERAGE(P117:W215)</f>
        <v>20.350757575757623</v>
      </c>
      <c r="Y117" s="49">
        <v>0.96180555555555558</v>
      </c>
      <c r="Z117" s="50">
        <v>8.5</v>
      </c>
      <c r="AA117" s="50">
        <v>11.8</v>
      </c>
      <c r="AB117" s="50">
        <v>12.2</v>
      </c>
      <c r="AC117" s="50">
        <v>12</v>
      </c>
      <c r="AD117" s="50">
        <v>12.4</v>
      </c>
      <c r="AE117" s="50">
        <v>7.6</v>
      </c>
      <c r="AF117" s="50">
        <v>8.8000000000000007</v>
      </c>
      <c r="AG117" s="50">
        <v>5.8</v>
      </c>
      <c r="AH117" s="51">
        <f>AVERAGE(Z117:AG215)</f>
        <v>11.306944444444454</v>
      </c>
      <c r="AI117" s="49">
        <v>0.99305555555555558</v>
      </c>
      <c r="AJ117" s="50">
        <v>5</v>
      </c>
      <c r="AK117" s="50">
        <v>7</v>
      </c>
      <c r="AL117" s="50">
        <v>8.4</v>
      </c>
      <c r="AM117" s="50">
        <v>8</v>
      </c>
      <c r="AN117" s="50">
        <v>7.7</v>
      </c>
      <c r="AO117" s="50">
        <v>7.5</v>
      </c>
      <c r="AP117" s="50">
        <v>4.8</v>
      </c>
      <c r="AQ117" s="50">
        <v>6.3</v>
      </c>
      <c r="AR117" s="50">
        <v>5.0999999999999996</v>
      </c>
      <c r="AS117" s="51">
        <f>AVERAGE(AK117:AR215)</f>
        <v>6.6506313131313135</v>
      </c>
      <c r="AT117" s="52">
        <f>+Enfriamiento[[#This Row],[HORA FINAL]]-Enfriamiento[[#This Row],[HORA INICIAL]]</f>
        <v>7.6388888888888951E-2</v>
      </c>
      <c r="AU117" s="53">
        <v>398.64</v>
      </c>
      <c r="AV117" s="46"/>
      <c r="AW11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17" s="55">
        <f>IF(Enfriamiento[[#This Row],[TIEMPO(H)]]="","",Enfriamiento[[#This Row],[TIEMPO(H)]]*60)</f>
        <v>110.00000000000014</v>
      </c>
      <c r="AY117" s="55">
        <f t="shared" si="2"/>
        <v>28</v>
      </c>
      <c r="AZ117" s="56" t="str">
        <f t="shared" si="3"/>
        <v>jul</v>
      </c>
      <c r="BA117" s="65"/>
    </row>
    <row r="118" spans="1:53" ht="26.25" hidden="1" thickBot="1" x14ac:dyDescent="0.3">
      <c r="A118" s="45">
        <v>45845</v>
      </c>
      <c r="B118" s="44" t="s">
        <v>60</v>
      </c>
      <c r="C118" s="44" t="s">
        <v>54</v>
      </c>
      <c r="D118" s="46" t="s">
        <v>63</v>
      </c>
      <c r="E118" s="47" t="s">
        <v>64</v>
      </c>
      <c r="F118" s="46" t="s">
        <v>57</v>
      </c>
      <c r="G118" s="46" t="s">
        <v>65</v>
      </c>
      <c r="H118" s="46" t="s">
        <v>59</v>
      </c>
      <c r="I118" s="46">
        <v>1</v>
      </c>
      <c r="J118" s="46">
        <v>2</v>
      </c>
      <c r="K118" s="46">
        <v>5.6</v>
      </c>
      <c r="L118" s="46">
        <v>5</v>
      </c>
      <c r="M118" s="46">
        <v>12315</v>
      </c>
      <c r="N118" s="73">
        <v>0.91666666666666663</v>
      </c>
      <c r="O118" s="46">
        <v>15.7</v>
      </c>
      <c r="P118" s="46">
        <v>22.6</v>
      </c>
      <c r="Q118" s="46">
        <v>16.899999999999999</v>
      </c>
      <c r="R118" s="46">
        <v>19.5</v>
      </c>
      <c r="S118" s="46">
        <v>19.7</v>
      </c>
      <c r="T118" s="46">
        <v>22.8</v>
      </c>
      <c r="U118" s="46">
        <v>23.1</v>
      </c>
      <c r="V118" s="46">
        <v>21.2</v>
      </c>
      <c r="W118" s="46">
        <v>22</v>
      </c>
      <c r="X118" s="48">
        <f>AVERAGE(P118:W217)</f>
        <v>20.313250000000043</v>
      </c>
      <c r="Y118" s="49">
        <v>0.96180555555555558</v>
      </c>
      <c r="Z118" s="50">
        <v>8.5</v>
      </c>
      <c r="AA118" s="50">
        <v>11.8</v>
      </c>
      <c r="AB118" s="50">
        <v>12.2</v>
      </c>
      <c r="AC118" s="50">
        <v>12</v>
      </c>
      <c r="AD118" s="50">
        <v>12.4</v>
      </c>
      <c r="AE118" s="50">
        <v>7.6</v>
      </c>
      <c r="AF118" s="50">
        <v>8.8000000000000007</v>
      </c>
      <c r="AG118" s="50">
        <v>5.8</v>
      </c>
      <c r="AH118" s="51">
        <f>AVERAGE(Z118:AG217)</f>
        <v>11.353500000000011</v>
      </c>
      <c r="AI118" s="49">
        <v>0.99305555555555558</v>
      </c>
      <c r="AJ118" s="50">
        <v>5</v>
      </c>
      <c r="AK118" s="50">
        <v>7</v>
      </c>
      <c r="AL118" s="50">
        <v>8.4</v>
      </c>
      <c r="AM118" s="50">
        <v>8</v>
      </c>
      <c r="AN118" s="50">
        <v>7.7</v>
      </c>
      <c r="AO118" s="50">
        <v>7.5</v>
      </c>
      <c r="AP118" s="50">
        <v>4.8</v>
      </c>
      <c r="AQ118" s="50">
        <v>6.3</v>
      </c>
      <c r="AR118" s="50">
        <v>5.0999999999999996</v>
      </c>
      <c r="AS118" s="51">
        <f>AVERAGE(AK118:AR217)</f>
        <v>6.671875</v>
      </c>
      <c r="AT118" s="52">
        <f>+Enfriamiento[[#This Row],[HORA FINAL]]-Enfriamiento[[#This Row],[HORA INICIAL]]</f>
        <v>7.6388888888888951E-2</v>
      </c>
      <c r="AU118" s="53">
        <v>393.64</v>
      </c>
      <c r="AV118" s="46"/>
      <c r="AW11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18" s="55">
        <f>IF(Enfriamiento[[#This Row],[TIEMPO(H)]]="","",Enfriamiento[[#This Row],[TIEMPO(H)]]*60)</f>
        <v>110.00000000000014</v>
      </c>
      <c r="AY118" s="55">
        <f t="shared" si="2"/>
        <v>28</v>
      </c>
      <c r="AZ118" s="56" t="str">
        <f t="shared" si="3"/>
        <v>jul</v>
      </c>
      <c r="BA118" s="65"/>
    </row>
    <row r="119" spans="1:53" ht="26.25" hidden="1" thickBot="1" x14ac:dyDescent="0.3">
      <c r="A119" s="45">
        <v>45845</v>
      </c>
      <c r="B119" s="44" t="s">
        <v>60</v>
      </c>
      <c r="C119" s="44" t="s">
        <v>54</v>
      </c>
      <c r="D119" s="46" t="s">
        <v>55</v>
      </c>
      <c r="E119" s="47" t="s">
        <v>56</v>
      </c>
      <c r="F119" s="46" t="s">
        <v>57</v>
      </c>
      <c r="G119" s="46" t="s">
        <v>65</v>
      </c>
      <c r="H119" s="46" t="s">
        <v>59</v>
      </c>
      <c r="I119" s="46">
        <v>1</v>
      </c>
      <c r="J119" s="46">
        <v>2</v>
      </c>
      <c r="K119" s="46">
        <v>5.6</v>
      </c>
      <c r="L119" s="46">
        <v>5</v>
      </c>
      <c r="M119" s="46">
        <v>11795</v>
      </c>
      <c r="N119" s="73">
        <v>0.91666666666666663</v>
      </c>
      <c r="O119" s="46">
        <v>15.7</v>
      </c>
      <c r="P119" s="46">
        <v>22.6</v>
      </c>
      <c r="Q119" s="46">
        <v>16.899999999999999</v>
      </c>
      <c r="R119" s="46">
        <v>19.5</v>
      </c>
      <c r="S119" s="46">
        <v>19.7</v>
      </c>
      <c r="T119" s="46">
        <v>22.8</v>
      </c>
      <c r="U119" s="46">
        <v>23.1</v>
      </c>
      <c r="V119" s="46">
        <v>21.2</v>
      </c>
      <c r="W119" s="46">
        <v>22</v>
      </c>
      <c r="X119" s="48">
        <f>AVERAGE(P119:W219)</f>
        <v>20.276485148514897</v>
      </c>
      <c r="Y119" s="49">
        <v>0.96180555555555558</v>
      </c>
      <c r="Z119" s="50">
        <v>8.5</v>
      </c>
      <c r="AA119" s="50">
        <v>11.8</v>
      </c>
      <c r="AB119" s="50">
        <v>12.2</v>
      </c>
      <c r="AC119" s="50">
        <v>12</v>
      </c>
      <c r="AD119" s="50">
        <v>12.4</v>
      </c>
      <c r="AE119" s="50">
        <v>7.6</v>
      </c>
      <c r="AF119" s="50">
        <v>8.8000000000000007</v>
      </c>
      <c r="AG119" s="50">
        <v>5.8</v>
      </c>
      <c r="AH119" s="51">
        <f>AVERAGE(Z119:AG219)</f>
        <v>11.399133663366349</v>
      </c>
      <c r="AI119" s="49">
        <v>0.99305555555555558</v>
      </c>
      <c r="AJ119" s="50">
        <v>5</v>
      </c>
      <c r="AK119" s="50">
        <v>7</v>
      </c>
      <c r="AL119" s="50">
        <v>8.4</v>
      </c>
      <c r="AM119" s="50">
        <v>8</v>
      </c>
      <c r="AN119" s="50">
        <v>7.7</v>
      </c>
      <c r="AO119" s="50">
        <v>7.5</v>
      </c>
      <c r="AP119" s="50">
        <v>4.8</v>
      </c>
      <c r="AQ119" s="50">
        <v>6.3</v>
      </c>
      <c r="AR119" s="50">
        <v>5.0999999999999996</v>
      </c>
      <c r="AS119" s="51">
        <f>AVERAGE(AK119:AR219)</f>
        <v>6.6926980198019788</v>
      </c>
      <c r="AT119" s="52">
        <f>+Enfriamiento[[#This Row],[HORA FINAL]]-Enfriamiento[[#This Row],[HORA INICIAL]]</f>
        <v>7.6388888888888951E-2</v>
      </c>
      <c r="AU119" s="53">
        <v>206.32</v>
      </c>
      <c r="AV119" s="46"/>
      <c r="AW11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19" s="55">
        <f>IF(Enfriamiento[[#This Row],[TIEMPO(H)]]="","",Enfriamiento[[#This Row],[TIEMPO(H)]]*60)</f>
        <v>110.00000000000014</v>
      </c>
      <c r="AY119" s="55">
        <f t="shared" si="2"/>
        <v>28</v>
      </c>
      <c r="AZ119" s="56" t="str">
        <f t="shared" si="3"/>
        <v>jul</v>
      </c>
      <c r="BA119" s="65"/>
    </row>
    <row r="120" spans="1:53" ht="26.25" hidden="1" thickBot="1" x14ac:dyDescent="0.3">
      <c r="A120" s="45">
        <v>45845</v>
      </c>
      <c r="B120" s="44" t="s">
        <v>60</v>
      </c>
      <c r="C120" s="44" t="s">
        <v>54</v>
      </c>
      <c r="D120" s="46" t="s">
        <v>55</v>
      </c>
      <c r="E120" s="47" t="s">
        <v>56</v>
      </c>
      <c r="F120" s="46" t="s">
        <v>57</v>
      </c>
      <c r="G120" s="46" t="s">
        <v>65</v>
      </c>
      <c r="H120" s="46" t="s">
        <v>59</v>
      </c>
      <c r="I120" s="46">
        <v>1</v>
      </c>
      <c r="J120" s="46">
        <v>2</v>
      </c>
      <c r="K120" s="46">
        <v>5.6</v>
      </c>
      <c r="L120" s="46">
        <v>5</v>
      </c>
      <c r="M120" s="46">
        <v>11791</v>
      </c>
      <c r="N120" s="73">
        <v>0.91666666666666663</v>
      </c>
      <c r="O120" s="46">
        <v>15.7</v>
      </c>
      <c r="P120" s="46">
        <v>22.6</v>
      </c>
      <c r="Q120" s="46">
        <v>16.899999999999999</v>
      </c>
      <c r="R120" s="46">
        <v>19.5</v>
      </c>
      <c r="S120" s="46">
        <v>19.7</v>
      </c>
      <c r="T120" s="46">
        <v>22.8</v>
      </c>
      <c r="U120" s="46">
        <v>23.1</v>
      </c>
      <c r="V120" s="46">
        <v>21.2</v>
      </c>
      <c r="W120" s="46">
        <v>22</v>
      </c>
      <c r="X120" s="48">
        <f>AVERAGE(P120:W221)</f>
        <v>20.240441176470632</v>
      </c>
      <c r="Y120" s="49">
        <v>0.96180555555555558</v>
      </c>
      <c r="Z120" s="50">
        <v>8.5</v>
      </c>
      <c r="AA120" s="50">
        <v>11.8</v>
      </c>
      <c r="AB120" s="50">
        <v>12.2</v>
      </c>
      <c r="AC120" s="50">
        <v>12</v>
      </c>
      <c r="AD120" s="50">
        <v>12.4</v>
      </c>
      <c r="AE120" s="50">
        <v>7.6</v>
      </c>
      <c r="AF120" s="50">
        <v>8.8000000000000007</v>
      </c>
      <c r="AG120" s="50">
        <v>5.8</v>
      </c>
      <c r="AH120" s="51">
        <f>AVERAGE(Z120:AG221)</f>
        <v>11.443872549019625</v>
      </c>
      <c r="AI120" s="49">
        <v>0.99305555555555558</v>
      </c>
      <c r="AJ120" s="50">
        <v>5</v>
      </c>
      <c r="AK120" s="50">
        <v>7</v>
      </c>
      <c r="AL120" s="50">
        <v>8.4</v>
      </c>
      <c r="AM120" s="50">
        <v>8</v>
      </c>
      <c r="AN120" s="50">
        <v>7.7</v>
      </c>
      <c r="AO120" s="50">
        <v>7.5</v>
      </c>
      <c r="AP120" s="50">
        <v>4.8</v>
      </c>
      <c r="AQ120" s="50">
        <v>6.3</v>
      </c>
      <c r="AR120" s="50">
        <v>5.0999999999999996</v>
      </c>
      <c r="AS120" s="51">
        <f>AVERAGE(AK120:AR221)</f>
        <v>6.7131127450980363</v>
      </c>
      <c r="AT120" s="52">
        <f>+Enfriamiento[[#This Row],[HORA FINAL]]-Enfriamiento[[#This Row],[HORA INICIAL]]</f>
        <v>7.6388888888888951E-2</v>
      </c>
      <c r="AU120" s="53">
        <v>209.77</v>
      </c>
      <c r="AV120" s="46"/>
      <c r="AW12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0" s="55">
        <f>IF(Enfriamiento[[#This Row],[TIEMPO(H)]]="","",Enfriamiento[[#This Row],[TIEMPO(H)]]*60)</f>
        <v>110.00000000000014</v>
      </c>
      <c r="AY120" s="55">
        <f t="shared" si="2"/>
        <v>28</v>
      </c>
      <c r="AZ120" s="56" t="str">
        <f t="shared" si="3"/>
        <v>jul</v>
      </c>
      <c r="BA120" s="65"/>
    </row>
    <row r="121" spans="1:53" ht="26.25" hidden="1" thickBot="1" x14ac:dyDescent="0.3">
      <c r="A121" s="45">
        <v>45845</v>
      </c>
      <c r="B121" s="44" t="s">
        <v>60</v>
      </c>
      <c r="C121" s="44" t="s">
        <v>54</v>
      </c>
      <c r="D121" s="46" t="s">
        <v>55</v>
      </c>
      <c r="E121" s="47" t="s">
        <v>56</v>
      </c>
      <c r="F121" s="46" t="s">
        <v>57</v>
      </c>
      <c r="G121" s="46" t="s">
        <v>65</v>
      </c>
      <c r="H121" s="46" t="s">
        <v>59</v>
      </c>
      <c r="I121" s="46">
        <v>1</v>
      </c>
      <c r="J121" s="46">
        <v>2</v>
      </c>
      <c r="K121" s="46">
        <v>5.6</v>
      </c>
      <c r="L121" s="46">
        <v>5</v>
      </c>
      <c r="M121" s="46">
        <v>11794</v>
      </c>
      <c r="N121" s="73">
        <v>0.91666666666666663</v>
      </c>
      <c r="O121" s="46">
        <v>15.7</v>
      </c>
      <c r="P121" s="46">
        <v>22.6</v>
      </c>
      <c r="Q121" s="46">
        <v>16.899999999999999</v>
      </c>
      <c r="R121" s="46">
        <v>19.5</v>
      </c>
      <c r="S121" s="46">
        <v>19.7</v>
      </c>
      <c r="T121" s="46">
        <v>22.8</v>
      </c>
      <c r="U121" s="46">
        <v>23.1</v>
      </c>
      <c r="V121" s="46">
        <v>21.2</v>
      </c>
      <c r="W121" s="46">
        <v>22</v>
      </c>
      <c r="X121" s="48">
        <f>AVERAGE(P121:W223)</f>
        <v>20.205097087378689</v>
      </c>
      <c r="Y121" s="49">
        <v>0.96180555555555558</v>
      </c>
      <c r="Z121" s="50">
        <v>8.5</v>
      </c>
      <c r="AA121" s="50">
        <v>11.8</v>
      </c>
      <c r="AB121" s="50">
        <v>12.2</v>
      </c>
      <c r="AC121" s="50">
        <v>12</v>
      </c>
      <c r="AD121" s="50">
        <v>12.4</v>
      </c>
      <c r="AE121" s="50">
        <v>7.6</v>
      </c>
      <c r="AF121" s="50">
        <v>8.8000000000000007</v>
      </c>
      <c r="AG121" s="50">
        <v>5.8</v>
      </c>
      <c r="AH121" s="51">
        <f>AVERAGE(Z121:AG223)</f>
        <v>11.487742718446622</v>
      </c>
      <c r="AI121" s="49">
        <v>0.99305555555555558</v>
      </c>
      <c r="AJ121" s="50">
        <v>5</v>
      </c>
      <c r="AK121" s="50">
        <v>7</v>
      </c>
      <c r="AL121" s="50">
        <v>8.4</v>
      </c>
      <c r="AM121" s="50">
        <v>8</v>
      </c>
      <c r="AN121" s="50">
        <v>7.7</v>
      </c>
      <c r="AO121" s="50">
        <v>7.5</v>
      </c>
      <c r="AP121" s="50">
        <v>4.8</v>
      </c>
      <c r="AQ121" s="50">
        <v>6.3</v>
      </c>
      <c r="AR121" s="50">
        <v>5.0999999999999996</v>
      </c>
      <c r="AS121" s="51">
        <f>AVERAGE(AK121:AR223)</f>
        <v>6.7331310679611596</v>
      </c>
      <c r="AT121" s="52">
        <f>+Enfriamiento[[#This Row],[HORA FINAL]]-Enfriamiento[[#This Row],[HORA INICIAL]]</f>
        <v>7.6388888888888951E-2</v>
      </c>
      <c r="AU121" s="53">
        <v>121.16</v>
      </c>
      <c r="AV121" s="46"/>
      <c r="AW12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1" s="55">
        <f>IF(Enfriamiento[[#This Row],[TIEMPO(H)]]="","",Enfriamiento[[#This Row],[TIEMPO(H)]]*60)</f>
        <v>110.00000000000014</v>
      </c>
      <c r="AY121" s="55">
        <f t="shared" si="2"/>
        <v>28</v>
      </c>
      <c r="AZ121" s="56" t="str">
        <f t="shared" si="3"/>
        <v>jul</v>
      </c>
      <c r="BA121" s="65"/>
    </row>
    <row r="122" spans="1:53" ht="26.25" hidden="1" thickBot="1" x14ac:dyDescent="0.3">
      <c r="A122" s="45">
        <v>45845</v>
      </c>
      <c r="B122" s="44" t="s">
        <v>60</v>
      </c>
      <c r="C122" s="44" t="s">
        <v>54</v>
      </c>
      <c r="D122" s="46" t="s">
        <v>67</v>
      </c>
      <c r="E122" s="47" t="s">
        <v>64</v>
      </c>
      <c r="F122" s="46" t="s">
        <v>57</v>
      </c>
      <c r="G122" s="46" t="s">
        <v>65</v>
      </c>
      <c r="H122" s="46" t="s">
        <v>59</v>
      </c>
      <c r="I122" s="46">
        <v>1</v>
      </c>
      <c r="J122" s="46">
        <v>2</v>
      </c>
      <c r="K122" s="46">
        <v>5.6</v>
      </c>
      <c r="L122" s="46">
        <v>5</v>
      </c>
      <c r="M122" s="46">
        <v>10416</v>
      </c>
      <c r="N122" s="73">
        <v>0.91666666666666663</v>
      </c>
      <c r="O122" s="46">
        <v>15.7</v>
      </c>
      <c r="P122" s="46">
        <v>22.6</v>
      </c>
      <c r="Q122" s="46">
        <v>16.899999999999999</v>
      </c>
      <c r="R122" s="46">
        <v>19.5</v>
      </c>
      <c r="S122" s="46">
        <v>19.7</v>
      </c>
      <c r="T122" s="46">
        <v>22.8</v>
      </c>
      <c r="U122" s="46">
        <v>23.1</v>
      </c>
      <c r="V122" s="46">
        <v>21.2</v>
      </c>
      <c r="W122" s="46">
        <v>22</v>
      </c>
      <c r="X122" s="48">
        <f>AVERAGE(P122:W225)</f>
        <v>20.185336538461588</v>
      </c>
      <c r="Y122" s="49">
        <v>0.96180555555555558</v>
      </c>
      <c r="Z122" s="50">
        <v>8.5</v>
      </c>
      <c r="AA122" s="50">
        <v>11.8</v>
      </c>
      <c r="AB122" s="50">
        <v>12.2</v>
      </c>
      <c r="AC122" s="50">
        <v>12</v>
      </c>
      <c r="AD122" s="50">
        <v>12.4</v>
      </c>
      <c r="AE122" s="50">
        <v>7.6</v>
      </c>
      <c r="AF122" s="50">
        <v>8.8000000000000007</v>
      </c>
      <c r="AG122" s="50">
        <v>5.8</v>
      </c>
      <c r="AH122" s="51">
        <f>AVERAGE(Z122:AG225)</f>
        <v>11.505528846153867</v>
      </c>
      <c r="AI122" s="49">
        <v>0.99305555555555558</v>
      </c>
      <c r="AJ122" s="50">
        <v>5</v>
      </c>
      <c r="AK122" s="50">
        <v>7</v>
      </c>
      <c r="AL122" s="50">
        <v>8.4</v>
      </c>
      <c r="AM122" s="50">
        <v>8</v>
      </c>
      <c r="AN122" s="50">
        <v>7.7</v>
      </c>
      <c r="AO122" s="50">
        <v>7.5</v>
      </c>
      <c r="AP122" s="50">
        <v>4.8</v>
      </c>
      <c r="AQ122" s="50">
        <v>6.3</v>
      </c>
      <c r="AR122" s="50">
        <v>5.0999999999999996</v>
      </c>
      <c r="AS122" s="51">
        <f>AVERAGE(AK122:AR225)</f>
        <v>6.7371394230769166</v>
      </c>
      <c r="AT122" s="52">
        <f>+Enfriamiento[[#This Row],[HORA FINAL]]-Enfriamiento[[#This Row],[HORA INICIAL]]</f>
        <v>7.6388888888888951E-2</v>
      </c>
      <c r="AU122" s="53">
        <v>259.11</v>
      </c>
      <c r="AV122" s="46"/>
      <c r="AW12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2" s="55">
        <f>IF(Enfriamiento[[#This Row],[TIEMPO(H)]]="","",Enfriamiento[[#This Row],[TIEMPO(H)]]*60)</f>
        <v>110.00000000000014</v>
      </c>
      <c r="AY122" s="55">
        <f t="shared" si="2"/>
        <v>28</v>
      </c>
      <c r="AZ122" s="56" t="str">
        <f t="shared" si="3"/>
        <v>jul</v>
      </c>
      <c r="BA122" s="65"/>
    </row>
    <row r="123" spans="1:53" ht="26.25" hidden="1" thickBot="1" x14ac:dyDescent="0.3">
      <c r="A123" s="45">
        <v>45845</v>
      </c>
      <c r="B123" s="44" t="s">
        <v>60</v>
      </c>
      <c r="C123" s="44" t="s">
        <v>54</v>
      </c>
      <c r="D123" s="46" t="s">
        <v>67</v>
      </c>
      <c r="E123" s="47" t="s">
        <v>64</v>
      </c>
      <c r="F123" s="46" t="s">
        <v>57</v>
      </c>
      <c r="G123" s="46" t="s">
        <v>65</v>
      </c>
      <c r="H123" s="46" t="s">
        <v>59</v>
      </c>
      <c r="I123" s="46">
        <v>1</v>
      </c>
      <c r="J123" s="46">
        <v>2</v>
      </c>
      <c r="K123" s="46">
        <v>5.6</v>
      </c>
      <c r="L123" s="46">
        <v>5</v>
      </c>
      <c r="M123" s="46">
        <v>10417</v>
      </c>
      <c r="N123" s="73">
        <v>0.91666666666666663</v>
      </c>
      <c r="O123" s="46">
        <v>15.7</v>
      </c>
      <c r="P123" s="46">
        <v>22.6</v>
      </c>
      <c r="Q123" s="46">
        <v>16.899999999999999</v>
      </c>
      <c r="R123" s="46">
        <v>19.5</v>
      </c>
      <c r="S123" s="46">
        <v>19.7</v>
      </c>
      <c r="T123" s="46">
        <v>22.8</v>
      </c>
      <c r="U123" s="46">
        <v>23.1</v>
      </c>
      <c r="V123" s="46">
        <v>21.2</v>
      </c>
      <c r="W123" s="46">
        <v>22</v>
      </c>
      <c r="X123" s="48">
        <f>AVERAGE(P123:W227)</f>
        <v>20.180714285714334</v>
      </c>
      <c r="Y123" s="49">
        <v>0.96180555555555558</v>
      </c>
      <c r="Z123" s="50">
        <v>8.5</v>
      </c>
      <c r="AA123" s="50">
        <v>11.8</v>
      </c>
      <c r="AB123" s="50">
        <v>12.2</v>
      </c>
      <c r="AC123" s="50">
        <v>12</v>
      </c>
      <c r="AD123" s="50">
        <v>12.4</v>
      </c>
      <c r="AE123" s="50">
        <v>7.6</v>
      </c>
      <c r="AF123" s="50">
        <v>8.8000000000000007</v>
      </c>
      <c r="AG123" s="50">
        <v>5.8</v>
      </c>
      <c r="AH123" s="51">
        <f>AVERAGE(Z123:AG227)</f>
        <v>11.497976190476205</v>
      </c>
      <c r="AI123" s="49">
        <v>0.99305555555555558</v>
      </c>
      <c r="AJ123" s="50">
        <v>5</v>
      </c>
      <c r="AK123" s="50">
        <v>7</v>
      </c>
      <c r="AL123" s="50">
        <v>8.4</v>
      </c>
      <c r="AM123" s="50">
        <v>8</v>
      </c>
      <c r="AN123" s="50">
        <v>7.7</v>
      </c>
      <c r="AO123" s="50">
        <v>7.5</v>
      </c>
      <c r="AP123" s="50">
        <v>4.8</v>
      </c>
      <c r="AQ123" s="50">
        <v>6.3</v>
      </c>
      <c r="AR123" s="50">
        <v>5.0999999999999996</v>
      </c>
      <c r="AS123" s="51">
        <f>AVERAGE(AK123:AR227)</f>
        <v>6.7255952380952326</v>
      </c>
      <c r="AT123" s="52">
        <f>+Enfriamiento[[#This Row],[HORA FINAL]]-Enfriamiento[[#This Row],[HORA INICIAL]]</f>
        <v>7.6388888888888951E-2</v>
      </c>
      <c r="AU123" s="53">
        <v>350.98</v>
      </c>
      <c r="AV123" s="46"/>
      <c r="AW12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3" s="55">
        <f>IF(Enfriamiento[[#This Row],[TIEMPO(H)]]="","",Enfriamiento[[#This Row],[TIEMPO(H)]]*60)</f>
        <v>110.00000000000014</v>
      </c>
      <c r="AY123" s="55">
        <f t="shared" si="2"/>
        <v>28</v>
      </c>
      <c r="AZ123" s="56" t="str">
        <f t="shared" si="3"/>
        <v>jul</v>
      </c>
      <c r="BA123" s="65"/>
    </row>
    <row r="124" spans="1:53" ht="26.25" hidden="1" thickBot="1" x14ac:dyDescent="0.3">
      <c r="A124" s="45">
        <v>45845</v>
      </c>
      <c r="B124" s="44" t="s">
        <v>60</v>
      </c>
      <c r="C124" s="44" t="s">
        <v>54</v>
      </c>
      <c r="D124" s="46" t="s">
        <v>67</v>
      </c>
      <c r="E124" s="47" t="s">
        <v>64</v>
      </c>
      <c r="F124" s="46" t="s">
        <v>57</v>
      </c>
      <c r="G124" s="46" t="s">
        <v>65</v>
      </c>
      <c r="H124" s="46" t="s">
        <v>59</v>
      </c>
      <c r="I124" s="46">
        <v>1</v>
      </c>
      <c r="J124" s="46">
        <v>2</v>
      </c>
      <c r="K124" s="46">
        <v>5.6</v>
      </c>
      <c r="L124" s="46">
        <v>5</v>
      </c>
      <c r="M124" s="46">
        <v>10414</v>
      </c>
      <c r="N124" s="73">
        <v>0.91666666666666663</v>
      </c>
      <c r="O124" s="46">
        <v>15.7</v>
      </c>
      <c r="P124" s="46">
        <v>22.6</v>
      </c>
      <c r="Q124" s="46">
        <v>16.899999999999999</v>
      </c>
      <c r="R124" s="46">
        <v>19.5</v>
      </c>
      <c r="S124" s="46">
        <v>19.7</v>
      </c>
      <c r="T124" s="46">
        <v>22.8</v>
      </c>
      <c r="U124" s="46">
        <v>23.1</v>
      </c>
      <c r="V124" s="46">
        <v>21.2</v>
      </c>
      <c r="W124" s="46">
        <v>22</v>
      </c>
      <c r="X124" s="48">
        <f>AVERAGE(P124:W229)</f>
        <v>20.176179245283066</v>
      </c>
      <c r="Y124" s="49">
        <v>0.96180555555555558</v>
      </c>
      <c r="Z124" s="50">
        <v>8.5</v>
      </c>
      <c r="AA124" s="50">
        <v>11.8</v>
      </c>
      <c r="AB124" s="50">
        <v>12.2</v>
      </c>
      <c r="AC124" s="50">
        <v>12</v>
      </c>
      <c r="AD124" s="50">
        <v>12.4</v>
      </c>
      <c r="AE124" s="50">
        <v>7.6</v>
      </c>
      <c r="AF124" s="50">
        <v>8.8000000000000007</v>
      </c>
      <c r="AG124" s="50">
        <v>5.8</v>
      </c>
      <c r="AH124" s="51">
        <f>AVERAGE(Z124:AG229)</f>
        <v>11.49056603773586</v>
      </c>
      <c r="AI124" s="49">
        <v>0.99305555555555558</v>
      </c>
      <c r="AJ124" s="50">
        <v>5</v>
      </c>
      <c r="AK124" s="50">
        <v>7</v>
      </c>
      <c r="AL124" s="50">
        <v>8.4</v>
      </c>
      <c r="AM124" s="50">
        <v>8</v>
      </c>
      <c r="AN124" s="50">
        <v>7.7</v>
      </c>
      <c r="AO124" s="50">
        <v>7.5</v>
      </c>
      <c r="AP124" s="50">
        <v>4.8</v>
      </c>
      <c r="AQ124" s="50">
        <v>6.3</v>
      </c>
      <c r="AR124" s="50">
        <v>5.0999999999999996</v>
      </c>
      <c r="AS124" s="51">
        <f>AVERAGE(AK124:AR229)</f>
        <v>6.7142688679245239</v>
      </c>
      <c r="AT124" s="52">
        <f>+Enfriamiento[[#This Row],[HORA FINAL]]-Enfriamiento[[#This Row],[HORA INICIAL]]</f>
        <v>7.6388888888888951E-2</v>
      </c>
      <c r="AU124" s="53">
        <v>541.34</v>
      </c>
      <c r="AV124" s="46"/>
      <c r="AW12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4" s="55">
        <f>IF(Enfriamiento[[#This Row],[TIEMPO(H)]]="","",Enfriamiento[[#This Row],[TIEMPO(H)]]*60)</f>
        <v>110.00000000000014</v>
      </c>
      <c r="AY124" s="55">
        <f t="shared" si="2"/>
        <v>28</v>
      </c>
      <c r="AZ124" s="56" t="str">
        <f t="shared" si="3"/>
        <v>jul</v>
      </c>
      <c r="BA124" s="65"/>
    </row>
    <row r="125" spans="1:53" ht="26.25" hidden="1" thickBot="1" x14ac:dyDescent="0.3">
      <c r="A125" s="45">
        <v>45845</v>
      </c>
      <c r="B125" s="44" t="s">
        <v>60</v>
      </c>
      <c r="C125" s="44" t="s">
        <v>54</v>
      </c>
      <c r="D125" s="46" t="s">
        <v>67</v>
      </c>
      <c r="E125" s="47" t="s">
        <v>64</v>
      </c>
      <c r="F125" s="46" t="s">
        <v>57</v>
      </c>
      <c r="G125" s="46" t="s">
        <v>65</v>
      </c>
      <c r="H125" s="46" t="s">
        <v>59</v>
      </c>
      <c r="I125" s="46">
        <v>1</v>
      </c>
      <c r="J125" s="46">
        <v>2</v>
      </c>
      <c r="K125" s="46">
        <v>5.6</v>
      </c>
      <c r="L125" s="46">
        <v>5</v>
      </c>
      <c r="M125" s="46">
        <v>10415</v>
      </c>
      <c r="N125" s="73">
        <v>0.91666666666666663</v>
      </c>
      <c r="O125" s="46">
        <v>15.7</v>
      </c>
      <c r="P125" s="46">
        <v>22.6</v>
      </c>
      <c r="Q125" s="46">
        <v>16.899999999999999</v>
      </c>
      <c r="R125" s="46">
        <v>19.5</v>
      </c>
      <c r="S125" s="46">
        <v>19.7</v>
      </c>
      <c r="T125" s="46">
        <v>22.8</v>
      </c>
      <c r="U125" s="46">
        <v>23.1</v>
      </c>
      <c r="V125" s="46">
        <v>21.2</v>
      </c>
      <c r="W125" s="46">
        <v>22</v>
      </c>
      <c r="X125" s="48">
        <f>AVERAGE(P125:W231)</f>
        <v>20.171728971962668</v>
      </c>
      <c r="Y125" s="49">
        <v>0.96180555555555558</v>
      </c>
      <c r="Z125" s="50">
        <v>8.5</v>
      </c>
      <c r="AA125" s="50">
        <v>11.8</v>
      </c>
      <c r="AB125" s="50">
        <v>12.2</v>
      </c>
      <c r="AC125" s="50">
        <v>12</v>
      </c>
      <c r="AD125" s="50">
        <v>12.4</v>
      </c>
      <c r="AE125" s="50">
        <v>7.6</v>
      </c>
      <c r="AF125" s="50">
        <v>8.8000000000000007</v>
      </c>
      <c r="AG125" s="50">
        <v>5.8</v>
      </c>
      <c r="AH125" s="51">
        <f>AVERAGE(Z125:AG231)</f>
        <v>11.483294392523371</v>
      </c>
      <c r="AI125" s="49">
        <v>0.99305555555555558</v>
      </c>
      <c r="AJ125" s="50">
        <v>5</v>
      </c>
      <c r="AK125" s="50">
        <v>7</v>
      </c>
      <c r="AL125" s="50">
        <v>8.4</v>
      </c>
      <c r="AM125" s="50">
        <v>8</v>
      </c>
      <c r="AN125" s="50">
        <v>7.7</v>
      </c>
      <c r="AO125" s="50">
        <v>7.5</v>
      </c>
      <c r="AP125" s="50">
        <v>4.8</v>
      </c>
      <c r="AQ125" s="50">
        <v>6.3</v>
      </c>
      <c r="AR125" s="50">
        <v>5.0999999999999996</v>
      </c>
      <c r="AS125" s="51">
        <f>AVERAGE(AK125:AR231)</f>
        <v>6.7031542056074729</v>
      </c>
      <c r="AT125" s="52">
        <f>+Enfriamiento[[#This Row],[HORA FINAL]]-Enfriamiento[[#This Row],[HORA INICIAL]]</f>
        <v>7.6388888888888951E-2</v>
      </c>
      <c r="AU125" s="53">
        <v>594.07000000000005</v>
      </c>
      <c r="AV125" s="46"/>
      <c r="AW12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5" s="55">
        <f>IF(Enfriamiento[[#This Row],[TIEMPO(H)]]="","",Enfriamiento[[#This Row],[TIEMPO(H)]]*60)</f>
        <v>110.00000000000014</v>
      </c>
      <c r="AY125" s="55">
        <f t="shared" si="2"/>
        <v>28</v>
      </c>
      <c r="AZ125" s="56" t="str">
        <f t="shared" si="3"/>
        <v>jul</v>
      </c>
      <c r="BA125" s="65"/>
    </row>
    <row r="126" spans="1:53" ht="26.25" hidden="1" thickBot="1" x14ac:dyDescent="0.3">
      <c r="A126" s="45">
        <v>45845</v>
      </c>
      <c r="B126" s="44" t="s">
        <v>60</v>
      </c>
      <c r="C126" s="44" t="s">
        <v>54</v>
      </c>
      <c r="D126" s="46" t="s">
        <v>67</v>
      </c>
      <c r="E126" s="47" t="s">
        <v>64</v>
      </c>
      <c r="F126" s="46" t="s">
        <v>57</v>
      </c>
      <c r="G126" s="46" t="s">
        <v>65</v>
      </c>
      <c r="H126" s="46" t="s">
        <v>59</v>
      </c>
      <c r="I126" s="46">
        <v>1</v>
      </c>
      <c r="J126" s="46">
        <v>2</v>
      </c>
      <c r="K126" s="46">
        <v>5.6</v>
      </c>
      <c r="L126" s="46">
        <v>5</v>
      </c>
      <c r="M126" s="46">
        <v>10413</v>
      </c>
      <c r="N126" s="73">
        <v>0.91666666666666663</v>
      </c>
      <c r="O126" s="46">
        <v>15.7</v>
      </c>
      <c r="P126" s="46">
        <v>22.6</v>
      </c>
      <c r="Q126" s="46">
        <v>16.899999999999999</v>
      </c>
      <c r="R126" s="46">
        <v>19.5</v>
      </c>
      <c r="S126" s="46">
        <v>19.7</v>
      </c>
      <c r="T126" s="46">
        <v>22.8</v>
      </c>
      <c r="U126" s="46">
        <v>23.1</v>
      </c>
      <c r="V126" s="46">
        <v>21.2</v>
      </c>
      <c r="W126" s="46">
        <v>22</v>
      </c>
      <c r="X126" s="48">
        <f>AVERAGE(P126:W233)</f>
        <v>20.167361111111163</v>
      </c>
      <c r="Y126" s="49">
        <v>0.96180555555555558</v>
      </c>
      <c r="Z126" s="50">
        <v>8.5</v>
      </c>
      <c r="AA126" s="50">
        <v>11.8</v>
      </c>
      <c r="AB126" s="50">
        <v>12.2</v>
      </c>
      <c r="AC126" s="50">
        <v>12</v>
      </c>
      <c r="AD126" s="50">
        <v>12.4</v>
      </c>
      <c r="AE126" s="50">
        <v>7.6</v>
      </c>
      <c r="AF126" s="50">
        <v>8.8000000000000007</v>
      </c>
      <c r="AG126" s="50">
        <v>5.8</v>
      </c>
      <c r="AH126" s="51">
        <f>AVERAGE(Z126:AG233)</f>
        <v>11.476157407407406</v>
      </c>
      <c r="AI126" s="49">
        <v>0.99305555555555558</v>
      </c>
      <c r="AJ126" s="50">
        <v>5</v>
      </c>
      <c r="AK126" s="50">
        <v>7</v>
      </c>
      <c r="AL126" s="50">
        <v>8.4</v>
      </c>
      <c r="AM126" s="50">
        <v>8</v>
      </c>
      <c r="AN126" s="50">
        <v>7.7</v>
      </c>
      <c r="AO126" s="50">
        <v>7.5</v>
      </c>
      <c r="AP126" s="50">
        <v>4.8</v>
      </c>
      <c r="AQ126" s="50">
        <v>6.3</v>
      </c>
      <c r="AR126" s="50">
        <v>5.0999999999999996</v>
      </c>
      <c r="AS126" s="51">
        <f>AVERAGE(AK126:AR233)</f>
        <v>6.6922453703703662</v>
      </c>
      <c r="AT126" s="52">
        <f>+Enfriamiento[[#This Row],[HORA FINAL]]-Enfriamiento[[#This Row],[HORA INICIAL]]</f>
        <v>7.6388888888888951E-2</v>
      </c>
      <c r="AU126" s="53">
        <v>543.34</v>
      </c>
      <c r="AV126" s="46"/>
      <c r="AW12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6" s="55">
        <f>IF(Enfriamiento[[#This Row],[TIEMPO(H)]]="","",Enfriamiento[[#This Row],[TIEMPO(H)]]*60)</f>
        <v>110.00000000000014</v>
      </c>
      <c r="AY126" s="55">
        <f t="shared" si="2"/>
        <v>28</v>
      </c>
      <c r="AZ126" s="56" t="str">
        <f t="shared" si="3"/>
        <v>jul</v>
      </c>
      <c r="BA126" s="65"/>
    </row>
    <row r="127" spans="1:53" ht="26.25" hidden="1" thickBot="1" x14ac:dyDescent="0.3">
      <c r="A127" s="45">
        <v>45845</v>
      </c>
      <c r="B127" s="44" t="s">
        <v>60</v>
      </c>
      <c r="C127" s="44" t="s">
        <v>54</v>
      </c>
      <c r="D127" s="46" t="s">
        <v>67</v>
      </c>
      <c r="E127" s="47" t="s">
        <v>64</v>
      </c>
      <c r="F127" s="46" t="s">
        <v>57</v>
      </c>
      <c r="G127" s="46" t="s">
        <v>65</v>
      </c>
      <c r="H127" s="46" t="s">
        <v>59</v>
      </c>
      <c r="I127" s="46">
        <v>1</v>
      </c>
      <c r="J127" s="46">
        <v>2</v>
      </c>
      <c r="K127" s="46">
        <v>5.6</v>
      </c>
      <c r="L127" s="46">
        <v>5</v>
      </c>
      <c r="M127" s="46">
        <v>10412</v>
      </c>
      <c r="N127" s="73">
        <v>0.91666666666666663</v>
      </c>
      <c r="O127" s="46">
        <v>15.7</v>
      </c>
      <c r="P127" s="46">
        <v>22.6</v>
      </c>
      <c r="Q127" s="46">
        <v>16.899999999999999</v>
      </c>
      <c r="R127" s="46">
        <v>19.5</v>
      </c>
      <c r="S127" s="46">
        <v>19.7</v>
      </c>
      <c r="T127" s="46">
        <v>22.8</v>
      </c>
      <c r="U127" s="46">
        <v>23.1</v>
      </c>
      <c r="V127" s="46">
        <v>21.2</v>
      </c>
      <c r="W127" s="46">
        <v>22</v>
      </c>
      <c r="X127" s="48">
        <f>AVERAGE(P127:W235)</f>
        <v>20.163532110091797</v>
      </c>
      <c r="Y127" s="49">
        <v>0.96180555555555558</v>
      </c>
      <c r="Z127" s="50">
        <v>8.5</v>
      </c>
      <c r="AA127" s="50">
        <v>11.8</v>
      </c>
      <c r="AB127" s="50">
        <v>12.2</v>
      </c>
      <c r="AC127" s="50">
        <v>12</v>
      </c>
      <c r="AD127" s="50">
        <v>12.4</v>
      </c>
      <c r="AE127" s="50">
        <v>7.6</v>
      </c>
      <c r="AF127" s="50">
        <v>8.8000000000000007</v>
      </c>
      <c r="AG127" s="50">
        <v>5.8</v>
      </c>
      <c r="AH127" s="51">
        <f>AVERAGE(Z127:AG235)</f>
        <v>11.481422018348621</v>
      </c>
      <c r="AI127" s="49">
        <v>0.99305555555555558</v>
      </c>
      <c r="AJ127" s="50">
        <v>5</v>
      </c>
      <c r="AK127" s="50">
        <v>7</v>
      </c>
      <c r="AL127" s="50">
        <v>8.4</v>
      </c>
      <c r="AM127" s="50">
        <v>8</v>
      </c>
      <c r="AN127" s="50">
        <v>7.7</v>
      </c>
      <c r="AO127" s="50">
        <v>7.5</v>
      </c>
      <c r="AP127" s="50">
        <v>4.8</v>
      </c>
      <c r="AQ127" s="50">
        <v>6.3</v>
      </c>
      <c r="AR127" s="50">
        <v>5.0999999999999996</v>
      </c>
      <c r="AS127" s="51">
        <f>AVERAGE(AK127:AR235)</f>
        <v>6.6868119266055022</v>
      </c>
      <c r="AT127" s="52">
        <f>+Enfriamiento[[#This Row],[HORA FINAL]]-Enfriamiento[[#This Row],[HORA INICIAL]]</f>
        <v>7.6388888888888951E-2</v>
      </c>
      <c r="AU127" s="53">
        <v>538.34</v>
      </c>
      <c r="AV127" s="46"/>
      <c r="AW12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127" s="55">
        <f>IF(Enfriamiento[[#This Row],[TIEMPO(H)]]="","",Enfriamiento[[#This Row],[TIEMPO(H)]]*60)</f>
        <v>110.00000000000014</v>
      </c>
      <c r="AY127" s="55">
        <f t="shared" si="2"/>
        <v>28</v>
      </c>
      <c r="AZ127" s="56" t="str">
        <f t="shared" si="3"/>
        <v>jul</v>
      </c>
      <c r="BA127" s="65"/>
    </row>
    <row r="128" spans="1:53" ht="15.75" hidden="1" thickBot="1" x14ac:dyDescent="0.3">
      <c r="A128" s="45">
        <v>45846</v>
      </c>
      <c r="B128" s="44" t="s">
        <v>53</v>
      </c>
      <c r="C128" s="44" t="s">
        <v>54</v>
      </c>
      <c r="D128" s="46" t="s">
        <v>55</v>
      </c>
      <c r="E128" s="47" t="s">
        <v>56</v>
      </c>
      <c r="F128" s="46" t="s">
        <v>57</v>
      </c>
      <c r="G128" s="46" t="s">
        <v>58</v>
      </c>
      <c r="H128" s="46" t="s">
        <v>59</v>
      </c>
      <c r="I128" s="46">
        <v>1</v>
      </c>
      <c r="J128" s="46">
        <v>1</v>
      </c>
      <c r="K128" s="46">
        <v>1</v>
      </c>
      <c r="L128" s="46">
        <v>5</v>
      </c>
      <c r="M128" s="46">
        <v>12609</v>
      </c>
      <c r="N128" s="73">
        <v>0.67361111111111116</v>
      </c>
      <c r="O128" s="46">
        <v>14.3</v>
      </c>
      <c r="P128" s="46">
        <v>18.5</v>
      </c>
      <c r="Q128" s="46">
        <v>19.600000000000001</v>
      </c>
      <c r="R128" s="46">
        <v>20</v>
      </c>
      <c r="S128" s="46">
        <v>19.3</v>
      </c>
      <c r="T128" s="46">
        <v>19.8</v>
      </c>
      <c r="U128" s="46">
        <v>19.8</v>
      </c>
      <c r="V128" s="46">
        <v>19.899999999999999</v>
      </c>
      <c r="W128" s="46">
        <v>19.100000000000001</v>
      </c>
      <c r="X128" s="48">
        <f>AVERAGE(P128:W253)</f>
        <v>20.032837301587367</v>
      </c>
      <c r="Y128" s="49">
        <v>0.70833333333333337</v>
      </c>
      <c r="Z128" s="50">
        <v>14.5</v>
      </c>
      <c r="AA128" s="50">
        <v>12.7</v>
      </c>
      <c r="AB128" s="50">
        <v>11.1</v>
      </c>
      <c r="AC128" s="50">
        <v>12.9</v>
      </c>
      <c r="AD128" s="50">
        <v>9.8000000000000007</v>
      </c>
      <c r="AE128" s="50">
        <v>14.4</v>
      </c>
      <c r="AF128" s="50">
        <v>13.1</v>
      </c>
      <c r="AG128" s="50">
        <v>13.4</v>
      </c>
      <c r="AH128" s="51">
        <f>AVERAGE(Z128:AG253)</f>
        <v>11.670535714285709</v>
      </c>
      <c r="AI128" s="49">
        <v>0.77083333333333337</v>
      </c>
      <c r="AJ128" s="50">
        <v>5</v>
      </c>
      <c r="AK128" s="50">
        <v>9.4</v>
      </c>
      <c r="AL128" s="50">
        <v>8.1</v>
      </c>
      <c r="AM128" s="50">
        <v>5.8</v>
      </c>
      <c r="AN128" s="50">
        <v>7.6</v>
      </c>
      <c r="AO128" s="50">
        <v>6</v>
      </c>
      <c r="AP128" s="50">
        <v>8</v>
      </c>
      <c r="AQ128" s="50">
        <v>8.1</v>
      </c>
      <c r="AR128" s="50">
        <v>7.3</v>
      </c>
      <c r="AS128" s="51">
        <f>AVERAGE(AK128:AR253)</f>
        <v>6.7067460317460377</v>
      </c>
      <c r="AT128" s="52">
        <f>+Enfriamiento[[#This Row],[HORA FINAL]]-Enfriamiento[[#This Row],[HORA INICIAL]]</f>
        <v>9.722222222222221E-2</v>
      </c>
      <c r="AU128" s="53">
        <v>396.64</v>
      </c>
      <c r="AV128" s="46"/>
      <c r="AW12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28" s="55">
        <f>IF(Enfriamiento[[#This Row],[TIEMPO(H)]]="","",Enfriamiento[[#This Row],[TIEMPO(H)]]*60)</f>
        <v>139.99999999999994</v>
      </c>
      <c r="AY128" s="55">
        <f t="shared" si="2"/>
        <v>28</v>
      </c>
      <c r="AZ128" s="56" t="str">
        <f t="shared" si="3"/>
        <v>jul</v>
      </c>
      <c r="BA128" s="65"/>
    </row>
    <row r="129" spans="1:53" ht="15.75" hidden="1" thickBot="1" x14ac:dyDescent="0.3">
      <c r="A129" s="45">
        <v>45846</v>
      </c>
      <c r="B129" s="44" t="s">
        <v>53</v>
      </c>
      <c r="C129" s="44" t="s">
        <v>54</v>
      </c>
      <c r="D129" s="46" t="s">
        <v>55</v>
      </c>
      <c r="E129" s="47" t="s">
        <v>56</v>
      </c>
      <c r="F129" s="46" t="s">
        <v>57</v>
      </c>
      <c r="G129" s="46" t="s">
        <v>58</v>
      </c>
      <c r="H129" s="46" t="s">
        <v>59</v>
      </c>
      <c r="I129" s="46">
        <v>1</v>
      </c>
      <c r="J129" s="46">
        <v>1</v>
      </c>
      <c r="K129" s="46">
        <v>1</v>
      </c>
      <c r="L129" s="46">
        <v>5</v>
      </c>
      <c r="M129" s="46">
        <v>12608</v>
      </c>
      <c r="N129" s="73">
        <v>0.67361111111111116</v>
      </c>
      <c r="O129" s="46">
        <v>14.3</v>
      </c>
      <c r="P129" s="46">
        <v>18.5</v>
      </c>
      <c r="Q129" s="46">
        <v>19.600000000000001</v>
      </c>
      <c r="R129" s="46">
        <v>20</v>
      </c>
      <c r="S129" s="46">
        <v>19.3</v>
      </c>
      <c r="T129" s="46">
        <v>19.8</v>
      </c>
      <c r="U129" s="46">
        <v>19.8</v>
      </c>
      <c r="V129" s="46">
        <v>19.899999999999999</v>
      </c>
      <c r="W129" s="46">
        <v>19.100000000000001</v>
      </c>
      <c r="X129" s="48">
        <f>AVERAGE(P129:W255)</f>
        <v>20.042027559055185</v>
      </c>
      <c r="Y129" s="49">
        <v>0.70833333333333337</v>
      </c>
      <c r="Z129" s="50">
        <v>14.5</v>
      </c>
      <c r="AA129" s="50">
        <v>12.7</v>
      </c>
      <c r="AB129" s="50">
        <v>11.1</v>
      </c>
      <c r="AC129" s="50">
        <v>12.9</v>
      </c>
      <c r="AD129" s="50">
        <v>9.8000000000000007</v>
      </c>
      <c r="AE129" s="50">
        <v>14.4</v>
      </c>
      <c r="AF129" s="50">
        <v>13.1</v>
      </c>
      <c r="AG129" s="50">
        <v>13.4</v>
      </c>
      <c r="AH129" s="51">
        <f>AVERAGE(Z129:AG255)</f>
        <v>11.723425196850387</v>
      </c>
      <c r="AI129" s="49">
        <v>0.77083333333333337</v>
      </c>
      <c r="AJ129" s="50">
        <v>5</v>
      </c>
      <c r="AK129" s="50">
        <v>9.4</v>
      </c>
      <c r="AL129" s="50">
        <v>8.1</v>
      </c>
      <c r="AM129" s="50">
        <v>5.8</v>
      </c>
      <c r="AN129" s="50">
        <v>7.6</v>
      </c>
      <c r="AO129" s="50">
        <v>6</v>
      </c>
      <c r="AP129" s="50">
        <v>8</v>
      </c>
      <c r="AQ129" s="50">
        <v>8.1</v>
      </c>
      <c r="AR129" s="50">
        <v>7.3</v>
      </c>
      <c r="AS129" s="51">
        <f>AVERAGE(AK129:AR255)</f>
        <v>6.7249015748031544</v>
      </c>
      <c r="AT129" s="52">
        <f>+Enfriamiento[[#This Row],[HORA FINAL]]-Enfriamiento[[#This Row],[HORA INICIAL]]</f>
        <v>9.722222222222221E-2</v>
      </c>
      <c r="AU129" s="53">
        <v>394.64</v>
      </c>
      <c r="AV129" s="46"/>
      <c r="AW12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29" s="55">
        <f>IF(Enfriamiento[[#This Row],[TIEMPO(H)]]="","",Enfriamiento[[#This Row],[TIEMPO(H)]]*60)</f>
        <v>139.99999999999994</v>
      </c>
      <c r="AY129" s="55">
        <f t="shared" si="2"/>
        <v>28</v>
      </c>
      <c r="AZ129" s="56" t="str">
        <f t="shared" si="3"/>
        <v>jul</v>
      </c>
      <c r="BA129" s="65"/>
    </row>
    <row r="130" spans="1:53" ht="15.75" hidden="1" thickBot="1" x14ac:dyDescent="0.3">
      <c r="A130" s="45">
        <v>45846</v>
      </c>
      <c r="B130" s="44" t="s">
        <v>53</v>
      </c>
      <c r="C130" s="44" t="s">
        <v>54</v>
      </c>
      <c r="D130" s="46" t="s">
        <v>55</v>
      </c>
      <c r="E130" s="47" t="s">
        <v>56</v>
      </c>
      <c r="F130" s="46" t="s">
        <v>57</v>
      </c>
      <c r="G130" s="46" t="s">
        <v>58</v>
      </c>
      <c r="H130" s="46" t="s">
        <v>59</v>
      </c>
      <c r="I130" s="46">
        <v>1</v>
      </c>
      <c r="J130" s="46">
        <v>1</v>
      </c>
      <c r="K130" s="46">
        <v>1</v>
      </c>
      <c r="L130" s="46">
        <v>5</v>
      </c>
      <c r="M130" s="46">
        <v>12607</v>
      </c>
      <c r="N130" s="73">
        <v>0.67361111111111116</v>
      </c>
      <c r="O130" s="46">
        <v>14.3</v>
      </c>
      <c r="P130" s="46">
        <v>18.5</v>
      </c>
      <c r="Q130" s="46">
        <v>19.600000000000001</v>
      </c>
      <c r="R130" s="46">
        <v>20</v>
      </c>
      <c r="S130" s="46">
        <v>19.3</v>
      </c>
      <c r="T130" s="46">
        <v>19.8</v>
      </c>
      <c r="U130" s="46">
        <v>19.8</v>
      </c>
      <c r="V130" s="46">
        <v>19.899999999999999</v>
      </c>
      <c r="W130" s="46">
        <v>19.100000000000001</v>
      </c>
      <c r="X130" s="48">
        <f>AVERAGE(P130:W257)</f>
        <v>20.05107421875007</v>
      </c>
      <c r="Y130" s="49">
        <v>0.70833333333333337</v>
      </c>
      <c r="Z130" s="50">
        <v>14.5</v>
      </c>
      <c r="AA130" s="50">
        <v>12.7</v>
      </c>
      <c r="AB130" s="50">
        <v>11.1</v>
      </c>
      <c r="AC130" s="50">
        <v>12.9</v>
      </c>
      <c r="AD130" s="50">
        <v>9.8000000000000007</v>
      </c>
      <c r="AE130" s="50">
        <v>14.4</v>
      </c>
      <c r="AF130" s="50">
        <v>13.1</v>
      </c>
      <c r="AG130" s="50">
        <v>13.4</v>
      </c>
      <c r="AH130" s="51">
        <f>AVERAGE(Z130:AG257)</f>
        <v>11.775488281249991</v>
      </c>
      <c r="AI130" s="49">
        <v>0.77083333333333337</v>
      </c>
      <c r="AJ130" s="50">
        <v>5</v>
      </c>
      <c r="AK130" s="50">
        <v>9.4</v>
      </c>
      <c r="AL130" s="50">
        <v>8.1</v>
      </c>
      <c r="AM130" s="50">
        <v>5.8</v>
      </c>
      <c r="AN130" s="50">
        <v>7.6</v>
      </c>
      <c r="AO130" s="50">
        <v>6</v>
      </c>
      <c r="AP130" s="50">
        <v>8</v>
      </c>
      <c r="AQ130" s="50">
        <v>8.1</v>
      </c>
      <c r="AR130" s="50">
        <v>7.3</v>
      </c>
      <c r="AS130" s="51">
        <f>AVERAGE(AK130:AR257)</f>
        <v>6.7427734375000048</v>
      </c>
      <c r="AT130" s="52">
        <f>+Enfriamiento[[#This Row],[HORA FINAL]]-Enfriamiento[[#This Row],[HORA INICIAL]]</f>
        <v>9.722222222222221E-2</v>
      </c>
      <c r="AU130" s="53">
        <v>397.64</v>
      </c>
      <c r="AV130" s="46"/>
      <c r="AW13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0" s="55">
        <f>IF(Enfriamiento[[#This Row],[TIEMPO(H)]]="","",Enfriamiento[[#This Row],[TIEMPO(H)]]*60)</f>
        <v>139.99999999999994</v>
      </c>
      <c r="AY130" s="55">
        <f t="shared" ref="AY130:AY193" si="4">WEEKNUM(A130)</f>
        <v>28</v>
      </c>
      <c r="AZ130" s="56" t="str">
        <f t="shared" ref="AZ130:AZ193" si="5">TEXT(A130,"MMM")</f>
        <v>jul</v>
      </c>
      <c r="BA130" s="65"/>
    </row>
    <row r="131" spans="1:53" ht="15.75" hidden="1" thickBot="1" x14ac:dyDescent="0.3">
      <c r="A131" s="45">
        <v>45846</v>
      </c>
      <c r="B131" s="44" t="s">
        <v>53</v>
      </c>
      <c r="C131" s="44" t="s">
        <v>54</v>
      </c>
      <c r="D131" s="46" t="s">
        <v>55</v>
      </c>
      <c r="E131" s="47" t="s">
        <v>56</v>
      </c>
      <c r="F131" s="46" t="s">
        <v>57</v>
      </c>
      <c r="G131" s="46" t="s">
        <v>58</v>
      </c>
      <c r="H131" s="46" t="s">
        <v>59</v>
      </c>
      <c r="I131" s="46">
        <v>1</v>
      </c>
      <c r="J131" s="46">
        <v>1</v>
      </c>
      <c r="K131" s="46">
        <v>1</v>
      </c>
      <c r="L131" s="46">
        <v>5</v>
      </c>
      <c r="M131" s="46">
        <v>12606</v>
      </c>
      <c r="N131" s="73">
        <v>0.67361111111111116</v>
      </c>
      <c r="O131" s="46">
        <v>14.3</v>
      </c>
      <c r="P131" s="46">
        <v>18.5</v>
      </c>
      <c r="Q131" s="46">
        <v>19.600000000000001</v>
      </c>
      <c r="R131" s="46">
        <v>20</v>
      </c>
      <c r="S131" s="46">
        <v>19.3</v>
      </c>
      <c r="T131" s="46">
        <v>19.8</v>
      </c>
      <c r="U131" s="46">
        <v>19.8</v>
      </c>
      <c r="V131" s="46">
        <v>19.899999999999999</v>
      </c>
      <c r="W131" s="46">
        <v>19.100000000000001</v>
      </c>
      <c r="X131" s="48">
        <f>AVERAGE(P131:W259)</f>
        <v>20.059496124031067</v>
      </c>
      <c r="Y131" s="49">
        <v>0.70833333333333337</v>
      </c>
      <c r="Z131" s="50">
        <v>14.5</v>
      </c>
      <c r="AA131" s="50">
        <v>12.7</v>
      </c>
      <c r="AB131" s="50">
        <v>11.1</v>
      </c>
      <c r="AC131" s="50">
        <v>12.9</v>
      </c>
      <c r="AD131" s="50">
        <v>9.8000000000000007</v>
      </c>
      <c r="AE131" s="50">
        <v>14.4</v>
      </c>
      <c r="AF131" s="50">
        <v>13.1</v>
      </c>
      <c r="AG131" s="50">
        <v>13.4</v>
      </c>
      <c r="AH131" s="51">
        <f>AVERAGE(Z131:AG259)</f>
        <v>11.775872093023246</v>
      </c>
      <c r="AI131" s="49">
        <v>0.77083333333333337</v>
      </c>
      <c r="AJ131" s="50">
        <v>5</v>
      </c>
      <c r="AK131" s="50">
        <v>9.4</v>
      </c>
      <c r="AL131" s="50">
        <v>8.1</v>
      </c>
      <c r="AM131" s="50">
        <v>5.8</v>
      </c>
      <c r="AN131" s="50">
        <v>7.6</v>
      </c>
      <c r="AO131" s="50">
        <v>6</v>
      </c>
      <c r="AP131" s="50">
        <v>8</v>
      </c>
      <c r="AQ131" s="50">
        <v>8.1</v>
      </c>
      <c r="AR131" s="50">
        <v>7.3</v>
      </c>
      <c r="AS131" s="51">
        <f>AVERAGE(AK131:AR259)</f>
        <v>6.7401162790697731</v>
      </c>
      <c r="AT131" s="52">
        <f>+Enfriamiento[[#This Row],[HORA FINAL]]-Enfriamiento[[#This Row],[HORA INICIAL]]</f>
        <v>9.722222222222221E-2</v>
      </c>
      <c r="AU131" s="53">
        <v>395.64</v>
      </c>
      <c r="AV131" s="46"/>
      <c r="AW13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1" s="55">
        <f>IF(Enfriamiento[[#This Row],[TIEMPO(H)]]="","",Enfriamiento[[#This Row],[TIEMPO(H)]]*60)</f>
        <v>139.99999999999994</v>
      </c>
      <c r="AY131" s="55">
        <f t="shared" si="4"/>
        <v>28</v>
      </c>
      <c r="AZ131" s="56" t="str">
        <f t="shared" si="5"/>
        <v>jul</v>
      </c>
      <c r="BA131" s="65"/>
    </row>
    <row r="132" spans="1:53" ht="15.75" hidden="1" thickBot="1" x14ac:dyDescent="0.3">
      <c r="A132" s="45">
        <v>45846</v>
      </c>
      <c r="B132" s="44" t="s">
        <v>53</v>
      </c>
      <c r="C132" s="44" t="s">
        <v>54</v>
      </c>
      <c r="D132" s="46" t="s">
        <v>55</v>
      </c>
      <c r="E132" s="47" t="s">
        <v>56</v>
      </c>
      <c r="F132" s="46" t="s">
        <v>57</v>
      </c>
      <c r="G132" s="46" t="s">
        <v>58</v>
      </c>
      <c r="H132" s="46" t="s">
        <v>59</v>
      </c>
      <c r="I132" s="46">
        <v>1</v>
      </c>
      <c r="J132" s="46">
        <v>1</v>
      </c>
      <c r="K132" s="46">
        <v>1</v>
      </c>
      <c r="L132" s="46">
        <v>5</v>
      </c>
      <c r="M132" s="46">
        <v>12605</v>
      </c>
      <c r="N132" s="73">
        <v>0.67361111111111116</v>
      </c>
      <c r="O132" s="46">
        <v>14.3</v>
      </c>
      <c r="P132" s="46">
        <v>18.5</v>
      </c>
      <c r="Q132" s="46">
        <v>19.600000000000001</v>
      </c>
      <c r="R132" s="46">
        <v>20</v>
      </c>
      <c r="S132" s="46">
        <v>19.3</v>
      </c>
      <c r="T132" s="46">
        <v>19.8</v>
      </c>
      <c r="U132" s="46">
        <v>19.8</v>
      </c>
      <c r="V132" s="46">
        <v>19.899999999999999</v>
      </c>
      <c r="W132" s="46">
        <v>19.100000000000001</v>
      </c>
      <c r="X132" s="48">
        <f>AVERAGE(P132:W261)</f>
        <v>20.067307692307736</v>
      </c>
      <c r="Y132" s="49">
        <v>0.70833333333333337</v>
      </c>
      <c r="Z132" s="50">
        <v>14.5</v>
      </c>
      <c r="AA132" s="50">
        <v>12.7</v>
      </c>
      <c r="AB132" s="50">
        <v>11.1</v>
      </c>
      <c r="AC132" s="50">
        <v>12.9</v>
      </c>
      <c r="AD132" s="50">
        <v>9.8000000000000007</v>
      </c>
      <c r="AE132" s="50">
        <v>14.4</v>
      </c>
      <c r="AF132" s="50">
        <v>13.1</v>
      </c>
      <c r="AG132" s="50">
        <v>13.4</v>
      </c>
      <c r="AH132" s="51">
        <f>AVERAGE(Z132:AG261)</f>
        <v>11.72576923076922</v>
      </c>
      <c r="AI132" s="49">
        <v>0.77083333333333337</v>
      </c>
      <c r="AJ132" s="50">
        <v>5</v>
      </c>
      <c r="AK132" s="50">
        <v>9.4</v>
      </c>
      <c r="AL132" s="50">
        <v>8.1</v>
      </c>
      <c r="AM132" s="50">
        <v>5.8</v>
      </c>
      <c r="AN132" s="50">
        <v>7.6</v>
      </c>
      <c r="AO132" s="50">
        <v>6</v>
      </c>
      <c r="AP132" s="50">
        <v>8</v>
      </c>
      <c r="AQ132" s="50">
        <v>8.1</v>
      </c>
      <c r="AR132" s="50">
        <v>7.3</v>
      </c>
      <c r="AS132" s="51">
        <f>AVERAGE(AK132:AR261)</f>
        <v>6.7174038461538519</v>
      </c>
      <c r="AT132" s="52">
        <f>+Enfriamiento[[#This Row],[HORA FINAL]]-Enfriamiento[[#This Row],[HORA INICIAL]]</f>
        <v>9.722222222222221E-2</v>
      </c>
      <c r="AU132" s="53">
        <v>401.64</v>
      </c>
      <c r="AV132" s="46"/>
      <c r="AW13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2" s="55">
        <f>IF(Enfriamiento[[#This Row],[TIEMPO(H)]]="","",Enfriamiento[[#This Row],[TIEMPO(H)]]*60)</f>
        <v>139.99999999999994</v>
      </c>
      <c r="AY132" s="55">
        <f t="shared" si="4"/>
        <v>28</v>
      </c>
      <c r="AZ132" s="56" t="str">
        <f t="shared" si="5"/>
        <v>jul</v>
      </c>
      <c r="BA132" s="65"/>
    </row>
    <row r="133" spans="1:53" ht="15.75" hidden="1" thickBot="1" x14ac:dyDescent="0.3">
      <c r="A133" s="45">
        <v>45846</v>
      </c>
      <c r="B133" s="44" t="s">
        <v>53</v>
      </c>
      <c r="C133" s="44" t="s">
        <v>54</v>
      </c>
      <c r="D133" s="46" t="s">
        <v>55</v>
      </c>
      <c r="E133" s="47" t="s">
        <v>56</v>
      </c>
      <c r="F133" s="46" t="s">
        <v>57</v>
      </c>
      <c r="G133" s="46" t="s">
        <v>58</v>
      </c>
      <c r="H133" s="46" t="s">
        <v>59</v>
      </c>
      <c r="I133" s="46">
        <v>1</v>
      </c>
      <c r="J133" s="46">
        <v>1</v>
      </c>
      <c r="K133" s="46">
        <v>1</v>
      </c>
      <c r="L133" s="46">
        <v>5</v>
      </c>
      <c r="M133" s="46">
        <v>12604</v>
      </c>
      <c r="N133" s="73">
        <v>0.67361111111111116</v>
      </c>
      <c r="O133" s="46">
        <v>14.3</v>
      </c>
      <c r="P133" s="46">
        <v>18.5</v>
      </c>
      <c r="Q133" s="46">
        <v>19.600000000000001</v>
      </c>
      <c r="R133" s="46">
        <v>20</v>
      </c>
      <c r="S133" s="46">
        <v>19.3</v>
      </c>
      <c r="T133" s="46">
        <v>19.8</v>
      </c>
      <c r="U133" s="46">
        <v>19.8</v>
      </c>
      <c r="V133" s="46">
        <v>19.899999999999999</v>
      </c>
      <c r="W133" s="46">
        <v>19.100000000000001</v>
      </c>
      <c r="X133" s="48">
        <f>AVERAGE(P133:W263)</f>
        <v>20.075000000000021</v>
      </c>
      <c r="Y133" s="49">
        <v>0.70833333333333337</v>
      </c>
      <c r="Z133" s="50">
        <v>14.5</v>
      </c>
      <c r="AA133" s="50">
        <v>12.7</v>
      </c>
      <c r="AB133" s="50">
        <v>11.1</v>
      </c>
      <c r="AC133" s="50">
        <v>12.9</v>
      </c>
      <c r="AD133" s="50">
        <v>9.8000000000000007</v>
      </c>
      <c r="AE133" s="50">
        <v>14.4</v>
      </c>
      <c r="AF133" s="50">
        <v>13.1</v>
      </c>
      <c r="AG133" s="50">
        <v>13.4</v>
      </c>
      <c r="AH133" s="51">
        <f>AVERAGE(Z133:AG263)</f>
        <v>11.676431297709913</v>
      </c>
      <c r="AI133" s="49">
        <v>0.77083333333333337</v>
      </c>
      <c r="AJ133" s="50">
        <v>5</v>
      </c>
      <c r="AK133" s="50">
        <v>9.4</v>
      </c>
      <c r="AL133" s="50">
        <v>8.1</v>
      </c>
      <c r="AM133" s="50">
        <v>5.8</v>
      </c>
      <c r="AN133" s="50">
        <v>7.6</v>
      </c>
      <c r="AO133" s="50">
        <v>6</v>
      </c>
      <c r="AP133" s="50">
        <v>8</v>
      </c>
      <c r="AQ133" s="50">
        <v>8.1</v>
      </c>
      <c r="AR133" s="50">
        <v>7.3</v>
      </c>
      <c r="AS133" s="51">
        <f>AVERAGE(AK133:AR263)</f>
        <v>6.6950381679389359</v>
      </c>
      <c r="AT133" s="52">
        <f>+Enfriamiento[[#This Row],[HORA FINAL]]-Enfriamiento[[#This Row],[HORA INICIAL]]</f>
        <v>9.722222222222221E-2</v>
      </c>
      <c r="AU133" s="53">
        <v>396.64</v>
      </c>
      <c r="AV133" s="46"/>
      <c r="AW13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3" s="55">
        <f>IF(Enfriamiento[[#This Row],[TIEMPO(H)]]="","",Enfriamiento[[#This Row],[TIEMPO(H)]]*60)</f>
        <v>139.99999999999994</v>
      </c>
      <c r="AY133" s="55">
        <f t="shared" si="4"/>
        <v>28</v>
      </c>
      <c r="AZ133" s="56" t="str">
        <f t="shared" si="5"/>
        <v>jul</v>
      </c>
      <c r="BA133" s="65"/>
    </row>
    <row r="134" spans="1:53" ht="15.75" hidden="1" thickBot="1" x14ac:dyDescent="0.3">
      <c r="A134" s="45">
        <v>45846</v>
      </c>
      <c r="B134" s="44" t="s">
        <v>53</v>
      </c>
      <c r="C134" s="44" t="s">
        <v>54</v>
      </c>
      <c r="D134" s="46" t="s">
        <v>55</v>
      </c>
      <c r="E134" s="47" t="s">
        <v>56</v>
      </c>
      <c r="F134" s="46" t="s">
        <v>57</v>
      </c>
      <c r="G134" s="46" t="s">
        <v>58</v>
      </c>
      <c r="H134" s="46" t="s">
        <v>59</v>
      </c>
      <c r="I134" s="46">
        <v>1</v>
      </c>
      <c r="J134" s="46">
        <v>1</v>
      </c>
      <c r="K134" s="46">
        <v>1</v>
      </c>
      <c r="L134" s="46">
        <v>5</v>
      </c>
      <c r="M134" s="46">
        <v>12601</v>
      </c>
      <c r="N134" s="73">
        <v>0.67361111111111116</v>
      </c>
      <c r="O134" s="46">
        <v>14.3</v>
      </c>
      <c r="P134" s="46">
        <v>18.5</v>
      </c>
      <c r="Q134" s="46">
        <v>19.600000000000001</v>
      </c>
      <c r="R134" s="46">
        <v>20</v>
      </c>
      <c r="S134" s="46">
        <v>19.3</v>
      </c>
      <c r="T134" s="46">
        <v>19.8</v>
      </c>
      <c r="U134" s="46">
        <v>19.8</v>
      </c>
      <c r="V134" s="46">
        <v>19.899999999999999</v>
      </c>
      <c r="W134" s="46">
        <v>19.100000000000001</v>
      </c>
      <c r="X134" s="48">
        <f>AVERAGE(P134:W265)</f>
        <v>20.082575757575757</v>
      </c>
      <c r="Y134" s="49">
        <v>0.70833333333333337</v>
      </c>
      <c r="Z134" s="50">
        <v>14.5</v>
      </c>
      <c r="AA134" s="50">
        <v>12.7</v>
      </c>
      <c r="AB134" s="50">
        <v>11.1</v>
      </c>
      <c r="AC134" s="50">
        <v>12.9</v>
      </c>
      <c r="AD134" s="50">
        <v>9.8000000000000007</v>
      </c>
      <c r="AE134" s="50">
        <v>14.4</v>
      </c>
      <c r="AF134" s="50">
        <v>13.1</v>
      </c>
      <c r="AG134" s="50">
        <v>13.4</v>
      </c>
      <c r="AH134" s="51">
        <f>AVERAGE(Z134:AG265)</f>
        <v>11.627840909090898</v>
      </c>
      <c r="AI134" s="49">
        <v>0.77083333333333337</v>
      </c>
      <c r="AJ134" s="50">
        <v>5</v>
      </c>
      <c r="AK134" s="50">
        <v>9.4</v>
      </c>
      <c r="AL134" s="50">
        <v>8.1</v>
      </c>
      <c r="AM134" s="50">
        <v>5.8</v>
      </c>
      <c r="AN134" s="50">
        <v>7.6</v>
      </c>
      <c r="AO134" s="50">
        <v>6</v>
      </c>
      <c r="AP134" s="50">
        <v>8</v>
      </c>
      <c r="AQ134" s="50">
        <v>8.1</v>
      </c>
      <c r="AR134" s="50">
        <v>7.3</v>
      </c>
      <c r="AS134" s="51">
        <f>AVERAGE(AK134:AR265)</f>
        <v>6.6730113636363697</v>
      </c>
      <c r="AT134" s="52">
        <f>+Enfriamiento[[#This Row],[HORA FINAL]]-Enfriamiento[[#This Row],[HORA INICIAL]]</f>
        <v>9.722222222222221E-2</v>
      </c>
      <c r="AU134" s="53">
        <v>328.87</v>
      </c>
      <c r="AV134" s="46"/>
      <c r="AW13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4" s="55">
        <f>IF(Enfriamiento[[#This Row],[TIEMPO(H)]]="","",Enfriamiento[[#This Row],[TIEMPO(H)]]*60)</f>
        <v>139.99999999999994</v>
      </c>
      <c r="AY134" s="55">
        <f t="shared" si="4"/>
        <v>28</v>
      </c>
      <c r="AZ134" s="56" t="str">
        <f t="shared" si="5"/>
        <v>jul</v>
      </c>
      <c r="BA134" s="65"/>
    </row>
    <row r="135" spans="1:53" ht="15.75" hidden="1" thickBot="1" x14ac:dyDescent="0.3">
      <c r="A135" s="45">
        <v>45846</v>
      </c>
      <c r="B135" s="44" t="s">
        <v>53</v>
      </c>
      <c r="C135" s="44" t="s">
        <v>54</v>
      </c>
      <c r="D135" s="46" t="s">
        <v>55</v>
      </c>
      <c r="E135" s="47" t="s">
        <v>56</v>
      </c>
      <c r="F135" s="46" t="s">
        <v>57</v>
      </c>
      <c r="G135" s="46" t="s">
        <v>58</v>
      </c>
      <c r="H135" s="46" t="s">
        <v>59</v>
      </c>
      <c r="I135" s="46">
        <v>1</v>
      </c>
      <c r="J135" s="46">
        <v>1</v>
      </c>
      <c r="K135" s="46">
        <v>1</v>
      </c>
      <c r="L135" s="46">
        <v>5</v>
      </c>
      <c r="M135" s="46">
        <v>12603</v>
      </c>
      <c r="N135" s="73">
        <v>0.67361111111111116</v>
      </c>
      <c r="O135" s="46">
        <v>14.3</v>
      </c>
      <c r="P135" s="46">
        <v>18.5</v>
      </c>
      <c r="Q135" s="46">
        <v>19.600000000000001</v>
      </c>
      <c r="R135" s="46">
        <v>20</v>
      </c>
      <c r="S135" s="46">
        <v>19.3</v>
      </c>
      <c r="T135" s="46">
        <v>19.8</v>
      </c>
      <c r="U135" s="46">
        <v>19.8</v>
      </c>
      <c r="V135" s="46">
        <v>19.899999999999999</v>
      </c>
      <c r="W135" s="46">
        <v>19.100000000000001</v>
      </c>
      <c r="X135" s="48">
        <f>AVERAGE(P135:W267)</f>
        <v>20.090037593984942</v>
      </c>
      <c r="Y135" s="49">
        <v>0.70833333333333337</v>
      </c>
      <c r="Z135" s="50">
        <v>14.5</v>
      </c>
      <c r="AA135" s="50">
        <v>12.7</v>
      </c>
      <c r="AB135" s="50">
        <v>11.1</v>
      </c>
      <c r="AC135" s="50">
        <v>12.9</v>
      </c>
      <c r="AD135" s="50">
        <v>9.8000000000000007</v>
      </c>
      <c r="AE135" s="50">
        <v>14.4</v>
      </c>
      <c r="AF135" s="50">
        <v>13.1</v>
      </c>
      <c r="AG135" s="50">
        <v>13.4</v>
      </c>
      <c r="AH135" s="51">
        <f>AVERAGE(Z135:AG267)</f>
        <v>11.579981203007508</v>
      </c>
      <c r="AI135" s="49">
        <v>0.77083333333333337</v>
      </c>
      <c r="AJ135" s="50">
        <v>5</v>
      </c>
      <c r="AK135" s="50">
        <v>9.4</v>
      </c>
      <c r="AL135" s="50">
        <v>8.1</v>
      </c>
      <c r="AM135" s="50">
        <v>5.8</v>
      </c>
      <c r="AN135" s="50">
        <v>7.6</v>
      </c>
      <c r="AO135" s="50">
        <v>6</v>
      </c>
      <c r="AP135" s="50">
        <v>8</v>
      </c>
      <c r="AQ135" s="50">
        <v>8.1</v>
      </c>
      <c r="AR135" s="50">
        <v>7.3</v>
      </c>
      <c r="AS135" s="51">
        <f>AVERAGE(AK135:AR267)</f>
        <v>6.6513157894736894</v>
      </c>
      <c r="AT135" s="52">
        <f>+Enfriamiento[[#This Row],[HORA FINAL]]-Enfriamiento[[#This Row],[HORA INICIAL]]</f>
        <v>9.722222222222221E-2</v>
      </c>
      <c r="AU135" s="53">
        <v>329.87</v>
      </c>
      <c r="AV135" s="46"/>
      <c r="AW13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135" s="55">
        <f>IF(Enfriamiento[[#This Row],[TIEMPO(H)]]="","",Enfriamiento[[#This Row],[TIEMPO(H)]]*60)</f>
        <v>139.99999999999994</v>
      </c>
      <c r="AY135" s="55">
        <f t="shared" si="4"/>
        <v>28</v>
      </c>
      <c r="AZ135" s="56" t="str">
        <f t="shared" si="5"/>
        <v>jul</v>
      </c>
      <c r="BA135" s="65"/>
    </row>
    <row r="136" spans="1:53" ht="15.75" hidden="1" thickBot="1" x14ac:dyDescent="0.3">
      <c r="A136" s="45">
        <v>45846</v>
      </c>
      <c r="B136" s="44" t="s">
        <v>60</v>
      </c>
      <c r="C136" s="44" t="s">
        <v>54</v>
      </c>
      <c r="D136" s="46" t="s">
        <v>55</v>
      </c>
      <c r="E136" s="47" t="s">
        <v>56</v>
      </c>
      <c r="F136" s="46" t="s">
        <v>57</v>
      </c>
      <c r="G136" s="46" t="s">
        <v>58</v>
      </c>
      <c r="H136" s="46" t="s">
        <v>59</v>
      </c>
      <c r="I136" s="46">
        <v>1</v>
      </c>
      <c r="J136" s="46">
        <v>3</v>
      </c>
      <c r="K136" s="46">
        <v>2</v>
      </c>
      <c r="L136" s="46">
        <v>5</v>
      </c>
      <c r="M136" s="46">
        <v>12619</v>
      </c>
      <c r="N136" s="73">
        <v>0.84722222222222221</v>
      </c>
      <c r="O136" s="46">
        <v>15</v>
      </c>
      <c r="P136" s="46">
        <v>18.3</v>
      </c>
      <c r="Q136" s="46">
        <v>19.3</v>
      </c>
      <c r="R136" s="46">
        <v>16.899999999999999</v>
      </c>
      <c r="S136" s="46">
        <v>19.2</v>
      </c>
      <c r="T136" s="46">
        <v>18.399999999999999</v>
      </c>
      <c r="U136" s="46">
        <v>20.5</v>
      </c>
      <c r="V136" s="46">
        <v>19.3</v>
      </c>
      <c r="W136" s="46">
        <v>18.5</v>
      </c>
      <c r="X136" s="48">
        <f>AVERAGE(P136:W296)</f>
        <v>20.191770186335294</v>
      </c>
      <c r="Y136" s="49">
        <v>0.89583333333333337</v>
      </c>
      <c r="Z136" s="50">
        <v>11.8</v>
      </c>
      <c r="AA136" s="50">
        <v>12.3</v>
      </c>
      <c r="AB136" s="50">
        <v>10.199999999999999</v>
      </c>
      <c r="AC136" s="50">
        <v>13.2</v>
      </c>
      <c r="AD136" s="50">
        <v>8.8000000000000007</v>
      </c>
      <c r="AE136" s="50">
        <v>15.3</v>
      </c>
      <c r="AF136" s="50">
        <v>9.6</v>
      </c>
      <c r="AG136" s="50">
        <v>13</v>
      </c>
      <c r="AH136" s="51">
        <f>AVERAGE(Z136:AG296)</f>
        <v>11.414208074534141</v>
      </c>
      <c r="AI136" s="49">
        <v>0.95138888888888884</v>
      </c>
      <c r="AJ136" s="50">
        <v>5</v>
      </c>
      <c r="AK136" s="50">
        <v>7.2</v>
      </c>
      <c r="AL136" s="50">
        <v>7.7</v>
      </c>
      <c r="AM136" s="50">
        <v>6.3</v>
      </c>
      <c r="AN136" s="50">
        <v>8</v>
      </c>
      <c r="AO136" s="50">
        <v>6.4</v>
      </c>
      <c r="AP136" s="50">
        <v>8.1999999999999993</v>
      </c>
      <c r="AQ136" s="50">
        <v>5.8</v>
      </c>
      <c r="AR136" s="50">
        <v>8.3000000000000007</v>
      </c>
      <c r="AS136" s="51">
        <f>AVERAGE(AK136:AR296)</f>
        <v>6.5887422360248413</v>
      </c>
      <c r="AT136" s="52">
        <f>+Enfriamiento[[#This Row],[HORA FINAL]]-Enfriamiento[[#This Row],[HORA INICIAL]]</f>
        <v>0.10416666666666663</v>
      </c>
      <c r="AU136" s="53">
        <v>402.64</v>
      </c>
      <c r="AV136" s="46"/>
      <c r="AW13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36" s="55">
        <f>IF(Enfriamiento[[#This Row],[TIEMPO(H)]]="","",Enfriamiento[[#This Row],[TIEMPO(H)]]*60)</f>
        <v>150</v>
      </c>
      <c r="AY136" s="55">
        <f t="shared" si="4"/>
        <v>28</v>
      </c>
      <c r="AZ136" s="56" t="str">
        <f t="shared" si="5"/>
        <v>jul</v>
      </c>
      <c r="BA136" s="65"/>
    </row>
    <row r="137" spans="1:53" ht="15.75" hidden="1" thickBot="1" x14ac:dyDescent="0.3">
      <c r="A137" s="45">
        <v>45846</v>
      </c>
      <c r="B137" s="44" t="s">
        <v>60</v>
      </c>
      <c r="C137" s="44" t="s">
        <v>54</v>
      </c>
      <c r="D137" s="46" t="s">
        <v>55</v>
      </c>
      <c r="E137" s="47" t="s">
        <v>56</v>
      </c>
      <c r="F137" s="46" t="s">
        <v>57</v>
      </c>
      <c r="G137" s="46" t="s">
        <v>58</v>
      </c>
      <c r="H137" s="46" t="s">
        <v>59</v>
      </c>
      <c r="I137" s="46">
        <v>1</v>
      </c>
      <c r="J137" s="46">
        <v>3</v>
      </c>
      <c r="K137" s="46">
        <v>2</v>
      </c>
      <c r="L137" s="46">
        <v>5</v>
      </c>
      <c r="M137" s="46">
        <v>12620</v>
      </c>
      <c r="N137" s="73">
        <v>0.84722222222222221</v>
      </c>
      <c r="O137" s="46">
        <v>15</v>
      </c>
      <c r="P137" s="46">
        <v>18.3</v>
      </c>
      <c r="Q137" s="46">
        <v>19.3</v>
      </c>
      <c r="R137" s="46">
        <v>16.899999999999999</v>
      </c>
      <c r="S137" s="46">
        <v>19.2</v>
      </c>
      <c r="T137" s="46">
        <v>18.399999999999999</v>
      </c>
      <c r="U137" s="46">
        <v>20.5</v>
      </c>
      <c r="V137" s="46">
        <v>19.3</v>
      </c>
      <c r="W137" s="46">
        <v>18.5</v>
      </c>
      <c r="X137" s="48">
        <f>AVERAGE(P137:W298)</f>
        <v>20.19043209876531</v>
      </c>
      <c r="Y137" s="49">
        <v>0.89583333333333337</v>
      </c>
      <c r="Z137" s="50">
        <v>11.8</v>
      </c>
      <c r="AA137" s="50">
        <v>12.3</v>
      </c>
      <c r="AB137" s="50">
        <v>10.199999999999999</v>
      </c>
      <c r="AC137" s="50">
        <v>13.2</v>
      </c>
      <c r="AD137" s="50">
        <v>8.8000000000000007</v>
      </c>
      <c r="AE137" s="50">
        <v>15.3</v>
      </c>
      <c r="AF137" s="50">
        <v>9.6</v>
      </c>
      <c r="AG137" s="50">
        <v>13</v>
      </c>
      <c r="AH137" s="51">
        <f>AVERAGE(Z137:AG298)</f>
        <v>11.429089506172817</v>
      </c>
      <c r="AI137" s="49">
        <v>0.95138888888888884</v>
      </c>
      <c r="AJ137" s="50">
        <v>5</v>
      </c>
      <c r="AK137" s="50">
        <v>7.2</v>
      </c>
      <c r="AL137" s="50">
        <v>7.7</v>
      </c>
      <c r="AM137" s="50">
        <v>6.3</v>
      </c>
      <c r="AN137" s="50">
        <v>8</v>
      </c>
      <c r="AO137" s="50">
        <v>6.4</v>
      </c>
      <c r="AP137" s="50">
        <v>8.1999999999999993</v>
      </c>
      <c r="AQ137" s="50">
        <v>5.8</v>
      </c>
      <c r="AR137" s="50">
        <v>8.3000000000000007</v>
      </c>
      <c r="AS137" s="51">
        <f>AVERAGE(AK137:AR298)</f>
        <v>6.5950617283950566</v>
      </c>
      <c r="AT137" s="52">
        <f>+Enfriamiento[[#This Row],[HORA FINAL]]-Enfriamiento[[#This Row],[HORA INICIAL]]</f>
        <v>0.10416666666666663</v>
      </c>
      <c r="AU137" s="53">
        <v>401.64</v>
      </c>
      <c r="AV137" s="46"/>
      <c r="AW13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37" s="55">
        <f>IF(Enfriamiento[[#This Row],[TIEMPO(H)]]="","",Enfriamiento[[#This Row],[TIEMPO(H)]]*60)</f>
        <v>150</v>
      </c>
      <c r="AY137" s="55">
        <f t="shared" si="4"/>
        <v>28</v>
      </c>
      <c r="AZ137" s="56" t="str">
        <f t="shared" si="5"/>
        <v>jul</v>
      </c>
      <c r="BA137" s="65"/>
    </row>
    <row r="138" spans="1:53" ht="15.75" hidden="1" thickBot="1" x14ac:dyDescent="0.3">
      <c r="A138" s="45">
        <v>45846</v>
      </c>
      <c r="B138" s="44" t="s">
        <v>60</v>
      </c>
      <c r="C138" s="44" t="s">
        <v>54</v>
      </c>
      <c r="D138" s="46" t="s">
        <v>55</v>
      </c>
      <c r="E138" s="47" t="s">
        <v>56</v>
      </c>
      <c r="F138" s="46" t="s">
        <v>57</v>
      </c>
      <c r="G138" s="46" t="s">
        <v>58</v>
      </c>
      <c r="H138" s="46" t="s">
        <v>59</v>
      </c>
      <c r="I138" s="46">
        <v>1</v>
      </c>
      <c r="J138" s="46">
        <v>3</v>
      </c>
      <c r="K138" s="46">
        <v>2</v>
      </c>
      <c r="L138" s="46">
        <v>5</v>
      </c>
      <c r="M138" s="46">
        <v>12617</v>
      </c>
      <c r="N138" s="73">
        <v>0.84722222222222221</v>
      </c>
      <c r="O138" s="46">
        <v>15</v>
      </c>
      <c r="P138" s="46">
        <v>18.3</v>
      </c>
      <c r="Q138" s="46">
        <v>19.3</v>
      </c>
      <c r="R138" s="46">
        <v>16.899999999999999</v>
      </c>
      <c r="S138" s="46">
        <v>19.2</v>
      </c>
      <c r="T138" s="46">
        <v>18.399999999999999</v>
      </c>
      <c r="U138" s="46">
        <v>20.5</v>
      </c>
      <c r="V138" s="46">
        <v>19.3</v>
      </c>
      <c r="W138" s="46">
        <v>18.5</v>
      </c>
      <c r="X138" s="48">
        <f>AVERAGE(P138:W300)</f>
        <v>20.189110429447723</v>
      </c>
      <c r="Y138" s="49">
        <v>0.89583333333333337</v>
      </c>
      <c r="Z138" s="50">
        <v>11.8</v>
      </c>
      <c r="AA138" s="50">
        <v>12.3</v>
      </c>
      <c r="AB138" s="50">
        <v>10.199999999999999</v>
      </c>
      <c r="AC138" s="50">
        <v>13.2</v>
      </c>
      <c r="AD138" s="50">
        <v>8.8000000000000007</v>
      </c>
      <c r="AE138" s="50">
        <v>15.3</v>
      </c>
      <c r="AF138" s="50">
        <v>9.6</v>
      </c>
      <c r="AG138" s="50">
        <v>13</v>
      </c>
      <c r="AH138" s="51">
        <f>AVERAGE(Z138:AG300)</f>
        <v>11.443788343558259</v>
      </c>
      <c r="AI138" s="49">
        <v>0.95138888888888884</v>
      </c>
      <c r="AJ138" s="50">
        <v>5</v>
      </c>
      <c r="AK138" s="50">
        <v>7.2</v>
      </c>
      <c r="AL138" s="50">
        <v>7.7</v>
      </c>
      <c r="AM138" s="50">
        <v>6.3</v>
      </c>
      <c r="AN138" s="50">
        <v>8</v>
      </c>
      <c r="AO138" s="50">
        <v>6.4</v>
      </c>
      <c r="AP138" s="50">
        <v>8.1999999999999993</v>
      </c>
      <c r="AQ138" s="50">
        <v>5.8</v>
      </c>
      <c r="AR138" s="50">
        <v>8.3000000000000007</v>
      </c>
      <c r="AS138" s="51">
        <f>AVERAGE(AK138:AR300)</f>
        <v>6.6013036809815873</v>
      </c>
      <c r="AT138" s="52">
        <f>+Enfriamiento[[#This Row],[HORA FINAL]]-Enfriamiento[[#This Row],[HORA INICIAL]]</f>
        <v>0.10416666666666663</v>
      </c>
      <c r="AU138" s="53">
        <v>399.64</v>
      </c>
      <c r="AV138" s="46"/>
      <c r="AW13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38" s="55">
        <f>IF(Enfriamiento[[#This Row],[TIEMPO(H)]]="","",Enfriamiento[[#This Row],[TIEMPO(H)]]*60)</f>
        <v>150</v>
      </c>
      <c r="AY138" s="55">
        <f t="shared" si="4"/>
        <v>28</v>
      </c>
      <c r="AZ138" s="56" t="str">
        <f t="shared" si="5"/>
        <v>jul</v>
      </c>
      <c r="BA138" s="65"/>
    </row>
    <row r="139" spans="1:53" ht="15.75" hidden="1" thickBot="1" x14ac:dyDescent="0.3">
      <c r="A139" s="45">
        <v>45846</v>
      </c>
      <c r="B139" s="44" t="s">
        <v>60</v>
      </c>
      <c r="C139" s="44" t="s">
        <v>54</v>
      </c>
      <c r="D139" s="46" t="s">
        <v>55</v>
      </c>
      <c r="E139" s="47" t="s">
        <v>56</v>
      </c>
      <c r="F139" s="46" t="s">
        <v>57</v>
      </c>
      <c r="G139" s="46" t="s">
        <v>58</v>
      </c>
      <c r="H139" s="46" t="s">
        <v>59</v>
      </c>
      <c r="I139" s="46">
        <v>1</v>
      </c>
      <c r="J139" s="46">
        <v>3</v>
      </c>
      <c r="K139" s="46">
        <v>2</v>
      </c>
      <c r="L139" s="46">
        <v>5</v>
      </c>
      <c r="M139" s="46">
        <v>12618</v>
      </c>
      <c r="N139" s="73">
        <v>0.84722222222222221</v>
      </c>
      <c r="O139" s="46">
        <v>15</v>
      </c>
      <c r="P139" s="46">
        <v>18.3</v>
      </c>
      <c r="Q139" s="46">
        <v>19.3</v>
      </c>
      <c r="R139" s="46">
        <v>16.899999999999999</v>
      </c>
      <c r="S139" s="46">
        <v>19.2</v>
      </c>
      <c r="T139" s="46">
        <v>18.399999999999999</v>
      </c>
      <c r="U139" s="46">
        <v>20.5</v>
      </c>
      <c r="V139" s="46">
        <v>19.3</v>
      </c>
      <c r="W139" s="46">
        <v>18.5</v>
      </c>
      <c r="X139" s="48">
        <f>AVERAGE(P139:W302)</f>
        <v>20.177896341463288</v>
      </c>
      <c r="Y139" s="49">
        <v>0.89583333333333337</v>
      </c>
      <c r="Z139" s="50">
        <v>11.8</v>
      </c>
      <c r="AA139" s="50">
        <v>12.3</v>
      </c>
      <c r="AB139" s="50">
        <v>10.199999999999999</v>
      </c>
      <c r="AC139" s="50">
        <v>13.2</v>
      </c>
      <c r="AD139" s="50">
        <v>8.8000000000000007</v>
      </c>
      <c r="AE139" s="50">
        <v>15.3</v>
      </c>
      <c r="AF139" s="50">
        <v>9.6</v>
      </c>
      <c r="AG139" s="50">
        <v>13</v>
      </c>
      <c r="AH139" s="51">
        <f>AVERAGE(Z139:AG302)</f>
        <v>11.441996951219497</v>
      </c>
      <c r="AI139" s="49">
        <v>0.95138888888888884</v>
      </c>
      <c r="AJ139" s="50">
        <v>5</v>
      </c>
      <c r="AK139" s="50">
        <v>7.2</v>
      </c>
      <c r="AL139" s="50">
        <v>7.7</v>
      </c>
      <c r="AM139" s="50">
        <v>6.3</v>
      </c>
      <c r="AN139" s="50">
        <v>8</v>
      </c>
      <c r="AO139" s="50">
        <v>6.4</v>
      </c>
      <c r="AP139" s="50">
        <v>8.1999999999999993</v>
      </c>
      <c r="AQ139" s="50">
        <v>5.8</v>
      </c>
      <c r="AR139" s="50">
        <v>8.3000000000000007</v>
      </c>
      <c r="AS139" s="51">
        <f>AVERAGE(AK139:AR302)</f>
        <v>6.6018292682926747</v>
      </c>
      <c r="AT139" s="52">
        <f>+Enfriamiento[[#This Row],[HORA FINAL]]-Enfriamiento[[#This Row],[HORA INICIAL]]</f>
        <v>0.10416666666666663</v>
      </c>
      <c r="AU139" s="53">
        <v>398.64</v>
      </c>
      <c r="AV139" s="46"/>
      <c r="AW13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39" s="55">
        <f>IF(Enfriamiento[[#This Row],[TIEMPO(H)]]="","",Enfriamiento[[#This Row],[TIEMPO(H)]]*60)</f>
        <v>150</v>
      </c>
      <c r="AY139" s="55">
        <f t="shared" si="4"/>
        <v>28</v>
      </c>
      <c r="AZ139" s="56" t="str">
        <f t="shared" si="5"/>
        <v>jul</v>
      </c>
      <c r="BA139" s="65"/>
    </row>
    <row r="140" spans="1:53" ht="15.75" hidden="1" thickBot="1" x14ac:dyDescent="0.3">
      <c r="A140" s="45">
        <v>45846</v>
      </c>
      <c r="B140" s="44" t="s">
        <v>60</v>
      </c>
      <c r="C140" s="44" t="s">
        <v>54</v>
      </c>
      <c r="D140" s="46" t="s">
        <v>55</v>
      </c>
      <c r="E140" s="47" t="s">
        <v>56</v>
      </c>
      <c r="F140" s="46" t="s">
        <v>57</v>
      </c>
      <c r="G140" s="46" t="s">
        <v>58</v>
      </c>
      <c r="H140" s="46" t="s">
        <v>59</v>
      </c>
      <c r="I140" s="46">
        <v>1</v>
      </c>
      <c r="J140" s="46">
        <v>3</v>
      </c>
      <c r="K140" s="46">
        <v>2</v>
      </c>
      <c r="L140" s="46">
        <v>5</v>
      </c>
      <c r="M140" s="46">
        <v>12164</v>
      </c>
      <c r="N140" s="73">
        <v>0.84722222222222221</v>
      </c>
      <c r="O140" s="46">
        <v>15</v>
      </c>
      <c r="P140" s="46">
        <v>18.3</v>
      </c>
      <c r="Q140" s="46">
        <v>19.3</v>
      </c>
      <c r="R140" s="46">
        <v>16.899999999999999</v>
      </c>
      <c r="S140" s="46">
        <v>19.2</v>
      </c>
      <c r="T140" s="46">
        <v>18.399999999999999</v>
      </c>
      <c r="U140" s="46">
        <v>20.5</v>
      </c>
      <c r="V140" s="46">
        <v>19.3</v>
      </c>
      <c r="W140" s="46">
        <v>18.5</v>
      </c>
      <c r="X140" s="48">
        <f>AVERAGE(P140:W304)</f>
        <v>20.166818181818062</v>
      </c>
      <c r="Y140" s="49">
        <v>0.89583333333333337</v>
      </c>
      <c r="Z140" s="50">
        <v>11.8</v>
      </c>
      <c r="AA140" s="50">
        <v>12.3</v>
      </c>
      <c r="AB140" s="50">
        <v>10.199999999999999</v>
      </c>
      <c r="AC140" s="50">
        <v>13.2</v>
      </c>
      <c r="AD140" s="50">
        <v>8.8000000000000007</v>
      </c>
      <c r="AE140" s="50">
        <v>15.3</v>
      </c>
      <c r="AF140" s="50">
        <v>9.6</v>
      </c>
      <c r="AG140" s="50">
        <v>13</v>
      </c>
      <c r="AH140" s="51">
        <f>AVERAGE(Z140:AG304)</f>
        <v>11.440227272727263</v>
      </c>
      <c r="AI140" s="49">
        <v>0.95138888888888884</v>
      </c>
      <c r="AJ140" s="50">
        <v>5</v>
      </c>
      <c r="AK140" s="50">
        <v>7.2</v>
      </c>
      <c r="AL140" s="50">
        <v>7.7</v>
      </c>
      <c r="AM140" s="50">
        <v>6.3</v>
      </c>
      <c r="AN140" s="50">
        <v>8</v>
      </c>
      <c r="AO140" s="50">
        <v>6.4</v>
      </c>
      <c r="AP140" s="50">
        <v>8.1999999999999993</v>
      </c>
      <c r="AQ140" s="50">
        <v>5.8</v>
      </c>
      <c r="AR140" s="50">
        <v>8.3000000000000007</v>
      </c>
      <c r="AS140" s="51">
        <f>AVERAGE(AK140:AR304)</f>
        <v>6.602348484848477</v>
      </c>
      <c r="AT140" s="52">
        <f>+Enfriamiento[[#This Row],[HORA FINAL]]-Enfriamiento[[#This Row],[HORA INICIAL]]</f>
        <v>0.10416666666666663</v>
      </c>
      <c r="AU140" s="53">
        <v>401.64</v>
      </c>
      <c r="AV140" s="46"/>
      <c r="AW14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0" s="55">
        <f>IF(Enfriamiento[[#This Row],[TIEMPO(H)]]="","",Enfriamiento[[#This Row],[TIEMPO(H)]]*60)</f>
        <v>150</v>
      </c>
      <c r="AY140" s="55">
        <f t="shared" si="4"/>
        <v>28</v>
      </c>
      <c r="AZ140" s="56" t="str">
        <f t="shared" si="5"/>
        <v>jul</v>
      </c>
      <c r="BA140" s="65"/>
    </row>
    <row r="141" spans="1:53" ht="15.75" hidden="1" thickBot="1" x14ac:dyDescent="0.3">
      <c r="A141" s="45">
        <v>45846</v>
      </c>
      <c r="B141" s="44" t="s">
        <v>60</v>
      </c>
      <c r="C141" s="44" t="s">
        <v>54</v>
      </c>
      <c r="D141" s="46" t="s">
        <v>55</v>
      </c>
      <c r="E141" s="47" t="s">
        <v>56</v>
      </c>
      <c r="F141" s="46" t="s">
        <v>57</v>
      </c>
      <c r="G141" s="46" t="s">
        <v>58</v>
      </c>
      <c r="H141" s="46" t="s">
        <v>59</v>
      </c>
      <c r="I141" s="46">
        <v>1</v>
      </c>
      <c r="J141" s="46">
        <v>3</v>
      </c>
      <c r="K141" s="46">
        <v>2</v>
      </c>
      <c r="L141" s="46">
        <v>5</v>
      </c>
      <c r="M141" s="46">
        <v>12616</v>
      </c>
      <c r="N141" s="73">
        <v>0.84722222222222221</v>
      </c>
      <c r="O141" s="46">
        <v>15</v>
      </c>
      <c r="P141" s="46">
        <v>18.3</v>
      </c>
      <c r="Q141" s="46">
        <v>19.3</v>
      </c>
      <c r="R141" s="46">
        <v>16.899999999999999</v>
      </c>
      <c r="S141" s="46">
        <v>19.2</v>
      </c>
      <c r="T141" s="46">
        <v>18.399999999999999</v>
      </c>
      <c r="U141" s="46">
        <v>20.5</v>
      </c>
      <c r="V141" s="46">
        <v>19.3</v>
      </c>
      <c r="W141" s="46">
        <v>18.5</v>
      </c>
      <c r="X141" s="48">
        <f>AVERAGE(P141:W306)</f>
        <v>20.155873493975786</v>
      </c>
      <c r="Y141" s="49">
        <v>0.89583333333333337</v>
      </c>
      <c r="Z141" s="50">
        <v>11.8</v>
      </c>
      <c r="AA141" s="50">
        <v>12.3</v>
      </c>
      <c r="AB141" s="50">
        <v>10.199999999999999</v>
      </c>
      <c r="AC141" s="50">
        <v>13.2</v>
      </c>
      <c r="AD141" s="50">
        <v>8.8000000000000007</v>
      </c>
      <c r="AE141" s="50">
        <v>15.3</v>
      </c>
      <c r="AF141" s="50">
        <v>9.6</v>
      </c>
      <c r="AG141" s="50">
        <v>13</v>
      </c>
      <c r="AH141" s="51">
        <f>AVERAGE(Z141:AG306)</f>
        <v>11.438478915662648</v>
      </c>
      <c r="AI141" s="49">
        <v>0.95138888888888884</v>
      </c>
      <c r="AJ141" s="50">
        <v>5</v>
      </c>
      <c r="AK141" s="50">
        <v>7.2</v>
      </c>
      <c r="AL141" s="50">
        <v>7.7</v>
      </c>
      <c r="AM141" s="50">
        <v>6.3</v>
      </c>
      <c r="AN141" s="50">
        <v>8</v>
      </c>
      <c r="AO141" s="50">
        <v>6.4</v>
      </c>
      <c r="AP141" s="50">
        <v>8.1999999999999993</v>
      </c>
      <c r="AQ141" s="50">
        <v>5.8</v>
      </c>
      <c r="AR141" s="50">
        <v>8.3000000000000007</v>
      </c>
      <c r="AS141" s="51">
        <f>AVERAGE(AK141:AR306)</f>
        <v>6.6028614457831258</v>
      </c>
      <c r="AT141" s="52">
        <f>+Enfriamiento[[#This Row],[HORA FINAL]]-Enfriamiento[[#This Row],[HORA INICIAL]]</f>
        <v>0.10416666666666663</v>
      </c>
      <c r="AU141" s="53">
        <v>398.64</v>
      </c>
      <c r="AV141" s="46"/>
      <c r="AW14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1" s="55">
        <f>IF(Enfriamiento[[#This Row],[TIEMPO(H)]]="","",Enfriamiento[[#This Row],[TIEMPO(H)]]*60)</f>
        <v>150</v>
      </c>
      <c r="AY141" s="55">
        <f t="shared" si="4"/>
        <v>28</v>
      </c>
      <c r="AZ141" s="56" t="str">
        <f t="shared" si="5"/>
        <v>jul</v>
      </c>
      <c r="BA141" s="65"/>
    </row>
    <row r="142" spans="1:53" ht="15.75" hidden="1" thickBot="1" x14ac:dyDescent="0.3">
      <c r="A142" s="45">
        <v>45846</v>
      </c>
      <c r="B142" s="44" t="s">
        <v>60</v>
      </c>
      <c r="C142" s="44" t="s">
        <v>54</v>
      </c>
      <c r="D142" s="46" t="s">
        <v>55</v>
      </c>
      <c r="E142" s="47" t="s">
        <v>56</v>
      </c>
      <c r="F142" s="46" t="s">
        <v>57</v>
      </c>
      <c r="G142" s="46" t="s">
        <v>58</v>
      </c>
      <c r="H142" s="46" t="s">
        <v>59</v>
      </c>
      <c r="I142" s="46">
        <v>1</v>
      </c>
      <c r="J142" s="46">
        <v>3</v>
      </c>
      <c r="K142" s="46">
        <v>2</v>
      </c>
      <c r="L142" s="46">
        <v>5</v>
      </c>
      <c r="M142" s="46">
        <v>12612</v>
      </c>
      <c r="N142" s="73">
        <v>0.84722222222222221</v>
      </c>
      <c r="O142" s="46">
        <v>15</v>
      </c>
      <c r="P142" s="46">
        <v>18.3</v>
      </c>
      <c r="Q142" s="46">
        <v>19.3</v>
      </c>
      <c r="R142" s="46">
        <v>16.899999999999999</v>
      </c>
      <c r="S142" s="46">
        <v>19.2</v>
      </c>
      <c r="T142" s="46">
        <v>18.399999999999999</v>
      </c>
      <c r="U142" s="46">
        <v>20.5</v>
      </c>
      <c r="V142" s="46">
        <v>19.3</v>
      </c>
      <c r="W142" s="46">
        <v>18.5</v>
      </c>
      <c r="X142" s="48">
        <f>AVERAGE(P142:W308)</f>
        <v>20.145059880239408</v>
      </c>
      <c r="Y142" s="49">
        <v>0.89583333333333337</v>
      </c>
      <c r="Z142" s="50">
        <v>11.8</v>
      </c>
      <c r="AA142" s="50">
        <v>12.3</v>
      </c>
      <c r="AB142" s="50">
        <v>10.199999999999999</v>
      </c>
      <c r="AC142" s="50">
        <v>13.2</v>
      </c>
      <c r="AD142" s="50">
        <v>8.8000000000000007</v>
      </c>
      <c r="AE142" s="50">
        <v>15.3</v>
      </c>
      <c r="AF142" s="50">
        <v>9.6</v>
      </c>
      <c r="AG142" s="50">
        <v>13</v>
      </c>
      <c r="AH142" s="51">
        <f>AVERAGE(Z142:AG308)</f>
        <v>11.436751497005993</v>
      </c>
      <c r="AI142" s="49">
        <v>0.95138888888888884</v>
      </c>
      <c r="AJ142" s="50">
        <v>5</v>
      </c>
      <c r="AK142" s="50">
        <v>7.2</v>
      </c>
      <c r="AL142" s="50">
        <v>7.7</v>
      </c>
      <c r="AM142" s="50">
        <v>6.3</v>
      </c>
      <c r="AN142" s="50">
        <v>8</v>
      </c>
      <c r="AO142" s="50">
        <v>6.4</v>
      </c>
      <c r="AP142" s="50">
        <v>8.1999999999999993</v>
      </c>
      <c r="AQ142" s="50">
        <v>5.8</v>
      </c>
      <c r="AR142" s="50">
        <v>8.3000000000000007</v>
      </c>
      <c r="AS142" s="51">
        <f>AVERAGE(AK142:AR308)</f>
        <v>6.6033682634730475</v>
      </c>
      <c r="AT142" s="52">
        <f>+Enfriamiento[[#This Row],[HORA FINAL]]-Enfriamiento[[#This Row],[HORA INICIAL]]</f>
        <v>0.10416666666666663</v>
      </c>
      <c r="AU142" s="53">
        <v>397.64</v>
      </c>
      <c r="AV142" s="46"/>
      <c r="AW14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2" s="55">
        <f>IF(Enfriamiento[[#This Row],[TIEMPO(H)]]="","",Enfriamiento[[#This Row],[TIEMPO(H)]]*60)</f>
        <v>150</v>
      </c>
      <c r="AY142" s="55">
        <f t="shared" si="4"/>
        <v>28</v>
      </c>
      <c r="AZ142" s="56" t="str">
        <f t="shared" si="5"/>
        <v>jul</v>
      </c>
      <c r="BA142" s="65"/>
    </row>
    <row r="143" spans="1:53" ht="15.75" hidden="1" thickBot="1" x14ac:dyDescent="0.3">
      <c r="A143" s="45">
        <v>45846</v>
      </c>
      <c r="B143" s="44" t="s">
        <v>60</v>
      </c>
      <c r="C143" s="44" t="s">
        <v>54</v>
      </c>
      <c r="D143" s="46" t="s">
        <v>55</v>
      </c>
      <c r="E143" s="47" t="s">
        <v>56</v>
      </c>
      <c r="F143" s="46" t="s">
        <v>57</v>
      </c>
      <c r="G143" s="46" t="s">
        <v>58</v>
      </c>
      <c r="H143" s="46" t="s">
        <v>59</v>
      </c>
      <c r="I143" s="46">
        <v>1</v>
      </c>
      <c r="J143" s="46">
        <v>3</v>
      </c>
      <c r="K143" s="46">
        <v>2</v>
      </c>
      <c r="L143" s="46">
        <v>5</v>
      </c>
      <c r="M143" s="46">
        <v>12613</v>
      </c>
      <c r="N143" s="73">
        <v>0.84722222222222221</v>
      </c>
      <c r="O143" s="46">
        <v>15</v>
      </c>
      <c r="P143" s="46">
        <v>18.3</v>
      </c>
      <c r="Q143" s="46">
        <v>19.3</v>
      </c>
      <c r="R143" s="46">
        <v>16.899999999999999</v>
      </c>
      <c r="S143" s="46">
        <v>19.2</v>
      </c>
      <c r="T143" s="46">
        <v>18.399999999999999</v>
      </c>
      <c r="U143" s="46">
        <v>20.5</v>
      </c>
      <c r="V143" s="46">
        <v>19.3</v>
      </c>
      <c r="W143" s="46">
        <v>18.5</v>
      </c>
      <c r="X143" s="48">
        <f>AVERAGE(P143:W310)</f>
        <v>20.139434523809399</v>
      </c>
      <c r="Y143" s="49">
        <v>0.89583333333333337</v>
      </c>
      <c r="Z143" s="50">
        <v>11.8</v>
      </c>
      <c r="AA143" s="50">
        <v>12.3</v>
      </c>
      <c r="AB143" s="50">
        <v>10.199999999999999</v>
      </c>
      <c r="AC143" s="50">
        <v>13.2</v>
      </c>
      <c r="AD143" s="50">
        <v>8.8000000000000007</v>
      </c>
      <c r="AE143" s="50">
        <v>15.3</v>
      </c>
      <c r="AF143" s="50">
        <v>9.6</v>
      </c>
      <c r="AG143" s="50">
        <v>13</v>
      </c>
      <c r="AH143" s="51">
        <f>AVERAGE(Z143:AG310)</f>
        <v>11.46346726190477</v>
      </c>
      <c r="AI143" s="49">
        <v>0.95138888888888884</v>
      </c>
      <c r="AJ143" s="50">
        <v>5</v>
      </c>
      <c r="AK143" s="50">
        <v>7.2</v>
      </c>
      <c r="AL143" s="50">
        <v>7.7</v>
      </c>
      <c r="AM143" s="50">
        <v>6.3</v>
      </c>
      <c r="AN143" s="50">
        <v>8</v>
      </c>
      <c r="AO143" s="50">
        <v>6.4</v>
      </c>
      <c r="AP143" s="50">
        <v>8.1999999999999993</v>
      </c>
      <c r="AQ143" s="50">
        <v>5.8</v>
      </c>
      <c r="AR143" s="50">
        <v>8.3000000000000007</v>
      </c>
      <c r="AS143" s="51">
        <f>AVERAGE(AK143:AR310)</f>
        <v>6.621428571428571</v>
      </c>
      <c r="AT143" s="52">
        <f>+Enfriamiento[[#This Row],[HORA FINAL]]-Enfriamiento[[#This Row],[HORA INICIAL]]</f>
        <v>0.10416666666666663</v>
      </c>
      <c r="AU143" s="53">
        <v>397.64</v>
      </c>
      <c r="AV143" s="46"/>
      <c r="AW14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3" s="55">
        <f>IF(Enfriamiento[[#This Row],[TIEMPO(H)]]="","",Enfriamiento[[#This Row],[TIEMPO(H)]]*60)</f>
        <v>150</v>
      </c>
      <c r="AY143" s="55">
        <f t="shared" si="4"/>
        <v>28</v>
      </c>
      <c r="AZ143" s="56" t="str">
        <f t="shared" si="5"/>
        <v>jul</v>
      </c>
      <c r="BA143" s="65"/>
    </row>
    <row r="144" spans="1:53" ht="15.75" hidden="1" thickBot="1" x14ac:dyDescent="0.3">
      <c r="A144" s="45">
        <v>45846</v>
      </c>
      <c r="B144" s="44" t="s">
        <v>60</v>
      </c>
      <c r="C144" s="44" t="s">
        <v>54</v>
      </c>
      <c r="D144" s="46" t="s">
        <v>55</v>
      </c>
      <c r="E144" s="47" t="s">
        <v>56</v>
      </c>
      <c r="F144" s="46" t="s">
        <v>57</v>
      </c>
      <c r="G144" s="46" t="s">
        <v>58</v>
      </c>
      <c r="H144" s="46" t="s">
        <v>59</v>
      </c>
      <c r="I144" s="46">
        <v>1</v>
      </c>
      <c r="J144" s="46">
        <v>3</v>
      </c>
      <c r="K144" s="46">
        <v>2</v>
      </c>
      <c r="L144" s="46">
        <v>5</v>
      </c>
      <c r="M144" s="46">
        <v>12611</v>
      </c>
      <c r="N144" s="73">
        <v>0.84722222222222221</v>
      </c>
      <c r="O144" s="46">
        <v>15</v>
      </c>
      <c r="P144" s="46">
        <v>18.3</v>
      </c>
      <c r="Q144" s="46">
        <v>19.3</v>
      </c>
      <c r="R144" s="46">
        <v>16.899999999999999</v>
      </c>
      <c r="S144" s="46">
        <v>19.2</v>
      </c>
      <c r="T144" s="46">
        <v>18.399999999999999</v>
      </c>
      <c r="U144" s="46">
        <v>20.5</v>
      </c>
      <c r="V144" s="46">
        <v>19.3</v>
      </c>
      <c r="W144" s="46">
        <v>18.5</v>
      </c>
      <c r="X144" s="48">
        <f>AVERAGE(P144:W312)</f>
        <v>20.133875739644836</v>
      </c>
      <c r="Y144" s="49">
        <v>0.89583333333333337</v>
      </c>
      <c r="Z144" s="50">
        <v>11.8</v>
      </c>
      <c r="AA144" s="50">
        <v>12.3</v>
      </c>
      <c r="AB144" s="50">
        <v>10.199999999999999</v>
      </c>
      <c r="AC144" s="50">
        <v>13.2</v>
      </c>
      <c r="AD144" s="50">
        <v>8.8000000000000007</v>
      </c>
      <c r="AE144" s="50">
        <v>15.3</v>
      </c>
      <c r="AF144" s="50">
        <v>9.6</v>
      </c>
      <c r="AG144" s="50">
        <v>13</v>
      </c>
      <c r="AH144" s="51">
        <f>AVERAGE(Z144:AG312)</f>
        <v>11.489866863905338</v>
      </c>
      <c r="AI144" s="49">
        <v>0.95138888888888884</v>
      </c>
      <c r="AJ144" s="50">
        <v>5</v>
      </c>
      <c r="AK144" s="50">
        <v>7.2</v>
      </c>
      <c r="AL144" s="50">
        <v>7.7</v>
      </c>
      <c r="AM144" s="50">
        <v>6.3</v>
      </c>
      <c r="AN144" s="50">
        <v>8</v>
      </c>
      <c r="AO144" s="50">
        <v>6.4</v>
      </c>
      <c r="AP144" s="50">
        <v>8.1999999999999993</v>
      </c>
      <c r="AQ144" s="50">
        <v>5.8</v>
      </c>
      <c r="AR144" s="50">
        <v>8.3000000000000007</v>
      </c>
      <c r="AS144" s="51">
        <f>AVERAGE(AK144:AR312)</f>
        <v>6.6392751479289975</v>
      </c>
      <c r="AT144" s="52">
        <f>+Enfriamiento[[#This Row],[HORA FINAL]]-Enfriamiento[[#This Row],[HORA INICIAL]]</f>
        <v>0.10416666666666663</v>
      </c>
      <c r="AU144" s="53">
        <v>336.87</v>
      </c>
      <c r="AV144" s="46"/>
      <c r="AW14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4" s="55">
        <f>IF(Enfriamiento[[#This Row],[TIEMPO(H)]]="","",Enfriamiento[[#This Row],[TIEMPO(H)]]*60)</f>
        <v>150</v>
      </c>
      <c r="AY144" s="55">
        <f t="shared" si="4"/>
        <v>28</v>
      </c>
      <c r="AZ144" s="56" t="str">
        <f t="shared" si="5"/>
        <v>jul</v>
      </c>
      <c r="BA144" s="65"/>
    </row>
    <row r="145" spans="1:53" ht="15.75" hidden="1" thickBot="1" x14ac:dyDescent="0.3">
      <c r="A145" s="45">
        <v>45846</v>
      </c>
      <c r="B145" s="44" t="s">
        <v>60</v>
      </c>
      <c r="C145" s="44" t="s">
        <v>54</v>
      </c>
      <c r="D145" s="46" t="s">
        <v>55</v>
      </c>
      <c r="E145" s="47" t="s">
        <v>56</v>
      </c>
      <c r="F145" s="46" t="s">
        <v>57</v>
      </c>
      <c r="G145" s="46" t="s">
        <v>58</v>
      </c>
      <c r="H145" s="46" t="s">
        <v>59</v>
      </c>
      <c r="I145" s="46">
        <v>1</v>
      </c>
      <c r="J145" s="46">
        <v>3</v>
      </c>
      <c r="K145" s="46">
        <v>2</v>
      </c>
      <c r="L145" s="46">
        <v>5</v>
      </c>
      <c r="M145" s="46">
        <v>12610</v>
      </c>
      <c r="N145" s="73">
        <v>0.84722222222222221</v>
      </c>
      <c r="O145" s="46">
        <v>15</v>
      </c>
      <c r="P145" s="46">
        <v>18.3</v>
      </c>
      <c r="Q145" s="46">
        <v>19.3</v>
      </c>
      <c r="R145" s="46">
        <v>16.899999999999999</v>
      </c>
      <c r="S145" s="46">
        <v>19.2</v>
      </c>
      <c r="T145" s="46">
        <v>18.399999999999999</v>
      </c>
      <c r="U145" s="46">
        <v>20.5</v>
      </c>
      <c r="V145" s="46">
        <v>19.3</v>
      </c>
      <c r="W145" s="46">
        <v>18.5</v>
      </c>
      <c r="X145" s="48">
        <f>AVERAGE(P145:W314)</f>
        <v>20.128382352941035</v>
      </c>
      <c r="Y145" s="49">
        <v>0.89583333333333337</v>
      </c>
      <c r="Z145" s="50">
        <v>11.8</v>
      </c>
      <c r="AA145" s="50">
        <v>12.3</v>
      </c>
      <c r="AB145" s="50">
        <v>10.199999999999999</v>
      </c>
      <c r="AC145" s="50">
        <v>13.2</v>
      </c>
      <c r="AD145" s="50">
        <v>8.8000000000000007</v>
      </c>
      <c r="AE145" s="50">
        <v>15.3</v>
      </c>
      <c r="AF145" s="50">
        <v>9.6</v>
      </c>
      <c r="AG145" s="50">
        <v>13</v>
      </c>
      <c r="AH145" s="51">
        <f>AVERAGE(Z145:AG314)</f>
        <v>11.515955882352955</v>
      </c>
      <c r="AI145" s="49">
        <v>0.95138888888888884</v>
      </c>
      <c r="AJ145" s="50">
        <v>5</v>
      </c>
      <c r="AK145" s="50">
        <v>7.2</v>
      </c>
      <c r="AL145" s="50">
        <v>7.7</v>
      </c>
      <c r="AM145" s="50">
        <v>6.3</v>
      </c>
      <c r="AN145" s="50">
        <v>8</v>
      </c>
      <c r="AO145" s="50">
        <v>6.4</v>
      </c>
      <c r="AP145" s="50">
        <v>8.1999999999999993</v>
      </c>
      <c r="AQ145" s="50">
        <v>5.8</v>
      </c>
      <c r="AR145" s="50">
        <v>8.3000000000000007</v>
      </c>
      <c r="AS145" s="51">
        <f>AVERAGE(AK145:AR314)</f>
        <v>6.6569117647058915</v>
      </c>
      <c r="AT145" s="52">
        <f>+Enfriamiento[[#This Row],[HORA FINAL]]-Enfriamiento[[#This Row],[HORA INICIAL]]</f>
        <v>0.10416666666666663</v>
      </c>
      <c r="AU145" s="53">
        <v>332.87</v>
      </c>
      <c r="AV145" s="46"/>
      <c r="AW14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45" s="55">
        <f>IF(Enfriamiento[[#This Row],[TIEMPO(H)]]="","",Enfriamiento[[#This Row],[TIEMPO(H)]]*60)</f>
        <v>150</v>
      </c>
      <c r="AY145" s="55">
        <f t="shared" si="4"/>
        <v>28</v>
      </c>
      <c r="AZ145" s="56" t="str">
        <f t="shared" si="5"/>
        <v>jul</v>
      </c>
      <c r="BA145" s="65"/>
    </row>
    <row r="146" spans="1:53" ht="15.75" hidden="1" thickBot="1" x14ac:dyDescent="0.3">
      <c r="A146" s="45">
        <v>45846</v>
      </c>
      <c r="B146" s="44" t="s">
        <v>60</v>
      </c>
      <c r="C146" s="44" t="s">
        <v>69</v>
      </c>
      <c r="D146" s="46" t="s">
        <v>62</v>
      </c>
      <c r="E146" s="47" t="s">
        <v>56</v>
      </c>
      <c r="F146" s="46" t="s">
        <v>57</v>
      </c>
      <c r="G146" s="46" t="s">
        <v>68</v>
      </c>
      <c r="H146" s="46" t="s">
        <v>59</v>
      </c>
      <c r="I146" s="46">
        <v>2</v>
      </c>
      <c r="J146" s="46">
        <v>1</v>
      </c>
      <c r="K146" s="46">
        <v>3.4</v>
      </c>
      <c r="L146" s="46">
        <v>5</v>
      </c>
      <c r="M146" s="46">
        <v>2418</v>
      </c>
      <c r="N146" s="73">
        <v>0.875</v>
      </c>
      <c r="O146" s="46">
        <v>13.9</v>
      </c>
      <c r="P146" s="46">
        <v>20.9</v>
      </c>
      <c r="Q146" s="46">
        <v>20.399999999999999</v>
      </c>
      <c r="R146" s="46">
        <v>20.8</v>
      </c>
      <c r="S146" s="46">
        <v>20.6</v>
      </c>
      <c r="T146" s="46">
        <v>19.100000000000001</v>
      </c>
      <c r="U146" s="46">
        <v>20.2</v>
      </c>
      <c r="V146" s="46">
        <v>19.5</v>
      </c>
      <c r="W146" s="46">
        <v>19.600000000000001</v>
      </c>
      <c r="X146" s="48">
        <f>AVERAGE(P146:W295)</f>
        <v>20.289916666666546</v>
      </c>
      <c r="Y146" s="49">
        <v>0.90277777777777779</v>
      </c>
      <c r="Z146" s="50">
        <v>9.8000000000000007</v>
      </c>
      <c r="AA146" s="50">
        <v>7.4</v>
      </c>
      <c r="AB146" s="50">
        <v>10.1</v>
      </c>
      <c r="AC146" s="50">
        <v>10.1</v>
      </c>
      <c r="AD146" s="50">
        <v>10.9</v>
      </c>
      <c r="AE146" s="50">
        <v>8.5</v>
      </c>
      <c r="AF146" s="50">
        <v>13.4</v>
      </c>
      <c r="AG146" s="50">
        <v>7.8</v>
      </c>
      <c r="AH146" s="51">
        <f>AVERAGE(Z146:AG295)</f>
        <v>11.380916666666668</v>
      </c>
      <c r="AI146" s="49">
        <v>0.93055555555555558</v>
      </c>
      <c r="AJ146" s="50">
        <v>5</v>
      </c>
      <c r="AK146" s="50">
        <v>6.1</v>
      </c>
      <c r="AL146" s="50">
        <v>5.2</v>
      </c>
      <c r="AM146" s="50">
        <v>6</v>
      </c>
      <c r="AN146" s="50">
        <v>6.4</v>
      </c>
      <c r="AO146" s="50">
        <v>6.8</v>
      </c>
      <c r="AP146" s="50">
        <v>5.4</v>
      </c>
      <c r="AQ146" s="50">
        <v>8.4</v>
      </c>
      <c r="AR146" s="50">
        <v>5.0999999999999996</v>
      </c>
      <c r="AS146" s="51">
        <f>AVERAGE(AK146:AR295)</f>
        <v>6.5399166666666781</v>
      </c>
      <c r="AT146" s="52">
        <f>+Enfriamiento[[#This Row],[HORA FINAL]]-Enfriamiento[[#This Row],[HORA INICIAL]]</f>
        <v>5.555555555555558E-2</v>
      </c>
      <c r="AU146" s="53">
        <v>491.34</v>
      </c>
      <c r="AV146" s="46"/>
      <c r="AW14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46" s="55">
        <f>IF(Enfriamiento[[#This Row],[TIEMPO(H)]]="","",Enfriamiento[[#This Row],[TIEMPO(H)]]*60)</f>
        <v>80.000000000000142</v>
      </c>
      <c r="AY146" s="55">
        <f t="shared" si="4"/>
        <v>28</v>
      </c>
      <c r="AZ146" s="56" t="str">
        <f t="shared" si="5"/>
        <v>jul</v>
      </c>
      <c r="BA146" s="65"/>
    </row>
    <row r="147" spans="1:53" ht="15.75" hidden="1" thickBot="1" x14ac:dyDescent="0.3">
      <c r="A147" s="45">
        <v>45846</v>
      </c>
      <c r="B147" s="44" t="s">
        <v>60</v>
      </c>
      <c r="C147" s="44" t="s">
        <v>69</v>
      </c>
      <c r="D147" s="46" t="s">
        <v>62</v>
      </c>
      <c r="E147" s="47" t="s">
        <v>56</v>
      </c>
      <c r="F147" s="46" t="s">
        <v>57</v>
      </c>
      <c r="G147" s="46" t="s">
        <v>68</v>
      </c>
      <c r="H147" s="46" t="s">
        <v>59</v>
      </c>
      <c r="I147" s="46">
        <v>2</v>
      </c>
      <c r="J147" s="46">
        <v>1</v>
      </c>
      <c r="K147" s="46">
        <v>3.4</v>
      </c>
      <c r="L147" s="46">
        <v>5</v>
      </c>
      <c r="M147" s="46">
        <v>2419</v>
      </c>
      <c r="N147" s="73">
        <v>0.875</v>
      </c>
      <c r="O147" s="46">
        <v>13.9</v>
      </c>
      <c r="P147" s="46">
        <v>20.9</v>
      </c>
      <c r="Q147" s="46">
        <v>20.399999999999999</v>
      </c>
      <c r="R147" s="46">
        <v>20.8</v>
      </c>
      <c r="S147" s="46">
        <v>20.6</v>
      </c>
      <c r="T147" s="46">
        <v>19.100000000000001</v>
      </c>
      <c r="U147" s="46">
        <v>20.2</v>
      </c>
      <c r="V147" s="46">
        <v>19.5</v>
      </c>
      <c r="W147" s="46">
        <v>19.600000000000001</v>
      </c>
      <c r="X147" s="48">
        <f>AVERAGE(P147:W297)</f>
        <v>20.278973509933646</v>
      </c>
      <c r="Y147" s="49">
        <v>0.90277777777777779</v>
      </c>
      <c r="Z147" s="50">
        <v>9.8000000000000007</v>
      </c>
      <c r="AA147" s="50">
        <v>7.4</v>
      </c>
      <c r="AB147" s="50">
        <v>10.1</v>
      </c>
      <c r="AC147" s="50">
        <v>10.1</v>
      </c>
      <c r="AD147" s="50">
        <v>10.9</v>
      </c>
      <c r="AE147" s="50">
        <v>8.5</v>
      </c>
      <c r="AF147" s="50">
        <v>13.4</v>
      </c>
      <c r="AG147" s="50">
        <v>7.8</v>
      </c>
      <c r="AH147" s="51">
        <f>AVERAGE(Z147:AG297)</f>
        <v>11.410513245033107</v>
      </c>
      <c r="AI147" s="49">
        <v>0.93055555555555558</v>
      </c>
      <c r="AJ147" s="50">
        <v>5</v>
      </c>
      <c r="AK147" s="50">
        <v>6.1</v>
      </c>
      <c r="AL147" s="50">
        <v>5.2</v>
      </c>
      <c r="AM147" s="50">
        <v>6</v>
      </c>
      <c r="AN147" s="50">
        <v>6.4</v>
      </c>
      <c r="AO147" s="50">
        <v>6.8</v>
      </c>
      <c r="AP147" s="50">
        <v>5.4</v>
      </c>
      <c r="AQ147" s="50">
        <v>8.4</v>
      </c>
      <c r="AR147" s="50">
        <v>5.0999999999999996</v>
      </c>
      <c r="AS147" s="51">
        <f>AVERAGE(AK147:AR297)</f>
        <v>6.5540562913907392</v>
      </c>
      <c r="AT147" s="52">
        <f>+Enfriamiento[[#This Row],[HORA FINAL]]-Enfriamiento[[#This Row],[HORA INICIAL]]</f>
        <v>5.555555555555558E-2</v>
      </c>
      <c r="AU147" s="53">
        <v>488.34</v>
      </c>
      <c r="AV147" s="46"/>
      <c r="AW14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47" s="55">
        <f>IF(Enfriamiento[[#This Row],[TIEMPO(H)]]="","",Enfriamiento[[#This Row],[TIEMPO(H)]]*60)</f>
        <v>80.000000000000142</v>
      </c>
      <c r="AY147" s="55">
        <f t="shared" si="4"/>
        <v>28</v>
      </c>
      <c r="AZ147" s="56" t="str">
        <f t="shared" si="5"/>
        <v>jul</v>
      </c>
      <c r="BA147" s="65"/>
    </row>
    <row r="148" spans="1:53" ht="15.75" hidden="1" thickBot="1" x14ac:dyDescent="0.3">
      <c r="A148" s="45">
        <v>45846</v>
      </c>
      <c r="B148" s="44" t="s">
        <v>60</v>
      </c>
      <c r="C148" s="44" t="s">
        <v>69</v>
      </c>
      <c r="D148" s="46" t="s">
        <v>62</v>
      </c>
      <c r="E148" s="47" t="s">
        <v>56</v>
      </c>
      <c r="F148" s="46" t="s">
        <v>57</v>
      </c>
      <c r="G148" s="46" t="s">
        <v>68</v>
      </c>
      <c r="H148" s="46" t="s">
        <v>59</v>
      </c>
      <c r="I148" s="46">
        <v>2</v>
      </c>
      <c r="J148" s="46">
        <v>1</v>
      </c>
      <c r="K148" s="46">
        <v>3.4</v>
      </c>
      <c r="L148" s="46">
        <v>5</v>
      </c>
      <c r="M148" s="46">
        <v>2420</v>
      </c>
      <c r="N148" s="73">
        <v>0.875</v>
      </c>
      <c r="O148" s="46">
        <v>13.9</v>
      </c>
      <c r="P148" s="46">
        <v>20.9</v>
      </c>
      <c r="Q148" s="46">
        <v>20.399999999999999</v>
      </c>
      <c r="R148" s="46">
        <v>20.8</v>
      </c>
      <c r="S148" s="46">
        <v>20.6</v>
      </c>
      <c r="T148" s="46">
        <v>19.100000000000001</v>
      </c>
      <c r="U148" s="46">
        <v>20.2</v>
      </c>
      <c r="V148" s="46">
        <v>19.5</v>
      </c>
      <c r="W148" s="46">
        <v>19.600000000000001</v>
      </c>
      <c r="X148" s="48">
        <f>AVERAGE(P148:W299)</f>
        <v>20.268174342105123</v>
      </c>
      <c r="Y148" s="49">
        <v>0.90277777777777779</v>
      </c>
      <c r="Z148" s="50">
        <v>9.8000000000000007</v>
      </c>
      <c r="AA148" s="50">
        <v>7.4</v>
      </c>
      <c r="AB148" s="50">
        <v>10.1</v>
      </c>
      <c r="AC148" s="50">
        <v>10.1</v>
      </c>
      <c r="AD148" s="50">
        <v>10.9</v>
      </c>
      <c r="AE148" s="50">
        <v>8.5</v>
      </c>
      <c r="AF148" s="50">
        <v>13.4</v>
      </c>
      <c r="AG148" s="50">
        <v>7.8</v>
      </c>
      <c r="AH148" s="51">
        <f>AVERAGE(Z148:AG299)</f>
        <v>11.439720394736831</v>
      </c>
      <c r="AI148" s="49">
        <v>0.93055555555555558</v>
      </c>
      <c r="AJ148" s="50">
        <v>5</v>
      </c>
      <c r="AK148" s="50">
        <v>6.1</v>
      </c>
      <c r="AL148" s="50">
        <v>5.2</v>
      </c>
      <c r="AM148" s="50">
        <v>6</v>
      </c>
      <c r="AN148" s="50">
        <v>6.4</v>
      </c>
      <c r="AO148" s="50">
        <v>6.8</v>
      </c>
      <c r="AP148" s="50">
        <v>5.4</v>
      </c>
      <c r="AQ148" s="50">
        <v>8.4</v>
      </c>
      <c r="AR148" s="50">
        <v>5.0999999999999996</v>
      </c>
      <c r="AS148" s="51">
        <f>AVERAGE(AK148:AR299)</f>
        <v>6.5680098684210639</v>
      </c>
      <c r="AT148" s="52">
        <f>+Enfriamiento[[#This Row],[HORA FINAL]]-Enfriamiento[[#This Row],[HORA INICIAL]]</f>
        <v>5.555555555555558E-2</v>
      </c>
      <c r="AU148" s="53">
        <v>355.1</v>
      </c>
      <c r="AV148" s="46"/>
      <c r="AW14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48" s="55">
        <f>IF(Enfriamiento[[#This Row],[TIEMPO(H)]]="","",Enfriamiento[[#This Row],[TIEMPO(H)]]*60)</f>
        <v>80.000000000000142</v>
      </c>
      <c r="AY148" s="55">
        <f t="shared" si="4"/>
        <v>28</v>
      </c>
      <c r="AZ148" s="56" t="str">
        <f t="shared" si="5"/>
        <v>jul</v>
      </c>
      <c r="BA148" s="65"/>
    </row>
    <row r="149" spans="1:53" ht="15.75" hidden="1" thickBot="1" x14ac:dyDescent="0.3">
      <c r="A149" s="45">
        <v>45846</v>
      </c>
      <c r="B149" s="44" t="s">
        <v>60</v>
      </c>
      <c r="C149" s="44" t="s">
        <v>69</v>
      </c>
      <c r="D149" s="46" t="s">
        <v>62</v>
      </c>
      <c r="E149" s="47" t="s">
        <v>56</v>
      </c>
      <c r="F149" s="46" t="s">
        <v>57</v>
      </c>
      <c r="G149" s="46" t="s">
        <v>68</v>
      </c>
      <c r="H149" s="46" t="s">
        <v>59</v>
      </c>
      <c r="I149" s="46">
        <v>2</v>
      </c>
      <c r="J149" s="46">
        <v>1</v>
      </c>
      <c r="K149" s="46">
        <v>3.4</v>
      </c>
      <c r="L149" s="46">
        <v>5</v>
      </c>
      <c r="M149" s="46">
        <v>2421</v>
      </c>
      <c r="N149" s="73">
        <v>0.875</v>
      </c>
      <c r="O149" s="46">
        <v>13.9</v>
      </c>
      <c r="P149" s="46">
        <v>20.9</v>
      </c>
      <c r="Q149" s="46">
        <v>20.399999999999999</v>
      </c>
      <c r="R149" s="46">
        <v>20.8</v>
      </c>
      <c r="S149" s="46">
        <v>20.6</v>
      </c>
      <c r="T149" s="46">
        <v>19.100000000000001</v>
      </c>
      <c r="U149" s="46">
        <v>20.2</v>
      </c>
      <c r="V149" s="46">
        <v>19.5</v>
      </c>
      <c r="W149" s="46">
        <v>19.600000000000001</v>
      </c>
      <c r="X149" s="48">
        <f>AVERAGE(P149:W301)</f>
        <v>20.252205882352801</v>
      </c>
      <c r="Y149" s="49">
        <v>0.90277777777777779</v>
      </c>
      <c r="Z149" s="50">
        <v>9.8000000000000007</v>
      </c>
      <c r="AA149" s="50">
        <v>7.4</v>
      </c>
      <c r="AB149" s="50">
        <v>10.1</v>
      </c>
      <c r="AC149" s="50">
        <v>10.1</v>
      </c>
      <c r="AD149" s="50">
        <v>10.9</v>
      </c>
      <c r="AE149" s="50">
        <v>8.5</v>
      </c>
      <c r="AF149" s="50">
        <v>13.4</v>
      </c>
      <c r="AG149" s="50">
        <v>7.8</v>
      </c>
      <c r="AH149" s="51">
        <f>AVERAGE(Z149:AG301)</f>
        <v>11.459803921568614</v>
      </c>
      <c r="AI149" s="49">
        <v>0.93055555555555558</v>
      </c>
      <c r="AJ149" s="50">
        <v>5</v>
      </c>
      <c r="AK149" s="50">
        <v>6.1</v>
      </c>
      <c r="AL149" s="50">
        <v>5.2</v>
      </c>
      <c r="AM149" s="50">
        <v>6</v>
      </c>
      <c r="AN149" s="50">
        <v>6.4</v>
      </c>
      <c r="AO149" s="50">
        <v>6.8</v>
      </c>
      <c r="AP149" s="50">
        <v>5.4</v>
      </c>
      <c r="AQ149" s="50">
        <v>8.4</v>
      </c>
      <c r="AR149" s="50">
        <v>5.0999999999999996</v>
      </c>
      <c r="AS149" s="51">
        <f>AVERAGE(AK149:AR301)</f>
        <v>6.5787581699346518</v>
      </c>
      <c r="AT149" s="52">
        <f>+Enfriamiento[[#This Row],[HORA FINAL]]-Enfriamiento[[#This Row],[HORA INICIAL]]</f>
        <v>5.555555555555558E-2</v>
      </c>
      <c r="AU149" s="53">
        <v>319.47000000000003</v>
      </c>
      <c r="AV149" s="46"/>
      <c r="AW14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49" s="55">
        <f>IF(Enfriamiento[[#This Row],[TIEMPO(H)]]="","",Enfriamiento[[#This Row],[TIEMPO(H)]]*60)</f>
        <v>80.000000000000142</v>
      </c>
      <c r="AY149" s="55">
        <f t="shared" si="4"/>
        <v>28</v>
      </c>
      <c r="AZ149" s="56" t="str">
        <f t="shared" si="5"/>
        <v>jul</v>
      </c>
      <c r="BA149" s="65"/>
    </row>
    <row r="150" spans="1:53" ht="15.75" hidden="1" thickBot="1" x14ac:dyDescent="0.3">
      <c r="A150" s="45">
        <v>45846</v>
      </c>
      <c r="B150" s="44" t="s">
        <v>60</v>
      </c>
      <c r="C150" s="44" t="s">
        <v>69</v>
      </c>
      <c r="D150" s="46" t="s">
        <v>62</v>
      </c>
      <c r="E150" s="47" t="s">
        <v>56</v>
      </c>
      <c r="F150" s="46" t="s">
        <v>57</v>
      </c>
      <c r="G150" s="46" t="s">
        <v>68</v>
      </c>
      <c r="H150" s="46" t="s">
        <v>59</v>
      </c>
      <c r="I150" s="46">
        <v>2</v>
      </c>
      <c r="J150" s="46">
        <v>1</v>
      </c>
      <c r="K150" s="46">
        <v>3.4</v>
      </c>
      <c r="L150" s="46">
        <v>5</v>
      </c>
      <c r="M150" s="46">
        <v>2417</v>
      </c>
      <c r="N150" s="73">
        <v>0.875</v>
      </c>
      <c r="O150" s="46">
        <v>13.9</v>
      </c>
      <c r="P150" s="46">
        <v>20.9</v>
      </c>
      <c r="Q150" s="46">
        <v>20.399999999999999</v>
      </c>
      <c r="R150" s="46">
        <v>20.8</v>
      </c>
      <c r="S150" s="46">
        <v>20.6</v>
      </c>
      <c r="T150" s="46">
        <v>19.100000000000001</v>
      </c>
      <c r="U150" s="46">
        <v>20.2</v>
      </c>
      <c r="V150" s="46">
        <v>19.5</v>
      </c>
      <c r="W150" s="46">
        <v>19.600000000000001</v>
      </c>
      <c r="X150" s="48">
        <f>AVERAGE(P150:W303)</f>
        <v>20.231168831168688</v>
      </c>
      <c r="Y150" s="49">
        <v>0.90277777777777779</v>
      </c>
      <c r="Z150" s="50">
        <v>9.8000000000000007</v>
      </c>
      <c r="AA150" s="50">
        <v>7.4</v>
      </c>
      <c r="AB150" s="50">
        <v>10.1</v>
      </c>
      <c r="AC150" s="50">
        <v>10.1</v>
      </c>
      <c r="AD150" s="50">
        <v>10.9</v>
      </c>
      <c r="AE150" s="50">
        <v>8.5</v>
      </c>
      <c r="AF150" s="50">
        <v>13.4</v>
      </c>
      <c r="AG150" s="50">
        <v>7.8</v>
      </c>
      <c r="AH150" s="51">
        <f>AVERAGE(Z150:AG303)</f>
        <v>11.470941558441547</v>
      </c>
      <c r="AI150" s="49">
        <v>0.93055555555555558</v>
      </c>
      <c r="AJ150" s="50">
        <v>5</v>
      </c>
      <c r="AK150" s="50">
        <v>6.1</v>
      </c>
      <c r="AL150" s="50">
        <v>5.2</v>
      </c>
      <c r="AM150" s="50">
        <v>6</v>
      </c>
      <c r="AN150" s="50">
        <v>6.4</v>
      </c>
      <c r="AO150" s="50">
        <v>6.8</v>
      </c>
      <c r="AP150" s="50">
        <v>5.4</v>
      </c>
      <c r="AQ150" s="50">
        <v>8.4</v>
      </c>
      <c r="AR150" s="50">
        <v>5.0999999999999996</v>
      </c>
      <c r="AS150" s="51">
        <f>AVERAGE(AK150:AR303)</f>
        <v>6.5863636363636475</v>
      </c>
      <c r="AT150" s="52">
        <f>+Enfriamiento[[#This Row],[HORA FINAL]]-Enfriamiento[[#This Row],[HORA INICIAL]]</f>
        <v>5.555555555555558E-2</v>
      </c>
      <c r="AU150" s="53">
        <v>482.34</v>
      </c>
      <c r="AV150" s="46"/>
      <c r="AW15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0" s="55">
        <f>IF(Enfriamiento[[#This Row],[TIEMPO(H)]]="","",Enfriamiento[[#This Row],[TIEMPO(H)]]*60)</f>
        <v>80.000000000000142</v>
      </c>
      <c r="AY150" s="55">
        <f t="shared" si="4"/>
        <v>28</v>
      </c>
      <c r="AZ150" s="56" t="str">
        <f t="shared" si="5"/>
        <v>jul</v>
      </c>
      <c r="BA150" s="65"/>
    </row>
    <row r="151" spans="1:53" ht="15.75" hidden="1" thickBot="1" x14ac:dyDescent="0.3">
      <c r="A151" s="45">
        <v>45846</v>
      </c>
      <c r="B151" s="44" t="s">
        <v>60</v>
      </c>
      <c r="C151" s="44" t="s">
        <v>54</v>
      </c>
      <c r="D151" s="46" t="s">
        <v>67</v>
      </c>
      <c r="E151" s="47" t="s">
        <v>64</v>
      </c>
      <c r="F151" s="46" t="s">
        <v>57</v>
      </c>
      <c r="G151" s="46" t="s">
        <v>68</v>
      </c>
      <c r="H151" s="46" t="s">
        <v>59</v>
      </c>
      <c r="I151" s="46">
        <v>2</v>
      </c>
      <c r="J151" s="46">
        <v>1</v>
      </c>
      <c r="K151" s="46">
        <v>3.4</v>
      </c>
      <c r="L151" s="46">
        <v>5</v>
      </c>
      <c r="M151" s="46">
        <v>10420</v>
      </c>
      <c r="N151" s="73">
        <v>0.875</v>
      </c>
      <c r="O151" s="46">
        <v>13.9</v>
      </c>
      <c r="P151" s="46">
        <v>20.9</v>
      </c>
      <c r="Q151" s="46">
        <v>20.399999999999999</v>
      </c>
      <c r="R151" s="46">
        <v>20.8</v>
      </c>
      <c r="S151" s="46">
        <v>20.6</v>
      </c>
      <c r="T151" s="46">
        <v>19.100000000000001</v>
      </c>
      <c r="U151" s="46">
        <v>20.2</v>
      </c>
      <c r="V151" s="46">
        <v>19.5</v>
      </c>
      <c r="W151" s="46">
        <v>19.600000000000001</v>
      </c>
      <c r="X151" s="48">
        <f>AVERAGE(P151:W305)</f>
        <v>20.21040322580631</v>
      </c>
      <c r="Y151" s="49">
        <v>0.90277777777777779</v>
      </c>
      <c r="Z151" s="50">
        <v>9.8000000000000007</v>
      </c>
      <c r="AA151" s="50">
        <v>7.4</v>
      </c>
      <c r="AB151" s="50">
        <v>10.1</v>
      </c>
      <c r="AC151" s="50">
        <v>10.1</v>
      </c>
      <c r="AD151" s="50">
        <v>10.9</v>
      </c>
      <c r="AE151" s="50">
        <v>8.5</v>
      </c>
      <c r="AF151" s="50">
        <v>13.4</v>
      </c>
      <c r="AG151" s="50">
        <v>7.8</v>
      </c>
      <c r="AH151" s="51">
        <f>AVERAGE(Z151:AG305)</f>
        <v>11.481935483870958</v>
      </c>
      <c r="AI151" s="49">
        <v>0.93055555555555558</v>
      </c>
      <c r="AJ151" s="50">
        <v>5</v>
      </c>
      <c r="AK151" s="50">
        <v>6.1</v>
      </c>
      <c r="AL151" s="50">
        <v>5.2</v>
      </c>
      <c r="AM151" s="50">
        <v>6</v>
      </c>
      <c r="AN151" s="50">
        <v>6.4</v>
      </c>
      <c r="AO151" s="50">
        <v>6.8</v>
      </c>
      <c r="AP151" s="50">
        <v>5.4</v>
      </c>
      <c r="AQ151" s="50">
        <v>8.4</v>
      </c>
      <c r="AR151" s="50">
        <v>5.0999999999999996</v>
      </c>
      <c r="AS151" s="51">
        <f>AVERAGE(AK151:AR305)</f>
        <v>6.5938709677419487</v>
      </c>
      <c r="AT151" s="52">
        <f>+Enfriamiento[[#This Row],[HORA FINAL]]-Enfriamiento[[#This Row],[HORA INICIAL]]</f>
        <v>5.555555555555558E-2</v>
      </c>
      <c r="AU151" s="53">
        <v>279.23</v>
      </c>
      <c r="AV151" s="46"/>
      <c r="AW15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1" s="55">
        <f>IF(Enfriamiento[[#This Row],[TIEMPO(H)]]="","",Enfriamiento[[#This Row],[TIEMPO(H)]]*60)</f>
        <v>80.000000000000142</v>
      </c>
      <c r="AY151" s="55">
        <f t="shared" si="4"/>
        <v>28</v>
      </c>
      <c r="AZ151" s="56" t="str">
        <f t="shared" si="5"/>
        <v>jul</v>
      </c>
      <c r="BA151" s="65"/>
    </row>
    <row r="152" spans="1:53" ht="15.75" hidden="1" thickBot="1" x14ac:dyDescent="0.3">
      <c r="A152" s="45">
        <v>45846</v>
      </c>
      <c r="B152" s="44" t="s">
        <v>60</v>
      </c>
      <c r="C152" s="44" t="s">
        <v>54</v>
      </c>
      <c r="D152" s="46" t="s">
        <v>67</v>
      </c>
      <c r="E152" s="47" t="s">
        <v>64</v>
      </c>
      <c r="F152" s="46" t="s">
        <v>57</v>
      </c>
      <c r="G152" s="46" t="s">
        <v>68</v>
      </c>
      <c r="H152" s="46" t="s">
        <v>59</v>
      </c>
      <c r="I152" s="46">
        <v>2</v>
      </c>
      <c r="J152" s="46">
        <v>1</v>
      </c>
      <c r="K152" s="46">
        <v>3.4</v>
      </c>
      <c r="L152" s="46">
        <v>5</v>
      </c>
      <c r="M152" s="46">
        <v>10424</v>
      </c>
      <c r="N152" s="73">
        <v>0.875</v>
      </c>
      <c r="O152" s="46">
        <v>13.9</v>
      </c>
      <c r="P152" s="46">
        <v>20.9</v>
      </c>
      <c r="Q152" s="46">
        <v>20.399999999999999</v>
      </c>
      <c r="R152" s="46">
        <v>20.8</v>
      </c>
      <c r="S152" s="46">
        <v>20.6</v>
      </c>
      <c r="T152" s="46">
        <v>19.100000000000001</v>
      </c>
      <c r="U152" s="46">
        <v>20.2</v>
      </c>
      <c r="V152" s="46">
        <v>19.5</v>
      </c>
      <c r="W152" s="46">
        <v>19.600000000000001</v>
      </c>
      <c r="X152" s="48">
        <f>AVERAGE(P152:W307)</f>
        <v>20.189903846153705</v>
      </c>
      <c r="Y152" s="49">
        <v>0.90277777777777779</v>
      </c>
      <c r="Z152" s="50">
        <v>9.8000000000000007</v>
      </c>
      <c r="AA152" s="50">
        <v>7.4</v>
      </c>
      <c r="AB152" s="50">
        <v>10.1</v>
      </c>
      <c r="AC152" s="50">
        <v>10.1</v>
      </c>
      <c r="AD152" s="50">
        <v>10.9</v>
      </c>
      <c r="AE152" s="50">
        <v>8.5</v>
      </c>
      <c r="AF152" s="50">
        <v>13.4</v>
      </c>
      <c r="AG152" s="50">
        <v>7.8</v>
      </c>
      <c r="AH152" s="51">
        <f>AVERAGE(Z152:AG307)</f>
        <v>11.492788461538455</v>
      </c>
      <c r="AI152" s="49">
        <v>0.93055555555555558</v>
      </c>
      <c r="AJ152" s="50">
        <v>5</v>
      </c>
      <c r="AK152" s="50">
        <v>6.1</v>
      </c>
      <c r="AL152" s="50">
        <v>5.2</v>
      </c>
      <c r="AM152" s="50">
        <v>6</v>
      </c>
      <c r="AN152" s="50">
        <v>6.4</v>
      </c>
      <c r="AO152" s="50">
        <v>6.8</v>
      </c>
      <c r="AP152" s="50">
        <v>5.4</v>
      </c>
      <c r="AQ152" s="50">
        <v>8.4</v>
      </c>
      <c r="AR152" s="50">
        <v>5.0999999999999996</v>
      </c>
      <c r="AS152" s="51">
        <f>AVERAGE(AK152:AR307)</f>
        <v>6.6012820512820625</v>
      </c>
      <c r="AT152" s="52">
        <f>+Enfriamiento[[#This Row],[HORA FINAL]]-Enfriamiento[[#This Row],[HORA INICIAL]]</f>
        <v>5.555555555555558E-2</v>
      </c>
      <c r="AU152" s="53">
        <v>261.35000000000002</v>
      </c>
      <c r="AV152" s="46"/>
      <c r="AW15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2" s="55">
        <f>IF(Enfriamiento[[#This Row],[TIEMPO(H)]]="","",Enfriamiento[[#This Row],[TIEMPO(H)]]*60)</f>
        <v>80.000000000000142</v>
      </c>
      <c r="AY152" s="55">
        <f t="shared" si="4"/>
        <v>28</v>
      </c>
      <c r="AZ152" s="56" t="str">
        <f t="shared" si="5"/>
        <v>jul</v>
      </c>
      <c r="BA152" s="65"/>
    </row>
    <row r="153" spans="1:53" ht="15.75" hidden="1" thickBot="1" x14ac:dyDescent="0.3">
      <c r="A153" s="45">
        <v>45846</v>
      </c>
      <c r="B153" s="44" t="s">
        <v>60</v>
      </c>
      <c r="C153" s="44" t="s">
        <v>54</v>
      </c>
      <c r="D153" s="46" t="s">
        <v>67</v>
      </c>
      <c r="E153" s="47" t="s">
        <v>64</v>
      </c>
      <c r="F153" s="46" t="s">
        <v>57</v>
      </c>
      <c r="G153" s="46" t="s">
        <v>68</v>
      </c>
      <c r="H153" s="46" t="s">
        <v>59</v>
      </c>
      <c r="I153" s="46">
        <v>2</v>
      </c>
      <c r="J153" s="46">
        <v>1</v>
      </c>
      <c r="K153" s="46">
        <v>3.4</v>
      </c>
      <c r="L153" s="46">
        <v>5</v>
      </c>
      <c r="M153" s="46">
        <v>10423</v>
      </c>
      <c r="N153" s="73">
        <v>0.875</v>
      </c>
      <c r="O153" s="46">
        <v>13.9</v>
      </c>
      <c r="P153" s="46">
        <v>20.9</v>
      </c>
      <c r="Q153" s="46">
        <v>20.399999999999999</v>
      </c>
      <c r="R153" s="46">
        <v>20.8</v>
      </c>
      <c r="S153" s="46">
        <v>20.6</v>
      </c>
      <c r="T153" s="46">
        <v>19.100000000000001</v>
      </c>
      <c r="U153" s="46">
        <v>20.2</v>
      </c>
      <c r="V153" s="46">
        <v>19.5</v>
      </c>
      <c r="W153" s="46">
        <v>19.600000000000001</v>
      </c>
      <c r="X153" s="48">
        <f>AVERAGE(P153:W309)</f>
        <v>20.172372611464819</v>
      </c>
      <c r="Y153" s="49">
        <v>0.90277777777777779</v>
      </c>
      <c r="Z153" s="50">
        <v>9.8000000000000007</v>
      </c>
      <c r="AA153" s="50">
        <v>7.4</v>
      </c>
      <c r="AB153" s="50">
        <v>10.1</v>
      </c>
      <c r="AC153" s="50">
        <v>10.1</v>
      </c>
      <c r="AD153" s="50">
        <v>10.9</v>
      </c>
      <c r="AE153" s="50">
        <v>8.5</v>
      </c>
      <c r="AF153" s="50">
        <v>13.4</v>
      </c>
      <c r="AG153" s="50">
        <v>7.8</v>
      </c>
      <c r="AH153" s="51">
        <f>AVERAGE(Z153:AG309)</f>
        <v>11.518710191082796</v>
      </c>
      <c r="AI153" s="49">
        <v>0.93055555555555558</v>
      </c>
      <c r="AJ153" s="50">
        <v>5</v>
      </c>
      <c r="AK153" s="50">
        <v>6.1</v>
      </c>
      <c r="AL153" s="50">
        <v>5.2</v>
      </c>
      <c r="AM153" s="50">
        <v>6</v>
      </c>
      <c r="AN153" s="50">
        <v>6.4</v>
      </c>
      <c r="AO153" s="50">
        <v>6.8</v>
      </c>
      <c r="AP153" s="50">
        <v>5.4</v>
      </c>
      <c r="AQ153" s="50">
        <v>8.4</v>
      </c>
      <c r="AR153" s="50">
        <v>5.0999999999999996</v>
      </c>
      <c r="AS153" s="51">
        <f>AVERAGE(AK153:AR309)</f>
        <v>6.6179936305732623</v>
      </c>
      <c r="AT153" s="52">
        <f>+Enfriamiento[[#This Row],[HORA FINAL]]-Enfriamiento[[#This Row],[HORA INICIAL]]</f>
        <v>5.555555555555558E-2</v>
      </c>
      <c r="AU153" s="53">
        <v>520.22</v>
      </c>
      <c r="AV153" s="46"/>
      <c r="AW15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3" s="55">
        <f>IF(Enfriamiento[[#This Row],[TIEMPO(H)]]="","",Enfriamiento[[#This Row],[TIEMPO(H)]]*60)</f>
        <v>80.000000000000142</v>
      </c>
      <c r="AY153" s="55">
        <f t="shared" si="4"/>
        <v>28</v>
      </c>
      <c r="AZ153" s="56" t="str">
        <f t="shared" si="5"/>
        <v>jul</v>
      </c>
      <c r="BA153" s="65"/>
    </row>
    <row r="154" spans="1:53" ht="15.75" hidden="1" thickBot="1" x14ac:dyDescent="0.3">
      <c r="A154" s="45">
        <v>45846</v>
      </c>
      <c r="B154" s="44" t="s">
        <v>60</v>
      </c>
      <c r="C154" s="44" t="s">
        <v>54</v>
      </c>
      <c r="D154" s="46" t="s">
        <v>67</v>
      </c>
      <c r="E154" s="47" t="s">
        <v>64</v>
      </c>
      <c r="F154" s="46" t="s">
        <v>57</v>
      </c>
      <c r="G154" s="46" t="s">
        <v>68</v>
      </c>
      <c r="H154" s="46" t="s">
        <v>59</v>
      </c>
      <c r="I154" s="46">
        <v>2</v>
      </c>
      <c r="J154" s="46">
        <v>1</v>
      </c>
      <c r="K154" s="46">
        <v>3.4</v>
      </c>
      <c r="L154" s="46">
        <v>5</v>
      </c>
      <c r="M154" s="46">
        <v>10421</v>
      </c>
      <c r="N154" s="73">
        <v>0.875</v>
      </c>
      <c r="O154" s="46">
        <v>13.9</v>
      </c>
      <c r="P154" s="46">
        <v>20.9</v>
      </c>
      <c r="Q154" s="46">
        <v>20.399999999999999</v>
      </c>
      <c r="R154" s="46">
        <v>20.8</v>
      </c>
      <c r="S154" s="46">
        <v>20.6</v>
      </c>
      <c r="T154" s="46">
        <v>19.100000000000001</v>
      </c>
      <c r="U154" s="46">
        <v>20.2</v>
      </c>
      <c r="V154" s="46">
        <v>19.5</v>
      </c>
      <c r="W154" s="46">
        <v>19.600000000000001</v>
      </c>
      <c r="X154" s="48">
        <f>AVERAGE(P154:W311)</f>
        <v>20.157753164556798</v>
      </c>
      <c r="Y154" s="49">
        <v>0.90277777777777779</v>
      </c>
      <c r="Z154" s="50">
        <v>9.8000000000000007</v>
      </c>
      <c r="AA154" s="50">
        <v>7.4</v>
      </c>
      <c r="AB154" s="50">
        <v>10.1</v>
      </c>
      <c r="AC154" s="50">
        <v>10.1</v>
      </c>
      <c r="AD154" s="50">
        <v>10.9</v>
      </c>
      <c r="AE154" s="50">
        <v>8.5</v>
      </c>
      <c r="AF154" s="50">
        <v>13.4</v>
      </c>
      <c r="AG154" s="50">
        <v>7.8</v>
      </c>
      <c r="AH154" s="51">
        <f>AVERAGE(Z154:AG311)</f>
        <v>11.559414556962018</v>
      </c>
      <c r="AI154" s="49">
        <v>0.93055555555555558</v>
      </c>
      <c r="AJ154" s="50">
        <v>5</v>
      </c>
      <c r="AK154" s="50">
        <v>6.1</v>
      </c>
      <c r="AL154" s="50">
        <v>5.2</v>
      </c>
      <c r="AM154" s="50">
        <v>6</v>
      </c>
      <c r="AN154" s="50">
        <v>6.4</v>
      </c>
      <c r="AO154" s="50">
        <v>6.8</v>
      </c>
      <c r="AP154" s="50">
        <v>5.4</v>
      </c>
      <c r="AQ154" s="50">
        <v>8.4</v>
      </c>
      <c r="AR154" s="50">
        <v>5.0999999999999996</v>
      </c>
      <c r="AS154" s="51">
        <f>AVERAGE(AK154:AR311)</f>
        <v>6.6438291139240686</v>
      </c>
      <c r="AT154" s="52">
        <f>+Enfriamiento[[#This Row],[HORA FINAL]]-Enfriamiento[[#This Row],[HORA INICIAL]]</f>
        <v>5.555555555555558E-2</v>
      </c>
      <c r="AU154" s="53">
        <v>537.34</v>
      </c>
      <c r="AV154" s="46"/>
      <c r="AW15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4" s="55">
        <f>IF(Enfriamiento[[#This Row],[TIEMPO(H)]]="","",Enfriamiento[[#This Row],[TIEMPO(H)]]*60)</f>
        <v>80.000000000000142</v>
      </c>
      <c r="AY154" s="55">
        <f t="shared" si="4"/>
        <v>28</v>
      </c>
      <c r="AZ154" s="56" t="str">
        <f t="shared" si="5"/>
        <v>jul</v>
      </c>
      <c r="BA154" s="65"/>
    </row>
    <row r="155" spans="1:53" ht="15.75" hidden="1" thickBot="1" x14ac:dyDescent="0.3">
      <c r="A155" s="45">
        <v>45846</v>
      </c>
      <c r="B155" s="44" t="s">
        <v>60</v>
      </c>
      <c r="C155" s="44" t="s">
        <v>54</v>
      </c>
      <c r="D155" s="46" t="s">
        <v>67</v>
      </c>
      <c r="E155" s="47" t="s">
        <v>64</v>
      </c>
      <c r="F155" s="46" t="s">
        <v>57</v>
      </c>
      <c r="G155" s="46" t="s">
        <v>68</v>
      </c>
      <c r="H155" s="46" t="s">
        <v>59</v>
      </c>
      <c r="I155" s="46">
        <v>2</v>
      </c>
      <c r="J155" s="46">
        <v>1</v>
      </c>
      <c r="K155" s="46">
        <v>3.4</v>
      </c>
      <c r="L155" s="46">
        <v>5</v>
      </c>
      <c r="M155" s="46">
        <v>10422</v>
      </c>
      <c r="N155" s="73">
        <v>0.875</v>
      </c>
      <c r="O155" s="46">
        <v>13.9</v>
      </c>
      <c r="P155" s="46">
        <v>20.9</v>
      </c>
      <c r="Q155" s="46">
        <v>20.399999999999999</v>
      </c>
      <c r="R155" s="46">
        <v>20.8</v>
      </c>
      <c r="S155" s="46">
        <v>20.6</v>
      </c>
      <c r="T155" s="46">
        <v>19.100000000000001</v>
      </c>
      <c r="U155" s="46">
        <v>20.2</v>
      </c>
      <c r="V155" s="46">
        <v>19.5</v>
      </c>
      <c r="W155" s="46">
        <v>19.600000000000001</v>
      </c>
      <c r="X155" s="48">
        <f>AVERAGE(P155:W313)</f>
        <v>20.143317610062716</v>
      </c>
      <c r="Y155" s="49">
        <v>0.90277777777777779</v>
      </c>
      <c r="Z155" s="50">
        <v>9.8000000000000007</v>
      </c>
      <c r="AA155" s="50">
        <v>7.4</v>
      </c>
      <c r="AB155" s="50">
        <v>10.1</v>
      </c>
      <c r="AC155" s="50">
        <v>10.1</v>
      </c>
      <c r="AD155" s="50">
        <v>10.9</v>
      </c>
      <c r="AE155" s="50">
        <v>8.5</v>
      </c>
      <c r="AF155" s="50">
        <v>13.4</v>
      </c>
      <c r="AG155" s="50">
        <v>7.8</v>
      </c>
      <c r="AH155" s="51">
        <f>AVERAGE(Z155:AG313)</f>
        <v>11.599606918238987</v>
      </c>
      <c r="AI155" s="49">
        <v>0.93055555555555558</v>
      </c>
      <c r="AJ155" s="50">
        <v>5</v>
      </c>
      <c r="AK155" s="50">
        <v>6.1</v>
      </c>
      <c r="AL155" s="50">
        <v>5.2</v>
      </c>
      <c r="AM155" s="50">
        <v>6</v>
      </c>
      <c r="AN155" s="50">
        <v>6.4</v>
      </c>
      <c r="AO155" s="50">
        <v>6.8</v>
      </c>
      <c r="AP155" s="50">
        <v>5.4</v>
      </c>
      <c r="AQ155" s="50">
        <v>8.4</v>
      </c>
      <c r="AR155" s="50">
        <v>5.0999999999999996</v>
      </c>
      <c r="AS155" s="51">
        <f>AVERAGE(AK155:AR313)</f>
        <v>6.6693396226415294</v>
      </c>
      <c r="AT155" s="52">
        <f>+Enfriamiento[[#This Row],[HORA FINAL]]-Enfriamiento[[#This Row],[HORA INICIAL]]</f>
        <v>5.555555555555558E-2</v>
      </c>
      <c r="AU155" s="53">
        <v>531.34</v>
      </c>
      <c r="AV155" s="46"/>
      <c r="AW15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5" s="55">
        <f>IF(Enfriamiento[[#This Row],[TIEMPO(H)]]="","",Enfriamiento[[#This Row],[TIEMPO(H)]]*60)</f>
        <v>80.000000000000142</v>
      </c>
      <c r="AY155" s="55">
        <f t="shared" si="4"/>
        <v>28</v>
      </c>
      <c r="AZ155" s="56" t="str">
        <f t="shared" si="5"/>
        <v>jul</v>
      </c>
      <c r="BA155" s="65"/>
    </row>
    <row r="156" spans="1:53" ht="15.75" hidden="1" thickBot="1" x14ac:dyDescent="0.3">
      <c r="A156" s="45">
        <v>45846</v>
      </c>
      <c r="B156" s="44" t="s">
        <v>60</v>
      </c>
      <c r="C156" s="44" t="s">
        <v>54</v>
      </c>
      <c r="D156" s="46" t="s">
        <v>67</v>
      </c>
      <c r="E156" s="47" t="s">
        <v>64</v>
      </c>
      <c r="F156" s="46" t="s">
        <v>57</v>
      </c>
      <c r="G156" s="46" t="s">
        <v>68</v>
      </c>
      <c r="H156" s="46" t="s">
        <v>59</v>
      </c>
      <c r="I156" s="46">
        <v>2</v>
      </c>
      <c r="J156" s="46">
        <v>1</v>
      </c>
      <c r="K156" s="46">
        <v>3.4</v>
      </c>
      <c r="L156" s="46">
        <v>5</v>
      </c>
      <c r="M156" s="46">
        <v>10419</v>
      </c>
      <c r="N156" s="73">
        <v>0.875</v>
      </c>
      <c r="O156" s="46">
        <v>13.9</v>
      </c>
      <c r="P156" s="46">
        <v>20.9</v>
      </c>
      <c r="Q156" s="46">
        <v>20.399999999999999</v>
      </c>
      <c r="R156" s="46">
        <v>20.8</v>
      </c>
      <c r="S156" s="46">
        <v>20.6</v>
      </c>
      <c r="T156" s="46">
        <v>19.100000000000001</v>
      </c>
      <c r="U156" s="46">
        <v>20.2</v>
      </c>
      <c r="V156" s="46">
        <v>19.5</v>
      </c>
      <c r="W156" s="46">
        <v>19.600000000000001</v>
      </c>
      <c r="X156" s="48">
        <f>AVERAGE(P156:W315)</f>
        <v>20.129062499999812</v>
      </c>
      <c r="Y156" s="49">
        <v>0.90277777777777779</v>
      </c>
      <c r="Z156" s="50">
        <v>9.8000000000000007</v>
      </c>
      <c r="AA156" s="50">
        <v>7.4</v>
      </c>
      <c r="AB156" s="50">
        <v>10.1</v>
      </c>
      <c r="AC156" s="50">
        <v>10.1</v>
      </c>
      <c r="AD156" s="50">
        <v>10.9</v>
      </c>
      <c r="AE156" s="50">
        <v>8.5</v>
      </c>
      <c r="AF156" s="50">
        <v>13.4</v>
      </c>
      <c r="AG156" s="50">
        <v>7.8</v>
      </c>
      <c r="AH156" s="51">
        <f>AVERAGE(Z156:AG315)</f>
        <v>11.639296874999994</v>
      </c>
      <c r="AI156" s="49">
        <v>0.93055555555555558</v>
      </c>
      <c r="AJ156" s="50">
        <v>5</v>
      </c>
      <c r="AK156" s="50">
        <v>6.1</v>
      </c>
      <c r="AL156" s="50">
        <v>5.2</v>
      </c>
      <c r="AM156" s="50">
        <v>6</v>
      </c>
      <c r="AN156" s="50">
        <v>6.4</v>
      </c>
      <c r="AO156" s="50">
        <v>6.8</v>
      </c>
      <c r="AP156" s="50">
        <v>5.4</v>
      </c>
      <c r="AQ156" s="50">
        <v>8.4</v>
      </c>
      <c r="AR156" s="50">
        <v>5.0999999999999996</v>
      </c>
      <c r="AS156" s="51">
        <f>AVERAGE(AK156:AR315)</f>
        <v>6.6945312500000203</v>
      </c>
      <c r="AT156" s="52">
        <f>+Enfriamiento[[#This Row],[HORA FINAL]]-Enfriamiento[[#This Row],[HORA INICIAL]]</f>
        <v>5.555555555555558E-2</v>
      </c>
      <c r="AU156" s="53">
        <v>533.34</v>
      </c>
      <c r="AV156" s="46"/>
      <c r="AW15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1.3333333333333357</v>
      </c>
      <c r="AX156" s="55">
        <f>IF(Enfriamiento[[#This Row],[TIEMPO(H)]]="","",Enfriamiento[[#This Row],[TIEMPO(H)]]*60)</f>
        <v>80.000000000000142</v>
      </c>
      <c r="AY156" s="55">
        <f t="shared" si="4"/>
        <v>28</v>
      </c>
      <c r="AZ156" s="56" t="str">
        <f t="shared" si="5"/>
        <v>jul</v>
      </c>
      <c r="BA156" s="65"/>
    </row>
    <row r="157" spans="1:53" ht="26.25" hidden="1" thickBot="1" x14ac:dyDescent="0.3">
      <c r="A157" s="45">
        <v>45846</v>
      </c>
      <c r="B157" s="44" t="s">
        <v>60</v>
      </c>
      <c r="C157" s="44" t="s">
        <v>54</v>
      </c>
      <c r="D157" s="46" t="s">
        <v>63</v>
      </c>
      <c r="E157" s="47" t="s">
        <v>64</v>
      </c>
      <c r="F157" s="46" t="s">
        <v>57</v>
      </c>
      <c r="G157" s="46" t="s">
        <v>65</v>
      </c>
      <c r="H157" s="46" t="s">
        <v>59</v>
      </c>
      <c r="I157" s="46">
        <v>1</v>
      </c>
      <c r="J157" s="46">
        <v>2</v>
      </c>
      <c r="K157" s="46">
        <v>5.6</v>
      </c>
      <c r="L157" s="46">
        <v>5</v>
      </c>
      <c r="M157" s="46">
        <v>12319</v>
      </c>
      <c r="N157" s="73">
        <v>0.92708333333333337</v>
      </c>
      <c r="O157" s="46">
        <v>13.7</v>
      </c>
      <c r="P157" s="46">
        <v>21.8</v>
      </c>
      <c r="Q157" s="46">
        <v>23.5</v>
      </c>
      <c r="R157" s="46">
        <v>20.2</v>
      </c>
      <c r="S157" s="46">
        <v>20.2</v>
      </c>
      <c r="T157" s="46">
        <v>20.100000000000001</v>
      </c>
      <c r="U157" s="46">
        <v>20</v>
      </c>
      <c r="V157" s="46">
        <v>19.7</v>
      </c>
      <c r="W157" s="46">
        <v>19.3</v>
      </c>
      <c r="X157" s="48">
        <f>AVERAGE(P157:W290)</f>
        <v>20.336100746268507</v>
      </c>
      <c r="Y157" s="49">
        <v>0.95833333333333337</v>
      </c>
      <c r="Z157" s="50">
        <v>8.4</v>
      </c>
      <c r="AA157" s="50">
        <v>8.1999999999999993</v>
      </c>
      <c r="AB157" s="50">
        <v>12.7</v>
      </c>
      <c r="AC157" s="50">
        <v>7.9</v>
      </c>
      <c r="AD157" s="50">
        <v>12.4</v>
      </c>
      <c r="AE157" s="50">
        <v>12.8</v>
      </c>
      <c r="AF157" s="50">
        <v>13.7</v>
      </c>
      <c r="AG157" s="50">
        <v>14</v>
      </c>
      <c r="AH157" s="51">
        <f>AVERAGE(Z157:AG290)</f>
        <v>11.461847014925358</v>
      </c>
      <c r="AI157" s="49">
        <v>0</v>
      </c>
      <c r="AJ157" s="50">
        <v>5</v>
      </c>
      <c r="AK157" s="50">
        <v>6.5</v>
      </c>
      <c r="AL157" s="50">
        <v>5.3</v>
      </c>
      <c r="AM157" s="50">
        <v>4.7</v>
      </c>
      <c r="AN157" s="50">
        <v>6.8</v>
      </c>
      <c r="AO157" s="50">
        <v>6.6</v>
      </c>
      <c r="AP157" s="50">
        <v>8.4</v>
      </c>
      <c r="AQ157" s="50">
        <v>8.1999999999999993</v>
      </c>
      <c r="AR157" s="50">
        <v>7.9</v>
      </c>
      <c r="AS157" s="51">
        <f>AVERAGE(AK157:AR290)</f>
        <v>6.5368470149253861</v>
      </c>
      <c r="AT157" s="52">
        <f>+Enfriamiento[[#This Row],[HORA FINAL]]-Enfriamiento[[#This Row],[HORA INICIAL]]</f>
        <v>-0.92708333333333337</v>
      </c>
      <c r="AU157" s="53">
        <v>400.64</v>
      </c>
      <c r="AV157" s="46"/>
      <c r="AW15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57" s="55">
        <f>IF(Enfriamiento[[#This Row],[TIEMPO(H)]]="","",Enfriamiento[[#This Row],[TIEMPO(H)]]*60)</f>
        <v>105</v>
      </c>
      <c r="AY157" s="55">
        <f t="shared" si="4"/>
        <v>28</v>
      </c>
      <c r="AZ157" s="56" t="str">
        <f t="shared" si="5"/>
        <v>jul</v>
      </c>
      <c r="BA157" s="65"/>
    </row>
    <row r="158" spans="1:53" ht="26.25" hidden="1" thickBot="1" x14ac:dyDescent="0.3">
      <c r="A158" s="45">
        <v>45846</v>
      </c>
      <c r="B158" s="44" t="s">
        <v>60</v>
      </c>
      <c r="C158" s="44" t="s">
        <v>54</v>
      </c>
      <c r="D158" s="46" t="s">
        <v>63</v>
      </c>
      <c r="E158" s="47" t="s">
        <v>64</v>
      </c>
      <c r="F158" s="46" t="s">
        <v>57</v>
      </c>
      <c r="G158" s="46" t="s">
        <v>65</v>
      </c>
      <c r="H158" s="46" t="s">
        <v>59</v>
      </c>
      <c r="I158" s="46">
        <v>1</v>
      </c>
      <c r="J158" s="46">
        <v>2</v>
      </c>
      <c r="K158" s="46">
        <v>5.6</v>
      </c>
      <c r="L158" s="46">
        <v>5</v>
      </c>
      <c r="M158" s="46">
        <v>12320</v>
      </c>
      <c r="N158" s="73">
        <v>0.92708333333333337</v>
      </c>
      <c r="O158" s="46">
        <v>13.7</v>
      </c>
      <c r="P158" s="46">
        <v>21.8</v>
      </c>
      <c r="Q158" s="46">
        <v>23.5</v>
      </c>
      <c r="R158" s="46">
        <v>20.2</v>
      </c>
      <c r="S158" s="46">
        <v>20.2</v>
      </c>
      <c r="T158" s="46">
        <v>20.100000000000001</v>
      </c>
      <c r="U158" s="46">
        <v>20</v>
      </c>
      <c r="V158" s="46">
        <v>19.7</v>
      </c>
      <c r="W158" s="46">
        <v>19.3</v>
      </c>
      <c r="X158" s="48">
        <f>AVERAGE(P158:W292)</f>
        <v>20.320092592592438</v>
      </c>
      <c r="Y158" s="49">
        <v>0.95833333333333337</v>
      </c>
      <c r="Z158" s="50">
        <v>8.4</v>
      </c>
      <c r="AA158" s="50">
        <v>8.1999999999999993</v>
      </c>
      <c r="AB158" s="50">
        <v>12.7</v>
      </c>
      <c r="AC158" s="50">
        <v>7.9</v>
      </c>
      <c r="AD158" s="50">
        <v>12.4</v>
      </c>
      <c r="AE158" s="50">
        <v>12.8</v>
      </c>
      <c r="AF158" s="50">
        <v>13.7</v>
      </c>
      <c r="AG158" s="50">
        <v>14</v>
      </c>
      <c r="AH158" s="51">
        <f>AVERAGE(Z158:AG292)</f>
        <v>11.48314814814813</v>
      </c>
      <c r="AI158" s="49">
        <v>0</v>
      </c>
      <c r="AJ158" s="50">
        <v>5</v>
      </c>
      <c r="AK158" s="50">
        <v>6.5</v>
      </c>
      <c r="AL158" s="50">
        <v>5.3</v>
      </c>
      <c r="AM158" s="50">
        <v>4.7</v>
      </c>
      <c r="AN158" s="50">
        <v>6.8</v>
      </c>
      <c r="AO158" s="50">
        <v>6.6</v>
      </c>
      <c r="AP158" s="50">
        <v>8.4</v>
      </c>
      <c r="AQ158" s="50">
        <v>8.1999999999999993</v>
      </c>
      <c r="AR158" s="50">
        <v>7.9</v>
      </c>
      <c r="AS158" s="51">
        <f>AVERAGE(AK158:AR292)</f>
        <v>6.5480555555555666</v>
      </c>
      <c r="AT158" s="52">
        <f>+Enfriamiento[[#This Row],[HORA FINAL]]-Enfriamiento[[#This Row],[HORA INICIAL]]</f>
        <v>-0.92708333333333337</v>
      </c>
      <c r="AU158" s="53">
        <v>196.57</v>
      </c>
      <c r="AV158" s="46"/>
      <c r="AW15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58" s="55">
        <f>IF(Enfriamiento[[#This Row],[TIEMPO(H)]]="","",Enfriamiento[[#This Row],[TIEMPO(H)]]*60)</f>
        <v>105</v>
      </c>
      <c r="AY158" s="55">
        <f t="shared" si="4"/>
        <v>28</v>
      </c>
      <c r="AZ158" s="56" t="str">
        <f t="shared" si="5"/>
        <v>jul</v>
      </c>
      <c r="BA158" s="65"/>
    </row>
    <row r="159" spans="1:53" ht="26.25" hidden="1" thickBot="1" x14ac:dyDescent="0.3">
      <c r="A159" s="45">
        <v>45846</v>
      </c>
      <c r="B159" s="44" t="s">
        <v>60</v>
      </c>
      <c r="C159" s="44" t="s">
        <v>54</v>
      </c>
      <c r="D159" s="46" t="s">
        <v>63</v>
      </c>
      <c r="E159" s="47" t="s">
        <v>64</v>
      </c>
      <c r="F159" s="46" t="s">
        <v>57</v>
      </c>
      <c r="G159" s="46" t="s">
        <v>65</v>
      </c>
      <c r="H159" s="46" t="s">
        <v>59</v>
      </c>
      <c r="I159" s="46">
        <v>1</v>
      </c>
      <c r="J159" s="46">
        <v>2</v>
      </c>
      <c r="K159" s="46">
        <v>5.6</v>
      </c>
      <c r="L159" s="46">
        <v>5</v>
      </c>
      <c r="M159" s="46">
        <v>12318</v>
      </c>
      <c r="N159" s="73">
        <v>0.92708333333333337</v>
      </c>
      <c r="O159" s="46">
        <v>13.7</v>
      </c>
      <c r="P159" s="46">
        <v>21.8</v>
      </c>
      <c r="Q159" s="46">
        <v>23.5</v>
      </c>
      <c r="R159" s="46">
        <v>20.2</v>
      </c>
      <c r="S159" s="46">
        <v>20.2</v>
      </c>
      <c r="T159" s="46">
        <v>20.100000000000001</v>
      </c>
      <c r="U159" s="46">
        <v>20</v>
      </c>
      <c r="V159" s="46">
        <v>19.7</v>
      </c>
      <c r="W159" s="46">
        <v>19.3</v>
      </c>
      <c r="X159" s="48">
        <f>AVERAGE(P159:W294)</f>
        <v>20.304319852941017</v>
      </c>
      <c r="Y159" s="49">
        <v>0.95833333333333337</v>
      </c>
      <c r="Z159" s="50">
        <v>8.4</v>
      </c>
      <c r="AA159" s="50">
        <v>8.1999999999999993</v>
      </c>
      <c r="AB159" s="50">
        <v>12.7</v>
      </c>
      <c r="AC159" s="50">
        <v>7.9</v>
      </c>
      <c r="AD159" s="50">
        <v>12.4</v>
      </c>
      <c r="AE159" s="50">
        <v>12.8</v>
      </c>
      <c r="AF159" s="50">
        <v>13.7</v>
      </c>
      <c r="AG159" s="50">
        <v>14</v>
      </c>
      <c r="AH159" s="51">
        <f>AVERAGE(Z159:AG294)</f>
        <v>11.504136029411745</v>
      </c>
      <c r="AI159" s="49">
        <v>0</v>
      </c>
      <c r="AJ159" s="50">
        <v>5</v>
      </c>
      <c r="AK159" s="50">
        <v>6.5</v>
      </c>
      <c r="AL159" s="50">
        <v>5.3</v>
      </c>
      <c r="AM159" s="50">
        <v>4.7</v>
      </c>
      <c r="AN159" s="50">
        <v>6.8</v>
      </c>
      <c r="AO159" s="50">
        <v>6.6</v>
      </c>
      <c r="AP159" s="50">
        <v>8.4</v>
      </c>
      <c r="AQ159" s="50">
        <v>8.1999999999999993</v>
      </c>
      <c r="AR159" s="50">
        <v>7.9</v>
      </c>
      <c r="AS159" s="51">
        <f>AVERAGE(AK159:AR294)</f>
        <v>6.5590992647058926</v>
      </c>
      <c r="AT159" s="52">
        <f>+Enfriamiento[[#This Row],[HORA FINAL]]-Enfriamiento[[#This Row],[HORA INICIAL]]</f>
        <v>-0.92708333333333337</v>
      </c>
      <c r="AU159" s="53">
        <v>400.64</v>
      </c>
      <c r="AV159" s="46"/>
      <c r="AW15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59" s="55">
        <f>IF(Enfriamiento[[#This Row],[TIEMPO(H)]]="","",Enfriamiento[[#This Row],[TIEMPO(H)]]*60)</f>
        <v>105</v>
      </c>
      <c r="AY159" s="55">
        <f t="shared" si="4"/>
        <v>28</v>
      </c>
      <c r="AZ159" s="56" t="str">
        <f t="shared" si="5"/>
        <v>jul</v>
      </c>
      <c r="BA159" s="65"/>
    </row>
    <row r="160" spans="1:53" ht="26.25" hidden="1" thickBot="1" x14ac:dyDescent="0.3">
      <c r="A160" s="45">
        <v>45846</v>
      </c>
      <c r="B160" s="44" t="s">
        <v>60</v>
      </c>
      <c r="C160" s="44" t="s">
        <v>54</v>
      </c>
      <c r="D160" s="46" t="s">
        <v>55</v>
      </c>
      <c r="E160" s="47" t="s">
        <v>56</v>
      </c>
      <c r="F160" s="46" t="s">
        <v>57</v>
      </c>
      <c r="G160" s="46" t="s">
        <v>65</v>
      </c>
      <c r="H160" s="46" t="s">
        <v>59</v>
      </c>
      <c r="I160" s="46">
        <v>1</v>
      </c>
      <c r="J160" s="46">
        <v>2</v>
      </c>
      <c r="K160" s="46">
        <v>5.6</v>
      </c>
      <c r="L160" s="46">
        <v>5</v>
      </c>
      <c r="M160" s="46">
        <v>12623</v>
      </c>
      <c r="N160" s="73">
        <v>0.92708333333333337</v>
      </c>
      <c r="O160" s="46">
        <v>13.7</v>
      </c>
      <c r="P160" s="46">
        <v>21.8</v>
      </c>
      <c r="Q160" s="46">
        <v>23.5</v>
      </c>
      <c r="R160" s="46">
        <v>20.2</v>
      </c>
      <c r="S160" s="46">
        <v>20.2</v>
      </c>
      <c r="T160" s="46">
        <v>20.100000000000001</v>
      </c>
      <c r="U160" s="46">
        <v>20</v>
      </c>
      <c r="V160" s="46">
        <v>19.7</v>
      </c>
      <c r="W160" s="46">
        <v>19.3</v>
      </c>
      <c r="X160" s="48">
        <f>AVERAGE(P160:W296)</f>
        <v>20.288777372262615</v>
      </c>
      <c r="Y160" s="49">
        <v>0.95833333333333337</v>
      </c>
      <c r="Z160" s="50">
        <v>8.4</v>
      </c>
      <c r="AA160" s="50">
        <v>8.1999999999999993</v>
      </c>
      <c r="AB160" s="50">
        <v>12.7</v>
      </c>
      <c r="AC160" s="50">
        <v>7.9</v>
      </c>
      <c r="AD160" s="50">
        <v>12.4</v>
      </c>
      <c r="AE160" s="50">
        <v>12.8</v>
      </c>
      <c r="AF160" s="50">
        <v>13.7</v>
      </c>
      <c r="AG160" s="50">
        <v>14</v>
      </c>
      <c r="AH160" s="51">
        <f>AVERAGE(Z160:AG296)</f>
        <v>11.524817518248151</v>
      </c>
      <c r="AI160" s="49">
        <v>0</v>
      </c>
      <c r="AJ160" s="50">
        <v>5</v>
      </c>
      <c r="AK160" s="50">
        <v>6.5</v>
      </c>
      <c r="AL160" s="50">
        <v>5.3</v>
      </c>
      <c r="AM160" s="50">
        <v>4.7</v>
      </c>
      <c r="AN160" s="50">
        <v>6.8</v>
      </c>
      <c r="AO160" s="50">
        <v>6.6</v>
      </c>
      <c r="AP160" s="50">
        <v>8.4</v>
      </c>
      <c r="AQ160" s="50">
        <v>8.1999999999999993</v>
      </c>
      <c r="AR160" s="50">
        <v>7.9</v>
      </c>
      <c r="AS160" s="51">
        <f>AVERAGE(AK160:AR296)</f>
        <v>6.5699817518248276</v>
      </c>
      <c r="AT160" s="52">
        <f>+Enfriamiento[[#This Row],[HORA FINAL]]-Enfriamiento[[#This Row],[HORA INICIAL]]</f>
        <v>-0.92708333333333337</v>
      </c>
      <c r="AU160" s="53">
        <v>400.64</v>
      </c>
      <c r="AV160" s="46"/>
      <c r="AW16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0" s="55">
        <f>IF(Enfriamiento[[#This Row],[TIEMPO(H)]]="","",Enfriamiento[[#This Row],[TIEMPO(H)]]*60)</f>
        <v>105</v>
      </c>
      <c r="AY160" s="55">
        <f t="shared" si="4"/>
        <v>28</v>
      </c>
      <c r="AZ160" s="56" t="str">
        <f t="shared" si="5"/>
        <v>jul</v>
      </c>
      <c r="BA160" s="65"/>
    </row>
    <row r="161" spans="1:53" ht="26.25" hidden="1" thickBot="1" x14ac:dyDescent="0.3">
      <c r="A161" s="45">
        <v>45846</v>
      </c>
      <c r="B161" s="44" t="s">
        <v>60</v>
      </c>
      <c r="C161" s="44" t="s">
        <v>54</v>
      </c>
      <c r="D161" s="46" t="s">
        <v>55</v>
      </c>
      <c r="E161" s="47" t="s">
        <v>56</v>
      </c>
      <c r="F161" s="46" t="s">
        <v>57</v>
      </c>
      <c r="G161" s="46" t="s">
        <v>65</v>
      </c>
      <c r="H161" s="46" t="s">
        <v>59</v>
      </c>
      <c r="I161" s="46">
        <v>1</v>
      </c>
      <c r="J161" s="46">
        <v>2</v>
      </c>
      <c r="K161" s="46">
        <v>5.6</v>
      </c>
      <c r="L161" s="46">
        <v>5</v>
      </c>
      <c r="M161" s="46">
        <v>12626</v>
      </c>
      <c r="N161" s="73">
        <v>0.92708333333333337</v>
      </c>
      <c r="O161" s="46">
        <v>13.7</v>
      </c>
      <c r="P161" s="46">
        <v>21.8</v>
      </c>
      <c r="Q161" s="46">
        <v>23.5</v>
      </c>
      <c r="R161" s="46">
        <v>20.2</v>
      </c>
      <c r="S161" s="46">
        <v>20.2</v>
      </c>
      <c r="T161" s="46">
        <v>20.100000000000001</v>
      </c>
      <c r="U161" s="46">
        <v>20</v>
      </c>
      <c r="V161" s="46">
        <v>19.7</v>
      </c>
      <c r="W161" s="46">
        <v>19.3</v>
      </c>
      <c r="X161" s="48">
        <f>AVERAGE(P161:W302)</f>
        <v>20.237059859154769</v>
      </c>
      <c r="Y161" s="49">
        <v>0.95833333333333337</v>
      </c>
      <c r="Z161" s="50">
        <v>8.4</v>
      </c>
      <c r="AA161" s="50">
        <v>8.1999999999999993</v>
      </c>
      <c r="AB161" s="50">
        <v>12.7</v>
      </c>
      <c r="AC161" s="50">
        <v>7.9</v>
      </c>
      <c r="AD161" s="50">
        <v>12.4</v>
      </c>
      <c r="AE161" s="50">
        <v>12.8</v>
      </c>
      <c r="AF161" s="50">
        <v>13.7</v>
      </c>
      <c r="AG161" s="50">
        <v>14</v>
      </c>
      <c r="AH161" s="51">
        <f>AVERAGE(Z161:AG302)</f>
        <v>11.561707746478849</v>
      </c>
      <c r="AI161" s="49">
        <v>0</v>
      </c>
      <c r="AJ161" s="50">
        <v>5</v>
      </c>
      <c r="AK161" s="50">
        <v>6.5</v>
      </c>
      <c r="AL161" s="50">
        <v>5.3</v>
      </c>
      <c r="AM161" s="50">
        <v>4.7</v>
      </c>
      <c r="AN161" s="50">
        <v>6.8</v>
      </c>
      <c r="AO161" s="50">
        <v>6.6</v>
      </c>
      <c r="AP161" s="50">
        <v>8.4</v>
      </c>
      <c r="AQ161" s="50">
        <v>8.1999999999999993</v>
      </c>
      <c r="AR161" s="50">
        <v>7.9</v>
      </c>
      <c r="AS161" s="51">
        <f>AVERAGE(AK161:AR302)</f>
        <v>6.5979753521126847</v>
      </c>
      <c r="AT161" s="52">
        <f>+Enfriamiento[[#This Row],[HORA FINAL]]-Enfriamiento[[#This Row],[HORA INICIAL]]</f>
        <v>-0.92708333333333337</v>
      </c>
      <c r="AU161" s="53">
        <v>113.59</v>
      </c>
      <c r="AV161" s="46"/>
      <c r="AW16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1" s="55">
        <f>IF(Enfriamiento[[#This Row],[TIEMPO(H)]]="","",Enfriamiento[[#This Row],[TIEMPO(H)]]*60)</f>
        <v>105</v>
      </c>
      <c r="AY161" s="55">
        <f t="shared" si="4"/>
        <v>28</v>
      </c>
      <c r="AZ161" s="56" t="str">
        <f t="shared" si="5"/>
        <v>jul</v>
      </c>
      <c r="BA161" s="65"/>
    </row>
    <row r="162" spans="1:53" ht="26.25" hidden="1" thickBot="1" x14ac:dyDescent="0.3">
      <c r="A162" s="45">
        <v>45846</v>
      </c>
      <c r="B162" s="44" t="s">
        <v>60</v>
      </c>
      <c r="C162" s="44" t="s">
        <v>54</v>
      </c>
      <c r="D162" s="46" t="s">
        <v>55</v>
      </c>
      <c r="E162" s="47" t="s">
        <v>56</v>
      </c>
      <c r="F162" s="46" t="s">
        <v>57</v>
      </c>
      <c r="G162" s="46" t="s">
        <v>65</v>
      </c>
      <c r="H162" s="46" t="s">
        <v>59</v>
      </c>
      <c r="I162" s="46">
        <v>1</v>
      </c>
      <c r="J162" s="46">
        <v>2</v>
      </c>
      <c r="K162" s="46">
        <v>5.6</v>
      </c>
      <c r="L162" s="46">
        <v>5</v>
      </c>
      <c r="M162" s="46">
        <v>12627</v>
      </c>
      <c r="N162" s="73">
        <v>0.92708333333333337</v>
      </c>
      <c r="O162" s="46">
        <v>13.7</v>
      </c>
      <c r="P162" s="46">
        <v>21.8</v>
      </c>
      <c r="Q162" s="46">
        <v>23.5</v>
      </c>
      <c r="R162" s="46">
        <v>20.2</v>
      </c>
      <c r="S162" s="46">
        <v>20.2</v>
      </c>
      <c r="T162" s="46">
        <v>20.100000000000001</v>
      </c>
      <c r="U162" s="46">
        <v>20</v>
      </c>
      <c r="V162" s="46">
        <v>19.7</v>
      </c>
      <c r="W162" s="46">
        <v>19.3</v>
      </c>
      <c r="X162" s="48">
        <f>AVERAGE(P162:W304)</f>
        <v>20.211276223776075</v>
      </c>
      <c r="Y162" s="49">
        <v>0.95833333333333337</v>
      </c>
      <c r="Z162" s="50">
        <v>8.4</v>
      </c>
      <c r="AA162" s="50">
        <v>8.1999999999999993</v>
      </c>
      <c r="AB162" s="50">
        <v>12.7</v>
      </c>
      <c r="AC162" s="50">
        <v>7.9</v>
      </c>
      <c r="AD162" s="50">
        <v>12.4</v>
      </c>
      <c r="AE162" s="50">
        <v>12.8</v>
      </c>
      <c r="AF162" s="50">
        <v>13.7</v>
      </c>
      <c r="AG162" s="50">
        <v>14</v>
      </c>
      <c r="AH162" s="51">
        <f>AVERAGE(Z162:AG304)</f>
        <v>11.562412587412567</v>
      </c>
      <c r="AI162" s="49">
        <v>0</v>
      </c>
      <c r="AJ162" s="50">
        <v>5</v>
      </c>
      <c r="AK162" s="50">
        <v>6.5</v>
      </c>
      <c r="AL162" s="50">
        <v>5.3</v>
      </c>
      <c r="AM162" s="50">
        <v>4.7</v>
      </c>
      <c r="AN162" s="50">
        <v>6.8</v>
      </c>
      <c r="AO162" s="50">
        <v>6.6</v>
      </c>
      <c r="AP162" s="50">
        <v>8.4</v>
      </c>
      <c r="AQ162" s="50">
        <v>8.1999999999999993</v>
      </c>
      <c r="AR162" s="50">
        <v>7.9</v>
      </c>
      <c r="AS162" s="51">
        <f>AVERAGE(AK162:AR304)</f>
        <v>6.6016608391608491</v>
      </c>
      <c r="AT162" s="52">
        <f>+Enfriamiento[[#This Row],[HORA FINAL]]-Enfriamiento[[#This Row],[HORA INICIAL]]</f>
        <v>-0.92708333333333337</v>
      </c>
      <c r="AU162" s="53">
        <v>148.62</v>
      </c>
      <c r="AV162" s="46"/>
      <c r="AW16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2" s="55">
        <f>IF(Enfriamiento[[#This Row],[TIEMPO(H)]]="","",Enfriamiento[[#This Row],[TIEMPO(H)]]*60)</f>
        <v>105</v>
      </c>
      <c r="AY162" s="55">
        <f t="shared" si="4"/>
        <v>28</v>
      </c>
      <c r="AZ162" s="56" t="str">
        <f t="shared" si="5"/>
        <v>jul</v>
      </c>
      <c r="BA162" s="65"/>
    </row>
    <row r="163" spans="1:53" ht="26.25" hidden="1" thickBot="1" x14ac:dyDescent="0.3">
      <c r="A163" s="45">
        <v>45846</v>
      </c>
      <c r="B163" s="44" t="s">
        <v>60</v>
      </c>
      <c r="C163" s="44" t="s">
        <v>54</v>
      </c>
      <c r="D163" s="46" t="s">
        <v>55</v>
      </c>
      <c r="E163" s="47" t="s">
        <v>56</v>
      </c>
      <c r="F163" s="46" t="s">
        <v>57</v>
      </c>
      <c r="G163" s="46" t="s">
        <v>65</v>
      </c>
      <c r="H163" s="46" t="s">
        <v>59</v>
      </c>
      <c r="I163" s="46">
        <v>1</v>
      </c>
      <c r="J163" s="46">
        <v>2</v>
      </c>
      <c r="K163" s="46">
        <v>5.6</v>
      </c>
      <c r="L163" s="46">
        <v>5</v>
      </c>
      <c r="M163" s="46">
        <v>12624</v>
      </c>
      <c r="N163" s="73">
        <v>0.92708333333333337</v>
      </c>
      <c r="O163" s="46">
        <v>13.7</v>
      </c>
      <c r="P163" s="46">
        <v>21.8</v>
      </c>
      <c r="Q163" s="46">
        <v>23.5</v>
      </c>
      <c r="R163" s="46">
        <v>20.2</v>
      </c>
      <c r="S163" s="46">
        <v>20.2</v>
      </c>
      <c r="T163" s="46">
        <v>20.100000000000001</v>
      </c>
      <c r="U163" s="46">
        <v>20</v>
      </c>
      <c r="V163" s="46">
        <v>19.7</v>
      </c>
      <c r="W163" s="46">
        <v>19.3</v>
      </c>
      <c r="X163" s="48">
        <f>AVERAGE(P163:W306)</f>
        <v>20.185850694444309</v>
      </c>
      <c r="Y163" s="49">
        <v>0.95833333333333337</v>
      </c>
      <c r="Z163" s="50">
        <v>8.4</v>
      </c>
      <c r="AA163" s="50">
        <v>8.1999999999999993</v>
      </c>
      <c r="AB163" s="50">
        <v>12.7</v>
      </c>
      <c r="AC163" s="50">
        <v>7.9</v>
      </c>
      <c r="AD163" s="50">
        <v>12.4</v>
      </c>
      <c r="AE163" s="50">
        <v>12.8</v>
      </c>
      <c r="AF163" s="50">
        <v>13.7</v>
      </c>
      <c r="AG163" s="50">
        <v>14</v>
      </c>
      <c r="AH163" s="51">
        <f>AVERAGE(Z163:AG306)</f>
        <v>11.563107638888871</v>
      </c>
      <c r="AI163" s="49">
        <v>0</v>
      </c>
      <c r="AJ163" s="50">
        <v>5</v>
      </c>
      <c r="AK163" s="50">
        <v>6.5</v>
      </c>
      <c r="AL163" s="50">
        <v>5.3</v>
      </c>
      <c r="AM163" s="50">
        <v>4.7</v>
      </c>
      <c r="AN163" s="50">
        <v>6.8</v>
      </c>
      <c r="AO163" s="50">
        <v>6.6</v>
      </c>
      <c r="AP163" s="50">
        <v>8.4</v>
      </c>
      <c r="AQ163" s="50">
        <v>8.1999999999999993</v>
      </c>
      <c r="AR163" s="50">
        <v>7.9</v>
      </c>
      <c r="AS163" s="51">
        <f>AVERAGE(AK163:AR306)</f>
        <v>6.6052951388888994</v>
      </c>
      <c r="AT163" s="52">
        <f>+Enfriamiento[[#This Row],[HORA FINAL]]-Enfriamiento[[#This Row],[HORA INICIAL]]</f>
        <v>-0.92708333333333337</v>
      </c>
      <c r="AU163" s="53">
        <v>333.87</v>
      </c>
      <c r="AV163" s="46"/>
      <c r="AW16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3" s="55">
        <f>IF(Enfriamiento[[#This Row],[TIEMPO(H)]]="","",Enfriamiento[[#This Row],[TIEMPO(H)]]*60)</f>
        <v>105</v>
      </c>
      <c r="AY163" s="55">
        <f t="shared" si="4"/>
        <v>28</v>
      </c>
      <c r="AZ163" s="56" t="str">
        <f t="shared" si="5"/>
        <v>jul</v>
      </c>
      <c r="BA163" s="65"/>
    </row>
    <row r="164" spans="1:53" ht="26.25" hidden="1" thickBot="1" x14ac:dyDescent="0.3">
      <c r="A164" s="45">
        <v>45846</v>
      </c>
      <c r="B164" s="44" t="s">
        <v>60</v>
      </c>
      <c r="C164" s="44" t="s">
        <v>54</v>
      </c>
      <c r="D164" s="46" t="s">
        <v>55</v>
      </c>
      <c r="E164" s="47" t="s">
        <v>56</v>
      </c>
      <c r="F164" s="46" t="s">
        <v>57</v>
      </c>
      <c r="G164" s="46" t="s">
        <v>65</v>
      </c>
      <c r="H164" s="46" t="s">
        <v>59</v>
      </c>
      <c r="I164" s="46">
        <v>1</v>
      </c>
      <c r="J164" s="46">
        <v>2</v>
      </c>
      <c r="K164" s="46">
        <v>5.6</v>
      </c>
      <c r="L164" s="46">
        <v>5</v>
      </c>
      <c r="M164" s="46">
        <v>12621</v>
      </c>
      <c r="N164" s="73">
        <v>0.92708333333333337</v>
      </c>
      <c r="O164" s="46">
        <v>13.7</v>
      </c>
      <c r="P164" s="46">
        <v>21.8</v>
      </c>
      <c r="Q164" s="46">
        <v>23.5</v>
      </c>
      <c r="R164" s="46">
        <v>20.2</v>
      </c>
      <c r="S164" s="46">
        <v>20.2</v>
      </c>
      <c r="T164" s="46">
        <v>20.100000000000001</v>
      </c>
      <c r="U164" s="46">
        <v>20</v>
      </c>
      <c r="V164" s="46">
        <v>19.7</v>
      </c>
      <c r="W164" s="46">
        <v>19.3</v>
      </c>
      <c r="X164" s="48">
        <f>AVERAGE(P164:W308)</f>
        <v>20.160775862068839</v>
      </c>
      <c r="Y164" s="49">
        <v>0.95833333333333337</v>
      </c>
      <c r="Z164" s="50">
        <v>8.4</v>
      </c>
      <c r="AA164" s="50">
        <v>8.1999999999999993</v>
      </c>
      <c r="AB164" s="50">
        <v>12.7</v>
      </c>
      <c r="AC164" s="50">
        <v>7.9</v>
      </c>
      <c r="AD164" s="50">
        <v>12.4</v>
      </c>
      <c r="AE164" s="50">
        <v>12.8</v>
      </c>
      <c r="AF164" s="50">
        <v>13.7</v>
      </c>
      <c r="AG164" s="50">
        <v>14</v>
      </c>
      <c r="AH164" s="51">
        <f>AVERAGE(Z164:AG308)</f>
        <v>11.563793103448262</v>
      </c>
      <c r="AI164" s="49">
        <v>0</v>
      </c>
      <c r="AJ164" s="50">
        <v>5</v>
      </c>
      <c r="AK164" s="50">
        <v>6.5</v>
      </c>
      <c r="AL164" s="50">
        <v>5.3</v>
      </c>
      <c r="AM164" s="50">
        <v>4.7</v>
      </c>
      <c r="AN164" s="50">
        <v>6.8</v>
      </c>
      <c r="AO164" s="50">
        <v>6.6</v>
      </c>
      <c r="AP164" s="50">
        <v>8.4</v>
      </c>
      <c r="AQ164" s="50">
        <v>8.1999999999999993</v>
      </c>
      <c r="AR164" s="50">
        <v>7.9</v>
      </c>
      <c r="AS164" s="51">
        <f>AVERAGE(AK164:AR308)</f>
        <v>6.6088793103448396</v>
      </c>
      <c r="AT164" s="52">
        <f>+Enfriamiento[[#This Row],[HORA FINAL]]-Enfriamiento[[#This Row],[HORA INICIAL]]</f>
        <v>-0.92708333333333337</v>
      </c>
      <c r="AU164" s="53">
        <v>332.87</v>
      </c>
      <c r="AV164" s="46"/>
      <c r="AW16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4" s="55">
        <f>IF(Enfriamiento[[#This Row],[TIEMPO(H)]]="","",Enfriamiento[[#This Row],[TIEMPO(H)]]*60)</f>
        <v>105</v>
      </c>
      <c r="AY164" s="55">
        <f t="shared" si="4"/>
        <v>28</v>
      </c>
      <c r="AZ164" s="56" t="str">
        <f t="shared" si="5"/>
        <v>jul</v>
      </c>
      <c r="BA164" s="65"/>
    </row>
    <row r="165" spans="1:53" ht="26.25" hidden="1" thickBot="1" x14ac:dyDescent="0.3">
      <c r="A165" s="45">
        <v>45846</v>
      </c>
      <c r="B165" s="44" t="s">
        <v>60</v>
      </c>
      <c r="C165" s="44" t="s">
        <v>54</v>
      </c>
      <c r="D165" s="46" t="s">
        <v>55</v>
      </c>
      <c r="E165" s="47" t="s">
        <v>56</v>
      </c>
      <c r="F165" s="46" t="s">
        <v>57</v>
      </c>
      <c r="G165" s="46" t="s">
        <v>65</v>
      </c>
      <c r="H165" s="46" t="s">
        <v>59</v>
      </c>
      <c r="I165" s="46">
        <v>1</v>
      </c>
      <c r="J165" s="46">
        <v>2</v>
      </c>
      <c r="K165" s="46">
        <v>5.6</v>
      </c>
      <c r="L165" s="46">
        <v>5</v>
      </c>
      <c r="M165" s="46">
        <v>12625</v>
      </c>
      <c r="N165" s="73">
        <v>0.92708333333333337</v>
      </c>
      <c r="O165" s="46">
        <v>13.7</v>
      </c>
      <c r="P165" s="46">
        <v>21.8</v>
      </c>
      <c r="Q165" s="46">
        <v>23.5</v>
      </c>
      <c r="R165" s="46">
        <v>20.2</v>
      </c>
      <c r="S165" s="46">
        <v>20.2</v>
      </c>
      <c r="T165" s="46">
        <v>20.100000000000001</v>
      </c>
      <c r="U165" s="46">
        <v>20</v>
      </c>
      <c r="V165" s="46">
        <v>19.7</v>
      </c>
      <c r="W165" s="46">
        <v>19.3</v>
      </c>
      <c r="X165" s="48">
        <f>AVERAGE(P165:W310)</f>
        <v>20.141866438356033</v>
      </c>
      <c r="Y165" s="49">
        <v>0.95833333333333337</v>
      </c>
      <c r="Z165" s="50">
        <v>8.4</v>
      </c>
      <c r="AA165" s="50">
        <v>8.1999999999999993</v>
      </c>
      <c r="AB165" s="50">
        <v>12.7</v>
      </c>
      <c r="AC165" s="50">
        <v>7.9</v>
      </c>
      <c r="AD165" s="50">
        <v>12.4</v>
      </c>
      <c r="AE165" s="50">
        <v>12.8</v>
      </c>
      <c r="AF165" s="50">
        <v>13.7</v>
      </c>
      <c r="AG165" s="50">
        <v>14</v>
      </c>
      <c r="AH165" s="51">
        <f>AVERAGE(Z165:AG310)</f>
        <v>11.597174657534234</v>
      </c>
      <c r="AI165" s="49">
        <v>0</v>
      </c>
      <c r="AJ165" s="50">
        <v>5</v>
      </c>
      <c r="AK165" s="50">
        <v>6.5</v>
      </c>
      <c r="AL165" s="50">
        <v>5.3</v>
      </c>
      <c r="AM165" s="50">
        <v>4.7</v>
      </c>
      <c r="AN165" s="50">
        <v>6.8</v>
      </c>
      <c r="AO165" s="50">
        <v>6.6</v>
      </c>
      <c r="AP165" s="50">
        <v>8.4</v>
      </c>
      <c r="AQ165" s="50">
        <v>8.1999999999999993</v>
      </c>
      <c r="AR165" s="50">
        <v>7.9</v>
      </c>
      <c r="AS165" s="51">
        <f>AVERAGE(AK165:AR310)</f>
        <v>6.6326198630137103</v>
      </c>
      <c r="AT165" s="52">
        <f>+Enfriamiento[[#This Row],[HORA FINAL]]-Enfriamiento[[#This Row],[HORA INICIAL]]</f>
        <v>-0.92708333333333337</v>
      </c>
      <c r="AU165" s="53">
        <v>170.07</v>
      </c>
      <c r="AV165" s="46"/>
      <c r="AW16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5" s="55">
        <f>IF(Enfriamiento[[#This Row],[TIEMPO(H)]]="","",Enfriamiento[[#This Row],[TIEMPO(H)]]*60)</f>
        <v>105</v>
      </c>
      <c r="AY165" s="55">
        <f t="shared" si="4"/>
        <v>28</v>
      </c>
      <c r="AZ165" s="56" t="str">
        <f t="shared" si="5"/>
        <v>jul</v>
      </c>
      <c r="BA165" s="65"/>
    </row>
    <row r="166" spans="1:53" ht="26.25" hidden="1" thickBot="1" x14ac:dyDescent="0.3">
      <c r="A166" s="45">
        <v>45846</v>
      </c>
      <c r="B166" s="44" t="s">
        <v>60</v>
      </c>
      <c r="C166" s="44" t="s">
        <v>69</v>
      </c>
      <c r="D166" s="46" t="s">
        <v>70</v>
      </c>
      <c r="E166" s="47" t="s">
        <v>56</v>
      </c>
      <c r="F166" s="46" t="s">
        <v>57</v>
      </c>
      <c r="G166" s="46" t="s">
        <v>65</v>
      </c>
      <c r="H166" s="46" t="s">
        <v>59</v>
      </c>
      <c r="I166" s="46">
        <v>1</v>
      </c>
      <c r="J166" s="46">
        <v>2</v>
      </c>
      <c r="K166" s="46">
        <v>5.6</v>
      </c>
      <c r="L166" s="46">
        <v>5</v>
      </c>
      <c r="M166" s="46">
        <v>1193</v>
      </c>
      <c r="N166" s="73">
        <v>0.92708333333333337</v>
      </c>
      <c r="O166" s="46">
        <v>13.7</v>
      </c>
      <c r="P166" s="46">
        <v>21.8</v>
      </c>
      <c r="Q166" s="46">
        <v>23.5</v>
      </c>
      <c r="R166" s="46">
        <v>20.2</v>
      </c>
      <c r="S166" s="46">
        <v>20.2</v>
      </c>
      <c r="T166" s="46">
        <v>20.100000000000001</v>
      </c>
      <c r="U166" s="46">
        <v>20</v>
      </c>
      <c r="V166" s="46">
        <v>19.7</v>
      </c>
      <c r="W166" s="46">
        <v>19.3</v>
      </c>
      <c r="X166" s="48">
        <f>AVERAGE(P166:W312)</f>
        <v>20.123214285714148</v>
      </c>
      <c r="Y166" s="49">
        <v>0.95833333333333337</v>
      </c>
      <c r="Z166" s="50">
        <v>8.4</v>
      </c>
      <c r="AA166" s="50">
        <v>8.1999999999999993</v>
      </c>
      <c r="AB166" s="50">
        <v>12.7</v>
      </c>
      <c r="AC166" s="50">
        <v>7.9</v>
      </c>
      <c r="AD166" s="50">
        <v>12.4</v>
      </c>
      <c r="AE166" s="50">
        <v>12.8</v>
      </c>
      <c r="AF166" s="50">
        <v>13.7</v>
      </c>
      <c r="AG166" s="50">
        <v>14</v>
      </c>
      <c r="AH166" s="51">
        <f>AVERAGE(Z166:AG312)</f>
        <v>11.630102040816316</v>
      </c>
      <c r="AI166" s="49">
        <v>0</v>
      </c>
      <c r="AJ166" s="50">
        <v>5</v>
      </c>
      <c r="AK166" s="50">
        <v>6.5</v>
      </c>
      <c r="AL166" s="50">
        <v>5.3</v>
      </c>
      <c r="AM166" s="50">
        <v>4.7</v>
      </c>
      <c r="AN166" s="50">
        <v>6.8</v>
      </c>
      <c r="AO166" s="50">
        <v>6.6</v>
      </c>
      <c r="AP166" s="50">
        <v>8.4</v>
      </c>
      <c r="AQ166" s="50">
        <v>8.1999999999999993</v>
      </c>
      <c r="AR166" s="50">
        <v>7.9</v>
      </c>
      <c r="AS166" s="51">
        <f>AVERAGE(AK166:AR312)</f>
        <v>6.656037414965998</v>
      </c>
      <c r="AT166" s="52">
        <f>+Enfriamiento[[#This Row],[HORA FINAL]]-Enfriamiento[[#This Row],[HORA INICIAL]]</f>
        <v>-0.92708333333333337</v>
      </c>
      <c r="AU166" s="53">
        <v>550.96</v>
      </c>
      <c r="AV166" s="46"/>
      <c r="AW16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6" s="55">
        <f>IF(Enfriamiento[[#This Row],[TIEMPO(H)]]="","",Enfriamiento[[#This Row],[TIEMPO(H)]]*60)</f>
        <v>105</v>
      </c>
      <c r="AY166" s="55">
        <f t="shared" si="4"/>
        <v>28</v>
      </c>
      <c r="AZ166" s="56" t="str">
        <f t="shared" si="5"/>
        <v>jul</v>
      </c>
      <c r="BA166" s="65"/>
    </row>
    <row r="167" spans="1:53" ht="26.25" hidden="1" thickBot="1" x14ac:dyDescent="0.3">
      <c r="A167" s="45">
        <v>45846</v>
      </c>
      <c r="B167" s="44" t="s">
        <v>60</v>
      </c>
      <c r="C167" s="44" t="s">
        <v>69</v>
      </c>
      <c r="D167" s="46" t="s">
        <v>70</v>
      </c>
      <c r="E167" s="47" t="s">
        <v>56</v>
      </c>
      <c r="F167" s="46" t="s">
        <v>57</v>
      </c>
      <c r="G167" s="46" t="s">
        <v>65</v>
      </c>
      <c r="H167" s="46" t="s">
        <v>59</v>
      </c>
      <c r="I167" s="46">
        <v>1</v>
      </c>
      <c r="J167" s="46">
        <v>2</v>
      </c>
      <c r="K167" s="46">
        <v>5.6</v>
      </c>
      <c r="L167" s="46">
        <v>5</v>
      </c>
      <c r="M167" s="46">
        <v>1195</v>
      </c>
      <c r="N167" s="73">
        <v>0.92708333333333337</v>
      </c>
      <c r="O167" s="46">
        <v>13.7</v>
      </c>
      <c r="P167" s="46">
        <v>21.8</v>
      </c>
      <c r="Q167" s="46">
        <v>23.5</v>
      </c>
      <c r="R167" s="46">
        <v>20.2</v>
      </c>
      <c r="S167" s="46">
        <v>20.2</v>
      </c>
      <c r="T167" s="46">
        <v>20.100000000000001</v>
      </c>
      <c r="U167" s="46">
        <v>20</v>
      </c>
      <c r="V167" s="46">
        <v>19.7</v>
      </c>
      <c r="W167" s="46">
        <v>19.3</v>
      </c>
      <c r="X167" s="48">
        <f>AVERAGE(P167:W314)</f>
        <v>20.10481418918905</v>
      </c>
      <c r="Y167" s="49">
        <v>0.95833333333333337</v>
      </c>
      <c r="Z167" s="50">
        <v>8.4</v>
      </c>
      <c r="AA167" s="50">
        <v>8.1999999999999993</v>
      </c>
      <c r="AB167" s="50">
        <v>12.7</v>
      </c>
      <c r="AC167" s="50">
        <v>7.9</v>
      </c>
      <c r="AD167" s="50">
        <v>12.4</v>
      </c>
      <c r="AE167" s="50">
        <v>12.8</v>
      </c>
      <c r="AF167" s="50">
        <v>13.7</v>
      </c>
      <c r="AG167" s="50">
        <v>14</v>
      </c>
      <c r="AH167" s="51">
        <f>AVERAGE(Z167:AG314)</f>
        <v>11.662584459459453</v>
      </c>
      <c r="AI167" s="49">
        <v>0</v>
      </c>
      <c r="AJ167" s="50">
        <v>5</v>
      </c>
      <c r="AK167" s="50">
        <v>6.5</v>
      </c>
      <c r="AL167" s="50">
        <v>5.3</v>
      </c>
      <c r="AM167" s="50">
        <v>4.7</v>
      </c>
      <c r="AN167" s="50">
        <v>6.8</v>
      </c>
      <c r="AO167" s="50">
        <v>6.6</v>
      </c>
      <c r="AP167" s="50">
        <v>8.4</v>
      </c>
      <c r="AQ167" s="50">
        <v>8.1999999999999993</v>
      </c>
      <c r="AR167" s="50">
        <v>7.9</v>
      </c>
      <c r="AS167" s="51">
        <f>AVERAGE(AK167:AR314)</f>
        <v>6.6791385135135242</v>
      </c>
      <c r="AT167" s="52">
        <f>+Enfriamiento[[#This Row],[HORA FINAL]]-Enfriamiento[[#This Row],[HORA INICIAL]]</f>
        <v>-0.92708333333333337</v>
      </c>
      <c r="AU167" s="53">
        <v>470.71</v>
      </c>
      <c r="AV167" s="46"/>
      <c r="AW16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7" s="55">
        <f>IF(Enfriamiento[[#This Row],[TIEMPO(H)]]="","",Enfriamiento[[#This Row],[TIEMPO(H)]]*60)</f>
        <v>105</v>
      </c>
      <c r="AY167" s="55">
        <f t="shared" si="4"/>
        <v>28</v>
      </c>
      <c r="AZ167" s="56" t="str">
        <f t="shared" si="5"/>
        <v>jul</v>
      </c>
      <c r="BA167" s="65"/>
    </row>
    <row r="168" spans="1:53" ht="26.25" hidden="1" thickBot="1" x14ac:dyDescent="0.3">
      <c r="A168" s="45">
        <v>45846</v>
      </c>
      <c r="B168" s="44" t="s">
        <v>60</v>
      </c>
      <c r="C168" s="44" t="s">
        <v>69</v>
      </c>
      <c r="D168" s="46" t="s">
        <v>70</v>
      </c>
      <c r="E168" s="47" t="s">
        <v>56</v>
      </c>
      <c r="F168" s="46" t="s">
        <v>57</v>
      </c>
      <c r="G168" s="46" t="s">
        <v>65</v>
      </c>
      <c r="H168" s="46" t="s">
        <v>59</v>
      </c>
      <c r="I168" s="46">
        <v>1</v>
      </c>
      <c r="J168" s="46">
        <v>2</v>
      </c>
      <c r="K168" s="46">
        <v>5.6</v>
      </c>
      <c r="L168" s="46">
        <v>5</v>
      </c>
      <c r="M168" s="46">
        <v>1194</v>
      </c>
      <c r="N168" s="73">
        <v>0.92708333333333337</v>
      </c>
      <c r="O168" s="46">
        <v>13.7</v>
      </c>
      <c r="P168" s="46">
        <v>21.8</v>
      </c>
      <c r="Q168" s="46">
        <v>23.5</v>
      </c>
      <c r="R168" s="46">
        <v>20.2</v>
      </c>
      <c r="S168" s="46">
        <v>20.2</v>
      </c>
      <c r="T168" s="46">
        <v>20.100000000000001</v>
      </c>
      <c r="U168" s="46">
        <v>20</v>
      </c>
      <c r="V168" s="46">
        <v>19.7</v>
      </c>
      <c r="W168" s="46">
        <v>19.3</v>
      </c>
      <c r="X168" s="48">
        <f>AVERAGE(P168:W316)</f>
        <v>20.086661073825358</v>
      </c>
      <c r="Y168" s="49">
        <v>0.95833333333333337</v>
      </c>
      <c r="Z168" s="50">
        <v>8.4</v>
      </c>
      <c r="AA168" s="50">
        <v>8.1999999999999993</v>
      </c>
      <c r="AB168" s="50">
        <v>12.7</v>
      </c>
      <c r="AC168" s="50">
        <v>7.9</v>
      </c>
      <c r="AD168" s="50">
        <v>12.4</v>
      </c>
      <c r="AE168" s="50">
        <v>12.8</v>
      </c>
      <c r="AF168" s="50">
        <v>13.7</v>
      </c>
      <c r="AG168" s="50">
        <v>14</v>
      </c>
      <c r="AH168" s="51">
        <f>AVERAGE(Z168:AG316)</f>
        <v>11.694630872483215</v>
      </c>
      <c r="AI168" s="49">
        <v>0</v>
      </c>
      <c r="AJ168" s="50">
        <v>5</v>
      </c>
      <c r="AK168" s="50">
        <v>6.5</v>
      </c>
      <c r="AL168" s="50">
        <v>5.3</v>
      </c>
      <c r="AM168" s="50">
        <v>4.7</v>
      </c>
      <c r="AN168" s="50">
        <v>6.8</v>
      </c>
      <c r="AO168" s="50">
        <v>6.6</v>
      </c>
      <c r="AP168" s="50">
        <v>8.4</v>
      </c>
      <c r="AQ168" s="50">
        <v>8.1999999999999993</v>
      </c>
      <c r="AR168" s="50">
        <v>7.9</v>
      </c>
      <c r="AS168" s="51">
        <f>AVERAGE(AK168:AR316)</f>
        <v>6.7019295302013511</v>
      </c>
      <c r="AT168" s="52">
        <f>+Enfriamiento[[#This Row],[HORA FINAL]]-Enfriamiento[[#This Row],[HORA INICIAL]]</f>
        <v>-0.92708333333333337</v>
      </c>
      <c r="AU168" s="53">
        <v>560.96</v>
      </c>
      <c r="AV168" s="46"/>
      <c r="AW16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1.75</v>
      </c>
      <c r="AX168" s="55">
        <f>IF(Enfriamiento[[#This Row],[TIEMPO(H)]]="","",Enfriamiento[[#This Row],[TIEMPO(H)]]*60)</f>
        <v>105</v>
      </c>
      <c r="AY168" s="55">
        <f t="shared" si="4"/>
        <v>28</v>
      </c>
      <c r="AZ168" s="56" t="str">
        <f t="shared" si="5"/>
        <v>jul</v>
      </c>
      <c r="BA168" s="65"/>
    </row>
    <row r="169" spans="1:53" ht="15.75" hidden="1" thickBot="1" x14ac:dyDescent="0.3">
      <c r="A169" s="45">
        <v>45847</v>
      </c>
      <c r="B169" s="44" t="s">
        <v>53</v>
      </c>
      <c r="C169" s="44" t="s">
        <v>54</v>
      </c>
      <c r="D169" s="46" t="s">
        <v>55</v>
      </c>
      <c r="E169" s="47" t="s">
        <v>56</v>
      </c>
      <c r="F169" s="46" t="s">
        <v>57</v>
      </c>
      <c r="G169" s="46" t="s">
        <v>58</v>
      </c>
      <c r="H169" s="46" t="s">
        <v>59</v>
      </c>
      <c r="I169" s="46">
        <v>1</v>
      </c>
      <c r="J169" s="46">
        <v>3</v>
      </c>
      <c r="K169" s="46">
        <v>1</v>
      </c>
      <c r="L169" s="46">
        <v>5</v>
      </c>
      <c r="M169" s="46">
        <v>12635</v>
      </c>
      <c r="N169" s="73">
        <v>0.71527777777777779</v>
      </c>
      <c r="O169" s="46">
        <v>13.7</v>
      </c>
      <c r="P169" s="46">
        <v>21.1</v>
      </c>
      <c r="Q169" s="46">
        <v>21.2</v>
      </c>
      <c r="R169" s="46">
        <v>23.3</v>
      </c>
      <c r="S169" s="46">
        <v>22.3</v>
      </c>
      <c r="T169" s="46">
        <v>21.1</v>
      </c>
      <c r="U169" s="46">
        <v>19.8</v>
      </c>
      <c r="V169" s="46">
        <v>19.600000000000001</v>
      </c>
      <c r="W169" s="46">
        <v>20.100000000000001</v>
      </c>
      <c r="X169" s="48">
        <f>AVERAGE(P169:W339)</f>
        <v>20.013815789473522</v>
      </c>
      <c r="Y169" s="49">
        <v>0.75694444444444442</v>
      </c>
      <c r="Z169" s="50">
        <v>12.6</v>
      </c>
      <c r="AA169" s="50">
        <v>13.1</v>
      </c>
      <c r="AB169" s="50">
        <v>11.3</v>
      </c>
      <c r="AC169" s="50">
        <v>13.4</v>
      </c>
      <c r="AD169" s="50">
        <v>9.6</v>
      </c>
      <c r="AE169" s="50">
        <v>14.7</v>
      </c>
      <c r="AF169" s="50">
        <v>8.8000000000000007</v>
      </c>
      <c r="AG169" s="50">
        <v>12.3</v>
      </c>
      <c r="AH169" s="51">
        <f>AVERAGE(Z169:AG339)</f>
        <v>11.649707602339213</v>
      </c>
      <c r="AI169" s="49">
        <v>0.81597222222222221</v>
      </c>
      <c r="AJ169" s="50">
        <v>7.8</v>
      </c>
      <c r="AK169" s="50">
        <v>6.8</v>
      </c>
      <c r="AL169" s="50">
        <v>8.4</v>
      </c>
      <c r="AM169" s="50">
        <v>6.1</v>
      </c>
      <c r="AN169" s="50">
        <v>7.5</v>
      </c>
      <c r="AO169" s="50">
        <v>5.3</v>
      </c>
      <c r="AP169" s="50">
        <v>9.3000000000000007</v>
      </c>
      <c r="AQ169" s="50">
        <v>7.3</v>
      </c>
      <c r="AR169" s="50">
        <v>5.6</v>
      </c>
      <c r="AS169" s="51">
        <f>AVERAGE(AK169:AR339)</f>
        <v>6.6682748538011678</v>
      </c>
      <c r="AT169" s="52">
        <f>+Enfriamiento[[#This Row],[HORA FINAL]]-Enfriamiento[[#This Row],[HORA INICIAL]]</f>
        <v>0.10069444444444442</v>
      </c>
      <c r="AU169" s="53">
        <v>399.64</v>
      </c>
      <c r="AV169" s="46"/>
      <c r="AW16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69" s="55">
        <f>IF(Enfriamiento[[#This Row],[TIEMPO(H)]]="","",Enfriamiento[[#This Row],[TIEMPO(H)]]*60)</f>
        <v>144.99999999999986</v>
      </c>
      <c r="AY169" s="55">
        <f t="shared" si="4"/>
        <v>28</v>
      </c>
      <c r="AZ169" s="56" t="str">
        <f t="shared" si="5"/>
        <v>jul</v>
      </c>
      <c r="BA169" s="65"/>
    </row>
    <row r="170" spans="1:53" ht="15.75" hidden="1" thickBot="1" x14ac:dyDescent="0.3">
      <c r="A170" s="45">
        <v>45847</v>
      </c>
      <c r="B170" s="44" t="s">
        <v>53</v>
      </c>
      <c r="C170" s="44" t="s">
        <v>54</v>
      </c>
      <c r="D170" s="46" t="s">
        <v>55</v>
      </c>
      <c r="E170" s="47" t="s">
        <v>56</v>
      </c>
      <c r="F170" s="46" t="s">
        <v>57</v>
      </c>
      <c r="G170" s="46" t="s">
        <v>58</v>
      </c>
      <c r="H170" s="46" t="s">
        <v>59</v>
      </c>
      <c r="I170" s="46">
        <v>1</v>
      </c>
      <c r="J170" s="46">
        <v>3</v>
      </c>
      <c r="K170" s="46">
        <v>1</v>
      </c>
      <c r="L170" s="46">
        <v>5</v>
      </c>
      <c r="M170" s="46">
        <v>12634</v>
      </c>
      <c r="N170" s="73">
        <v>0.71527777777777779</v>
      </c>
      <c r="O170" s="46">
        <v>13.7</v>
      </c>
      <c r="P170" s="46">
        <v>21.1</v>
      </c>
      <c r="Q170" s="46">
        <v>21.2</v>
      </c>
      <c r="R170" s="46">
        <v>23.3</v>
      </c>
      <c r="S170" s="46">
        <v>22.3</v>
      </c>
      <c r="T170" s="46">
        <v>21.1</v>
      </c>
      <c r="U170" s="46">
        <v>19.8</v>
      </c>
      <c r="V170" s="46">
        <v>19.600000000000001</v>
      </c>
      <c r="W170" s="46">
        <v>20.100000000000001</v>
      </c>
      <c r="X170" s="48">
        <f>AVERAGE(P170:W341)</f>
        <v>19.979723837209146</v>
      </c>
      <c r="Y170" s="49">
        <v>0.75694444444444442</v>
      </c>
      <c r="Z170" s="50">
        <v>12.6</v>
      </c>
      <c r="AA170" s="50">
        <v>13.1</v>
      </c>
      <c r="AB170" s="50">
        <v>11.3</v>
      </c>
      <c r="AC170" s="50">
        <v>13.4</v>
      </c>
      <c r="AD170" s="50">
        <v>9.6</v>
      </c>
      <c r="AE170" s="50">
        <v>14.7</v>
      </c>
      <c r="AF170" s="50">
        <v>8.8000000000000007</v>
      </c>
      <c r="AG170" s="50">
        <v>12.3</v>
      </c>
      <c r="AH170" s="51">
        <f>AVERAGE(Z170:AG341)</f>
        <v>11.649854651162821</v>
      </c>
      <c r="AI170" s="49">
        <v>0.81597222222222221</v>
      </c>
      <c r="AJ170" s="50">
        <v>7.8</v>
      </c>
      <c r="AK170" s="50">
        <v>6.8</v>
      </c>
      <c r="AL170" s="50">
        <v>8.4</v>
      </c>
      <c r="AM170" s="50">
        <v>6.1</v>
      </c>
      <c r="AN170" s="50">
        <v>7.5</v>
      </c>
      <c r="AO170" s="50">
        <v>5.3</v>
      </c>
      <c r="AP170" s="50">
        <v>9.3000000000000007</v>
      </c>
      <c r="AQ170" s="50">
        <v>7.3</v>
      </c>
      <c r="AR170" s="50">
        <v>5.6</v>
      </c>
      <c r="AS170" s="51">
        <f>AVERAGE(AK170:AR341)</f>
        <v>6.6693313953488333</v>
      </c>
      <c r="AT170" s="52">
        <f>+Enfriamiento[[#This Row],[HORA FINAL]]-Enfriamiento[[#This Row],[HORA INICIAL]]</f>
        <v>0.10069444444444442</v>
      </c>
      <c r="AU170" s="53">
        <v>398.64</v>
      </c>
      <c r="AV170" s="46"/>
      <c r="AW17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0" s="55">
        <f>IF(Enfriamiento[[#This Row],[TIEMPO(H)]]="","",Enfriamiento[[#This Row],[TIEMPO(H)]]*60)</f>
        <v>144.99999999999986</v>
      </c>
      <c r="AY170" s="55">
        <f t="shared" si="4"/>
        <v>28</v>
      </c>
      <c r="AZ170" s="56" t="str">
        <f t="shared" si="5"/>
        <v>jul</v>
      </c>
      <c r="BA170" s="65"/>
    </row>
    <row r="171" spans="1:53" ht="15.75" hidden="1" thickBot="1" x14ac:dyDescent="0.3">
      <c r="A171" s="45">
        <v>45847</v>
      </c>
      <c r="B171" s="44" t="s">
        <v>53</v>
      </c>
      <c r="C171" s="44" t="s">
        <v>54</v>
      </c>
      <c r="D171" s="46" t="s">
        <v>55</v>
      </c>
      <c r="E171" s="47" t="s">
        <v>56</v>
      </c>
      <c r="F171" s="46" t="s">
        <v>57</v>
      </c>
      <c r="G171" s="46" t="s">
        <v>58</v>
      </c>
      <c r="H171" s="46" t="s">
        <v>59</v>
      </c>
      <c r="I171" s="46">
        <v>1</v>
      </c>
      <c r="J171" s="46">
        <v>3</v>
      </c>
      <c r="K171" s="46">
        <v>1</v>
      </c>
      <c r="L171" s="46">
        <v>5</v>
      </c>
      <c r="M171" s="46">
        <v>12633</v>
      </c>
      <c r="N171" s="73">
        <v>0.71527777777777779</v>
      </c>
      <c r="O171" s="46">
        <v>13.7</v>
      </c>
      <c r="P171" s="46">
        <v>21.1</v>
      </c>
      <c r="Q171" s="46">
        <v>21.2</v>
      </c>
      <c r="R171" s="46">
        <v>23.3</v>
      </c>
      <c r="S171" s="46">
        <v>22.3</v>
      </c>
      <c r="T171" s="46">
        <v>21.1</v>
      </c>
      <c r="U171" s="46">
        <v>19.8</v>
      </c>
      <c r="V171" s="46">
        <v>19.600000000000001</v>
      </c>
      <c r="W171" s="46">
        <v>20.100000000000001</v>
      </c>
      <c r="X171" s="48">
        <f>AVERAGE(P171:W343)</f>
        <v>19.916329479768638</v>
      </c>
      <c r="Y171" s="49">
        <v>0.75694444444444442</v>
      </c>
      <c r="Z171" s="50">
        <v>12.6</v>
      </c>
      <c r="AA171" s="50">
        <v>13.1</v>
      </c>
      <c r="AB171" s="50">
        <v>11.3</v>
      </c>
      <c r="AC171" s="50">
        <v>13.4</v>
      </c>
      <c r="AD171" s="50">
        <v>9.6</v>
      </c>
      <c r="AE171" s="50">
        <v>14.7</v>
      </c>
      <c r="AF171" s="50">
        <v>8.8000000000000007</v>
      </c>
      <c r="AG171" s="50">
        <v>12.3</v>
      </c>
      <c r="AH171" s="51">
        <f>AVERAGE(Z171:AG343)</f>
        <v>11.637427745664766</v>
      </c>
      <c r="AI171" s="49">
        <v>0.81597222222222221</v>
      </c>
      <c r="AJ171" s="50">
        <v>7.8</v>
      </c>
      <c r="AK171" s="50">
        <v>6.8</v>
      </c>
      <c r="AL171" s="50">
        <v>8.4</v>
      </c>
      <c r="AM171" s="50">
        <v>6.1</v>
      </c>
      <c r="AN171" s="50">
        <v>7.5</v>
      </c>
      <c r="AO171" s="50">
        <v>5.3</v>
      </c>
      <c r="AP171" s="50">
        <v>9.3000000000000007</v>
      </c>
      <c r="AQ171" s="50">
        <v>7.3</v>
      </c>
      <c r="AR171" s="50">
        <v>5.6</v>
      </c>
      <c r="AS171" s="51">
        <f>AVERAGE(AK171:AR343)</f>
        <v>6.677095375722538</v>
      </c>
      <c r="AT171" s="52">
        <f>+Enfriamiento[[#This Row],[HORA FINAL]]-Enfriamiento[[#This Row],[HORA INICIAL]]</f>
        <v>0.10069444444444442</v>
      </c>
      <c r="AU171" s="53">
        <v>394.64</v>
      </c>
      <c r="AV171" s="46"/>
      <c r="AW17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1" s="55">
        <f>IF(Enfriamiento[[#This Row],[TIEMPO(H)]]="","",Enfriamiento[[#This Row],[TIEMPO(H)]]*60)</f>
        <v>144.99999999999986</v>
      </c>
      <c r="AY171" s="55">
        <f t="shared" si="4"/>
        <v>28</v>
      </c>
      <c r="AZ171" s="56" t="str">
        <f t="shared" si="5"/>
        <v>jul</v>
      </c>
      <c r="BA171" s="65"/>
    </row>
    <row r="172" spans="1:53" ht="15.75" hidden="1" thickBot="1" x14ac:dyDescent="0.3">
      <c r="A172" s="45">
        <v>45847</v>
      </c>
      <c r="B172" s="44" t="s">
        <v>53</v>
      </c>
      <c r="C172" s="44" t="s">
        <v>54</v>
      </c>
      <c r="D172" s="46" t="s">
        <v>55</v>
      </c>
      <c r="E172" s="47" t="s">
        <v>56</v>
      </c>
      <c r="F172" s="46" t="s">
        <v>57</v>
      </c>
      <c r="G172" s="46" t="s">
        <v>58</v>
      </c>
      <c r="H172" s="46" t="s">
        <v>59</v>
      </c>
      <c r="I172" s="46">
        <v>1</v>
      </c>
      <c r="J172" s="46">
        <v>3</v>
      </c>
      <c r="K172" s="46">
        <v>1</v>
      </c>
      <c r="L172" s="46">
        <v>5</v>
      </c>
      <c r="M172" s="46">
        <v>12632</v>
      </c>
      <c r="N172" s="73">
        <v>0.71527777777777779</v>
      </c>
      <c r="O172" s="46">
        <v>13.7</v>
      </c>
      <c r="P172" s="46">
        <v>21.1</v>
      </c>
      <c r="Q172" s="46">
        <v>21.2</v>
      </c>
      <c r="R172" s="46">
        <v>23.3</v>
      </c>
      <c r="S172" s="46">
        <v>22.3</v>
      </c>
      <c r="T172" s="46">
        <v>21.1</v>
      </c>
      <c r="U172" s="46">
        <v>19.8</v>
      </c>
      <c r="V172" s="46">
        <v>19.600000000000001</v>
      </c>
      <c r="W172" s="46">
        <v>20.100000000000001</v>
      </c>
      <c r="X172" s="48">
        <f>AVERAGE(P172:W345)</f>
        <v>19.853663793103305</v>
      </c>
      <c r="Y172" s="49">
        <v>0.75694444444444442</v>
      </c>
      <c r="Z172" s="50">
        <v>12.6</v>
      </c>
      <c r="AA172" s="50">
        <v>13.1</v>
      </c>
      <c r="AB172" s="50">
        <v>11.3</v>
      </c>
      <c r="AC172" s="50">
        <v>13.4</v>
      </c>
      <c r="AD172" s="50">
        <v>9.6</v>
      </c>
      <c r="AE172" s="50">
        <v>14.7</v>
      </c>
      <c r="AF172" s="50">
        <v>8.8000000000000007</v>
      </c>
      <c r="AG172" s="50">
        <v>12.3</v>
      </c>
      <c r="AH172" s="51">
        <f>AVERAGE(Z172:AG345)</f>
        <v>11.625143678160942</v>
      </c>
      <c r="AI172" s="49">
        <v>0.81597222222222221</v>
      </c>
      <c r="AJ172" s="50">
        <v>7.8</v>
      </c>
      <c r="AK172" s="50">
        <v>6.8</v>
      </c>
      <c r="AL172" s="50">
        <v>8.4</v>
      </c>
      <c r="AM172" s="50">
        <v>6.1</v>
      </c>
      <c r="AN172" s="50">
        <v>7.5</v>
      </c>
      <c r="AO172" s="50">
        <v>5.3</v>
      </c>
      <c r="AP172" s="50">
        <v>9.3000000000000007</v>
      </c>
      <c r="AQ172" s="50">
        <v>7.3</v>
      </c>
      <c r="AR172" s="50">
        <v>5.6</v>
      </c>
      <c r="AS172" s="51">
        <f>AVERAGE(AK172:AR345)</f>
        <v>6.6847701149425243</v>
      </c>
      <c r="AT172" s="52">
        <f>+Enfriamiento[[#This Row],[HORA FINAL]]-Enfriamiento[[#This Row],[HORA INICIAL]]</f>
        <v>0.10069444444444442</v>
      </c>
      <c r="AU172" s="53">
        <v>397.64</v>
      </c>
      <c r="AV172" s="46"/>
      <c r="AW17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2" s="55">
        <f>IF(Enfriamiento[[#This Row],[TIEMPO(H)]]="","",Enfriamiento[[#This Row],[TIEMPO(H)]]*60)</f>
        <v>144.99999999999986</v>
      </c>
      <c r="AY172" s="55">
        <f t="shared" si="4"/>
        <v>28</v>
      </c>
      <c r="AZ172" s="56" t="str">
        <f t="shared" si="5"/>
        <v>jul</v>
      </c>
      <c r="BA172" s="65"/>
    </row>
    <row r="173" spans="1:53" ht="15.75" hidden="1" thickBot="1" x14ac:dyDescent="0.3">
      <c r="A173" s="45">
        <v>45847</v>
      </c>
      <c r="B173" s="44" t="s">
        <v>53</v>
      </c>
      <c r="C173" s="44" t="s">
        <v>54</v>
      </c>
      <c r="D173" s="46" t="s">
        <v>55</v>
      </c>
      <c r="E173" s="47" t="s">
        <v>56</v>
      </c>
      <c r="F173" s="46" t="s">
        <v>57</v>
      </c>
      <c r="G173" s="46" t="s">
        <v>58</v>
      </c>
      <c r="H173" s="46" t="s">
        <v>59</v>
      </c>
      <c r="I173" s="46">
        <v>1</v>
      </c>
      <c r="J173" s="46">
        <v>3</v>
      </c>
      <c r="K173" s="46">
        <v>1</v>
      </c>
      <c r="L173" s="46">
        <v>5</v>
      </c>
      <c r="M173" s="46">
        <v>12630</v>
      </c>
      <c r="N173" s="73">
        <v>0.71527777777777779</v>
      </c>
      <c r="O173" s="46">
        <v>13.7</v>
      </c>
      <c r="P173" s="46">
        <v>21.1</v>
      </c>
      <c r="Q173" s="46">
        <v>21.2</v>
      </c>
      <c r="R173" s="46">
        <v>23.3</v>
      </c>
      <c r="S173" s="46">
        <v>22.3</v>
      </c>
      <c r="T173" s="46">
        <v>21.1</v>
      </c>
      <c r="U173" s="46">
        <v>19.8</v>
      </c>
      <c r="V173" s="46">
        <v>19.600000000000001</v>
      </c>
      <c r="W173" s="46">
        <v>20.100000000000001</v>
      </c>
      <c r="X173" s="48">
        <f>AVERAGE(P173:W347)</f>
        <v>19.791714285714146</v>
      </c>
      <c r="Y173" s="49">
        <v>0.75694444444444442</v>
      </c>
      <c r="Z173" s="50">
        <v>12.6</v>
      </c>
      <c r="AA173" s="50">
        <v>13.1</v>
      </c>
      <c r="AB173" s="50">
        <v>11.3</v>
      </c>
      <c r="AC173" s="50">
        <v>13.4</v>
      </c>
      <c r="AD173" s="50">
        <v>9.6</v>
      </c>
      <c r="AE173" s="50">
        <v>14.7</v>
      </c>
      <c r="AF173" s="50">
        <v>8.8000000000000007</v>
      </c>
      <c r="AG173" s="50">
        <v>12.3</v>
      </c>
      <c r="AH173" s="51">
        <f>AVERAGE(Z173:AG347)</f>
        <v>11.613000000000019</v>
      </c>
      <c r="AI173" s="49">
        <v>0.81597222222222221</v>
      </c>
      <c r="AJ173" s="50">
        <v>7.8</v>
      </c>
      <c r="AK173" s="50">
        <v>6.8</v>
      </c>
      <c r="AL173" s="50">
        <v>8.4</v>
      </c>
      <c r="AM173" s="50">
        <v>6.1</v>
      </c>
      <c r="AN173" s="50">
        <v>7.5</v>
      </c>
      <c r="AO173" s="50">
        <v>5.3</v>
      </c>
      <c r="AP173" s="50">
        <v>9.3000000000000007</v>
      </c>
      <c r="AQ173" s="50">
        <v>7.3</v>
      </c>
      <c r="AR173" s="50">
        <v>5.6</v>
      </c>
      <c r="AS173" s="51">
        <f>AVERAGE(AK173:AR347)</f>
        <v>6.6923571428571398</v>
      </c>
      <c r="AT173" s="52">
        <f>+Enfriamiento[[#This Row],[HORA FINAL]]-Enfriamiento[[#This Row],[HORA INICIAL]]</f>
        <v>0.10069444444444442</v>
      </c>
      <c r="AU173" s="53">
        <v>393.64</v>
      </c>
      <c r="AV173" s="46"/>
      <c r="AW17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3" s="55">
        <f>IF(Enfriamiento[[#This Row],[TIEMPO(H)]]="","",Enfriamiento[[#This Row],[TIEMPO(H)]]*60)</f>
        <v>144.99999999999986</v>
      </c>
      <c r="AY173" s="55">
        <f t="shared" si="4"/>
        <v>28</v>
      </c>
      <c r="AZ173" s="56" t="str">
        <f t="shared" si="5"/>
        <v>jul</v>
      </c>
      <c r="BA173" s="65"/>
    </row>
    <row r="174" spans="1:53" ht="15.75" hidden="1" thickBot="1" x14ac:dyDescent="0.3">
      <c r="A174" s="45">
        <v>45847</v>
      </c>
      <c r="B174" s="44" t="s">
        <v>53</v>
      </c>
      <c r="C174" s="44" t="s">
        <v>54</v>
      </c>
      <c r="D174" s="46" t="s">
        <v>55</v>
      </c>
      <c r="E174" s="47" t="s">
        <v>56</v>
      </c>
      <c r="F174" s="46" t="s">
        <v>57</v>
      </c>
      <c r="G174" s="46" t="s">
        <v>58</v>
      </c>
      <c r="H174" s="46" t="s">
        <v>59</v>
      </c>
      <c r="I174" s="46">
        <v>1</v>
      </c>
      <c r="J174" s="46">
        <v>3</v>
      </c>
      <c r="K174" s="46">
        <v>1</v>
      </c>
      <c r="L174" s="46">
        <v>5</v>
      </c>
      <c r="M174" s="46">
        <v>12631</v>
      </c>
      <c r="N174" s="73">
        <v>0.71527777777777779</v>
      </c>
      <c r="O174" s="46">
        <v>13.7</v>
      </c>
      <c r="P174" s="46">
        <v>21.1</v>
      </c>
      <c r="Q174" s="46">
        <v>21.2</v>
      </c>
      <c r="R174" s="46">
        <v>23.3</v>
      </c>
      <c r="S174" s="46">
        <v>22.3</v>
      </c>
      <c r="T174" s="46">
        <v>21.1</v>
      </c>
      <c r="U174" s="46">
        <v>19.8</v>
      </c>
      <c r="V174" s="46">
        <v>19.600000000000001</v>
      </c>
      <c r="W174" s="46">
        <v>20.100000000000001</v>
      </c>
      <c r="X174" s="48">
        <f>AVERAGE(P174:W349)</f>
        <v>19.784566145092331</v>
      </c>
      <c r="Y174" s="49">
        <v>0.75694444444444442</v>
      </c>
      <c r="Z174" s="50">
        <v>12.6</v>
      </c>
      <c r="AA174" s="50">
        <v>13.1</v>
      </c>
      <c r="AB174" s="50">
        <v>11.3</v>
      </c>
      <c r="AC174" s="50">
        <v>13.4</v>
      </c>
      <c r="AD174" s="50">
        <v>9.6</v>
      </c>
      <c r="AE174" s="50">
        <v>14.7</v>
      </c>
      <c r="AF174" s="50">
        <v>8.8000000000000007</v>
      </c>
      <c r="AG174" s="50">
        <v>12.3</v>
      </c>
      <c r="AH174" s="51">
        <f>AVERAGE(Z174:AG349)</f>
        <v>11.621590909090928</v>
      </c>
      <c r="AI174" s="49">
        <v>0.81597222222222221</v>
      </c>
      <c r="AJ174" s="50">
        <v>7.8</v>
      </c>
      <c r="AK174" s="50">
        <v>6.8</v>
      </c>
      <c r="AL174" s="50">
        <v>8.4</v>
      </c>
      <c r="AM174" s="50">
        <v>6.1</v>
      </c>
      <c r="AN174" s="50">
        <v>7.5</v>
      </c>
      <c r="AO174" s="50">
        <v>5.3</v>
      </c>
      <c r="AP174" s="50">
        <v>9.3000000000000007</v>
      </c>
      <c r="AQ174" s="50">
        <v>7.3</v>
      </c>
      <c r="AR174" s="50">
        <v>5.6</v>
      </c>
      <c r="AS174" s="51">
        <f>AVERAGE(AK174:AR349)</f>
        <v>6.6987215909090869</v>
      </c>
      <c r="AT174" s="52">
        <f>+Enfriamiento[[#This Row],[HORA FINAL]]-Enfriamiento[[#This Row],[HORA INICIAL]]</f>
        <v>0.10069444444444442</v>
      </c>
      <c r="AU174" s="53">
        <v>393.64</v>
      </c>
      <c r="AV174" s="46"/>
      <c r="AW17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4" s="55">
        <f>IF(Enfriamiento[[#This Row],[TIEMPO(H)]]="","",Enfriamiento[[#This Row],[TIEMPO(H)]]*60)</f>
        <v>144.99999999999986</v>
      </c>
      <c r="AY174" s="55">
        <f t="shared" si="4"/>
        <v>28</v>
      </c>
      <c r="AZ174" s="56" t="str">
        <f t="shared" si="5"/>
        <v>jul</v>
      </c>
      <c r="BA174" s="65"/>
    </row>
    <row r="175" spans="1:53" ht="15.75" hidden="1" thickBot="1" x14ac:dyDescent="0.3">
      <c r="A175" s="45">
        <v>45847</v>
      </c>
      <c r="B175" s="44" t="s">
        <v>53</v>
      </c>
      <c r="C175" s="44" t="s">
        <v>54</v>
      </c>
      <c r="D175" s="46" t="s">
        <v>55</v>
      </c>
      <c r="E175" s="47" t="s">
        <v>56</v>
      </c>
      <c r="F175" s="46" t="s">
        <v>57</v>
      </c>
      <c r="G175" s="46" t="s">
        <v>58</v>
      </c>
      <c r="H175" s="46" t="s">
        <v>59</v>
      </c>
      <c r="I175" s="46">
        <v>1</v>
      </c>
      <c r="J175" s="46">
        <v>3</v>
      </c>
      <c r="K175" s="46">
        <v>1</v>
      </c>
      <c r="L175" s="46">
        <v>5</v>
      </c>
      <c r="M175" s="46">
        <v>12629</v>
      </c>
      <c r="N175" s="73">
        <v>0.71527777777777779</v>
      </c>
      <c r="O175" s="46">
        <v>13.7</v>
      </c>
      <c r="P175" s="46">
        <v>21.1</v>
      </c>
      <c r="Q175" s="46">
        <v>21.2</v>
      </c>
      <c r="R175" s="46">
        <v>23.3</v>
      </c>
      <c r="S175" s="46">
        <v>22.3</v>
      </c>
      <c r="T175" s="46">
        <v>21.1</v>
      </c>
      <c r="U175" s="46">
        <v>19.8</v>
      </c>
      <c r="V175" s="46">
        <v>19.600000000000001</v>
      </c>
      <c r="W175" s="46">
        <v>20.100000000000001</v>
      </c>
      <c r="X175" s="48">
        <f>AVERAGE(P175:W351)</f>
        <v>19.777478753540954</v>
      </c>
      <c r="Y175" s="49">
        <v>0.75694444444444442</v>
      </c>
      <c r="Z175" s="50">
        <v>12.6</v>
      </c>
      <c r="AA175" s="50">
        <v>13.1</v>
      </c>
      <c r="AB175" s="50">
        <v>11.3</v>
      </c>
      <c r="AC175" s="50">
        <v>13.4</v>
      </c>
      <c r="AD175" s="50">
        <v>9.6</v>
      </c>
      <c r="AE175" s="50">
        <v>14.7</v>
      </c>
      <c r="AF175" s="50">
        <v>8.8000000000000007</v>
      </c>
      <c r="AG175" s="50">
        <v>12.3</v>
      </c>
      <c r="AH175" s="51">
        <f>AVERAGE(Z175:AG351)</f>
        <v>11.63008474576273</v>
      </c>
      <c r="AI175" s="49">
        <v>0.81597222222222221</v>
      </c>
      <c r="AJ175" s="50">
        <v>7.8</v>
      </c>
      <c r="AK175" s="50">
        <v>6.8</v>
      </c>
      <c r="AL175" s="50">
        <v>8.4</v>
      </c>
      <c r="AM175" s="50">
        <v>6.1</v>
      </c>
      <c r="AN175" s="50">
        <v>7.5</v>
      </c>
      <c r="AO175" s="50">
        <v>5.3</v>
      </c>
      <c r="AP175" s="50">
        <v>9.3000000000000007</v>
      </c>
      <c r="AQ175" s="50">
        <v>7.3</v>
      </c>
      <c r="AR175" s="50">
        <v>5.6</v>
      </c>
      <c r="AS175" s="51">
        <f>AVERAGE(AK175:AR351)</f>
        <v>6.7050141242937809</v>
      </c>
      <c r="AT175" s="52">
        <f>+Enfriamiento[[#This Row],[HORA FINAL]]-Enfriamiento[[#This Row],[HORA INICIAL]]</f>
        <v>0.10069444444444442</v>
      </c>
      <c r="AU175" s="53">
        <v>332.87</v>
      </c>
      <c r="AV175" s="46"/>
      <c r="AW17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5" s="55">
        <f>IF(Enfriamiento[[#This Row],[TIEMPO(H)]]="","",Enfriamiento[[#This Row],[TIEMPO(H)]]*60)</f>
        <v>144.99999999999986</v>
      </c>
      <c r="AY175" s="55">
        <f t="shared" si="4"/>
        <v>28</v>
      </c>
      <c r="AZ175" s="56" t="str">
        <f t="shared" si="5"/>
        <v>jul</v>
      </c>
      <c r="BA175" s="65"/>
    </row>
    <row r="176" spans="1:53" ht="15.75" hidden="1" thickBot="1" x14ac:dyDescent="0.3">
      <c r="A176" s="45">
        <v>45847</v>
      </c>
      <c r="B176" s="44" t="s">
        <v>53</v>
      </c>
      <c r="C176" s="44" t="s">
        <v>54</v>
      </c>
      <c r="D176" s="46" t="s">
        <v>55</v>
      </c>
      <c r="E176" s="47" t="s">
        <v>56</v>
      </c>
      <c r="F176" s="46" t="s">
        <v>57</v>
      </c>
      <c r="G176" s="46" t="s">
        <v>58</v>
      </c>
      <c r="H176" s="46" t="s">
        <v>59</v>
      </c>
      <c r="I176" s="46">
        <v>1</v>
      </c>
      <c r="J176" s="46">
        <v>3</v>
      </c>
      <c r="K176" s="46">
        <v>1</v>
      </c>
      <c r="L176" s="46">
        <v>5</v>
      </c>
      <c r="M176" s="46">
        <v>12628</v>
      </c>
      <c r="N176" s="73">
        <v>0.71527777777777779</v>
      </c>
      <c r="O176" s="46">
        <v>13.7</v>
      </c>
      <c r="P176" s="46">
        <v>21.1</v>
      </c>
      <c r="Q176" s="46">
        <v>21.2</v>
      </c>
      <c r="R176" s="46">
        <v>23.3</v>
      </c>
      <c r="S176" s="46">
        <v>22.3</v>
      </c>
      <c r="T176" s="46">
        <v>21.1</v>
      </c>
      <c r="U176" s="46">
        <v>19.8</v>
      </c>
      <c r="V176" s="46">
        <v>19.600000000000001</v>
      </c>
      <c r="W176" s="46">
        <v>20.100000000000001</v>
      </c>
      <c r="X176" s="48">
        <f>AVERAGE(P176:W353)</f>
        <v>19.770451339915258</v>
      </c>
      <c r="Y176" s="49">
        <v>0.75694444444444442</v>
      </c>
      <c r="Z176" s="50">
        <v>12.6</v>
      </c>
      <c r="AA176" s="50">
        <v>13.1</v>
      </c>
      <c r="AB176" s="50">
        <v>11.3</v>
      </c>
      <c r="AC176" s="50">
        <v>13.4</v>
      </c>
      <c r="AD176" s="50">
        <v>9.6</v>
      </c>
      <c r="AE176" s="50">
        <v>14.7</v>
      </c>
      <c r="AF176" s="50">
        <v>8.8000000000000007</v>
      </c>
      <c r="AG176" s="50">
        <v>12.3</v>
      </c>
      <c r="AH176" s="51">
        <f>AVERAGE(Z176:AG353)</f>
        <v>11.638483146067435</v>
      </c>
      <c r="AI176" s="49">
        <v>0.81597222222222221</v>
      </c>
      <c r="AJ176" s="50">
        <v>7.8</v>
      </c>
      <c r="AK176" s="50">
        <v>6.8</v>
      </c>
      <c r="AL176" s="50">
        <v>8.4</v>
      </c>
      <c r="AM176" s="50">
        <v>6.1</v>
      </c>
      <c r="AN176" s="50">
        <v>7.5</v>
      </c>
      <c r="AO176" s="50">
        <v>5.3</v>
      </c>
      <c r="AP176" s="50">
        <v>9.3000000000000007</v>
      </c>
      <c r="AQ176" s="50">
        <v>7.3</v>
      </c>
      <c r="AR176" s="50">
        <v>5.6</v>
      </c>
      <c r="AS176" s="51">
        <f>AVERAGE(AK176:AR353)</f>
        <v>6.711235955056174</v>
      </c>
      <c r="AT176" s="52">
        <f>+Enfriamiento[[#This Row],[HORA FINAL]]-Enfriamiento[[#This Row],[HORA INICIAL]]</f>
        <v>0.10069444444444442</v>
      </c>
      <c r="AU176" s="53">
        <v>331.87</v>
      </c>
      <c r="AV176" s="46"/>
      <c r="AW17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2.4166666666666643</v>
      </c>
      <c r="AX176" s="55">
        <f>IF(Enfriamiento[[#This Row],[TIEMPO(H)]]="","",Enfriamiento[[#This Row],[TIEMPO(H)]]*60)</f>
        <v>144.99999999999986</v>
      </c>
      <c r="AY176" s="55">
        <f t="shared" si="4"/>
        <v>28</v>
      </c>
      <c r="AZ176" s="56" t="str">
        <f t="shared" si="5"/>
        <v>jul</v>
      </c>
      <c r="BA176" s="65"/>
    </row>
    <row r="177" spans="1:53" ht="15.75" hidden="1" thickBot="1" x14ac:dyDescent="0.3">
      <c r="A177" s="45">
        <v>45847</v>
      </c>
      <c r="B177" s="44" t="s">
        <v>60</v>
      </c>
      <c r="C177" s="44" t="s">
        <v>54</v>
      </c>
      <c r="D177" s="46" t="s">
        <v>55</v>
      </c>
      <c r="E177" s="47" t="s">
        <v>56</v>
      </c>
      <c r="F177" s="46" t="s">
        <v>57</v>
      </c>
      <c r="G177" s="46" t="s">
        <v>58</v>
      </c>
      <c r="H177" s="46" t="s">
        <v>59</v>
      </c>
      <c r="I177" s="46">
        <v>1</v>
      </c>
      <c r="J177" s="46">
        <v>2</v>
      </c>
      <c r="K177" s="46">
        <v>2</v>
      </c>
      <c r="L177" s="46">
        <v>5</v>
      </c>
      <c r="M177" s="46">
        <v>12645</v>
      </c>
      <c r="N177" s="73">
        <v>0.84375</v>
      </c>
      <c r="O177" s="46">
        <v>15</v>
      </c>
      <c r="P177" s="46">
        <v>21.1</v>
      </c>
      <c r="Q177" s="46">
        <v>22.7</v>
      </c>
      <c r="R177" s="46">
        <v>21.7</v>
      </c>
      <c r="S177" s="46">
        <v>19.399999999999999</v>
      </c>
      <c r="T177" s="46">
        <v>21</v>
      </c>
      <c r="U177" s="46">
        <v>21.1</v>
      </c>
      <c r="V177" s="46">
        <v>20.2</v>
      </c>
      <c r="W177" s="46">
        <v>23.7</v>
      </c>
      <c r="X177" s="48">
        <f>AVERAGE(P177:W374)</f>
        <v>19.711499364675841</v>
      </c>
      <c r="Y177" s="49">
        <v>0.875</v>
      </c>
      <c r="Z177" s="50">
        <v>13.1</v>
      </c>
      <c r="AA177" s="50">
        <v>17.7</v>
      </c>
      <c r="AB177" s="50">
        <v>12.6</v>
      </c>
      <c r="AC177" s="50">
        <v>14.4</v>
      </c>
      <c r="AD177" s="50">
        <v>13.3</v>
      </c>
      <c r="AE177" s="50">
        <v>14.1</v>
      </c>
      <c r="AF177" s="50">
        <v>12.4</v>
      </c>
      <c r="AG177" s="50">
        <v>15</v>
      </c>
      <c r="AH177" s="51">
        <f>AVERAGE(Z177:AG374)</f>
        <v>11.620202020202049</v>
      </c>
      <c r="AI177" s="49">
        <v>0.94791666666666663</v>
      </c>
      <c r="AJ177" s="50">
        <v>5</v>
      </c>
      <c r="AK177" s="50">
        <v>6</v>
      </c>
      <c r="AL177" s="50">
        <v>7.7</v>
      </c>
      <c r="AM177" s="50">
        <v>6</v>
      </c>
      <c r="AN177" s="50">
        <v>8</v>
      </c>
      <c r="AO177" s="50">
        <v>5.4</v>
      </c>
      <c r="AP177" s="50">
        <v>6.7</v>
      </c>
      <c r="AQ177" s="50">
        <v>5.9</v>
      </c>
      <c r="AR177" s="50">
        <v>8.9</v>
      </c>
      <c r="AS177" s="51">
        <f>AVERAGE(AK177:AR374)</f>
        <v>6.6709595959595855</v>
      </c>
      <c r="AT177" s="52">
        <f>+Enfriamiento[[#This Row],[HORA FINAL]]-Enfriamiento[[#This Row],[HORA INICIAL]]</f>
        <v>0.10416666666666663</v>
      </c>
      <c r="AU177" s="53">
        <v>396.64</v>
      </c>
      <c r="AV177" s="46"/>
      <c r="AW17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77" s="55">
        <f>IF(Enfriamiento[[#This Row],[TIEMPO(H)]]="","",Enfriamiento[[#This Row],[TIEMPO(H)]]*60)</f>
        <v>150</v>
      </c>
      <c r="AY177" s="55">
        <f t="shared" si="4"/>
        <v>28</v>
      </c>
      <c r="AZ177" s="56" t="str">
        <f t="shared" si="5"/>
        <v>jul</v>
      </c>
      <c r="BA177" s="65" t="s">
        <v>71</v>
      </c>
    </row>
    <row r="178" spans="1:53" ht="15.75" hidden="1" thickBot="1" x14ac:dyDescent="0.3">
      <c r="A178" s="45">
        <v>45847</v>
      </c>
      <c r="B178" s="44" t="s">
        <v>60</v>
      </c>
      <c r="C178" s="44" t="s">
        <v>54</v>
      </c>
      <c r="D178" s="46" t="s">
        <v>55</v>
      </c>
      <c r="E178" s="47" t="s">
        <v>56</v>
      </c>
      <c r="F178" s="46" t="s">
        <v>57</v>
      </c>
      <c r="G178" s="46" t="s">
        <v>58</v>
      </c>
      <c r="H178" s="46" t="s">
        <v>59</v>
      </c>
      <c r="I178" s="46">
        <v>1</v>
      </c>
      <c r="J178" s="46">
        <v>2</v>
      </c>
      <c r="K178" s="46">
        <v>2</v>
      </c>
      <c r="L178" s="46">
        <v>5</v>
      </c>
      <c r="M178" s="46">
        <v>12644</v>
      </c>
      <c r="N178" s="73">
        <v>0.84375</v>
      </c>
      <c r="O178" s="46">
        <v>15</v>
      </c>
      <c r="P178" s="46">
        <v>21.1</v>
      </c>
      <c r="Q178" s="46">
        <v>22.7</v>
      </c>
      <c r="R178" s="46">
        <v>21.7</v>
      </c>
      <c r="S178" s="46">
        <v>19.399999999999999</v>
      </c>
      <c r="T178" s="46">
        <v>21</v>
      </c>
      <c r="U178" s="46">
        <v>21.1</v>
      </c>
      <c r="V178" s="46">
        <v>20.2</v>
      </c>
      <c r="W178" s="46">
        <v>23.7</v>
      </c>
      <c r="X178" s="48">
        <f>AVERAGE(P178:W376)</f>
        <v>19.680783817951809</v>
      </c>
      <c r="Y178" s="49">
        <v>0.875</v>
      </c>
      <c r="Z178" s="50">
        <v>13.1</v>
      </c>
      <c r="AA178" s="50">
        <v>17.7</v>
      </c>
      <c r="AB178" s="50">
        <v>12.6</v>
      </c>
      <c r="AC178" s="50">
        <v>14.4</v>
      </c>
      <c r="AD178" s="50">
        <v>13.3</v>
      </c>
      <c r="AE178" s="50">
        <v>14.1</v>
      </c>
      <c r="AF178" s="50">
        <v>12.4</v>
      </c>
      <c r="AG178" s="50">
        <v>15</v>
      </c>
      <c r="AH178" s="51">
        <f>AVERAGE(Z178:AG376)</f>
        <v>11.574874371859327</v>
      </c>
      <c r="AI178" s="49">
        <v>0.94791666666666663</v>
      </c>
      <c r="AJ178" s="50">
        <v>5</v>
      </c>
      <c r="AK178" s="50">
        <v>6</v>
      </c>
      <c r="AL178" s="50">
        <v>7.7</v>
      </c>
      <c r="AM178" s="50">
        <v>6</v>
      </c>
      <c r="AN178" s="50">
        <v>8</v>
      </c>
      <c r="AO178" s="50">
        <v>5.4</v>
      </c>
      <c r="AP178" s="50">
        <v>6.7</v>
      </c>
      <c r="AQ178" s="50">
        <v>5.9</v>
      </c>
      <c r="AR178" s="50">
        <v>8.9</v>
      </c>
      <c r="AS178" s="51">
        <f>AVERAGE(AK178:AR376)</f>
        <v>6.660929648241197</v>
      </c>
      <c r="AT178" s="52">
        <f>+Enfriamiento[[#This Row],[HORA FINAL]]-Enfriamiento[[#This Row],[HORA INICIAL]]</f>
        <v>0.10416666666666663</v>
      </c>
      <c r="AU178" s="53">
        <v>399.64</v>
      </c>
      <c r="AV178" s="46"/>
      <c r="AW17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78" s="55">
        <f>IF(Enfriamiento[[#This Row],[TIEMPO(H)]]="","",Enfriamiento[[#This Row],[TIEMPO(H)]]*60)</f>
        <v>150</v>
      </c>
      <c r="AY178" s="55">
        <f t="shared" si="4"/>
        <v>28</v>
      </c>
      <c r="AZ178" s="56" t="str">
        <f t="shared" si="5"/>
        <v>jul</v>
      </c>
      <c r="BA178" s="65" t="s">
        <v>72</v>
      </c>
    </row>
    <row r="179" spans="1:53" ht="15.75" hidden="1" thickBot="1" x14ac:dyDescent="0.3">
      <c r="A179" s="45">
        <v>45847</v>
      </c>
      <c r="B179" s="44" t="s">
        <v>60</v>
      </c>
      <c r="C179" s="44" t="s">
        <v>54</v>
      </c>
      <c r="D179" s="46" t="s">
        <v>55</v>
      </c>
      <c r="E179" s="47" t="s">
        <v>56</v>
      </c>
      <c r="F179" s="46" t="s">
        <v>57</v>
      </c>
      <c r="G179" s="46" t="s">
        <v>58</v>
      </c>
      <c r="H179" s="46" t="s">
        <v>59</v>
      </c>
      <c r="I179" s="46">
        <v>1</v>
      </c>
      <c r="J179" s="46">
        <v>2</v>
      </c>
      <c r="K179" s="46">
        <v>2</v>
      </c>
      <c r="L179" s="46">
        <v>5</v>
      </c>
      <c r="M179" s="46">
        <v>12643</v>
      </c>
      <c r="N179" s="73">
        <v>0.84375</v>
      </c>
      <c r="O179" s="46">
        <v>15</v>
      </c>
      <c r="P179" s="46">
        <v>21.1</v>
      </c>
      <c r="Q179" s="46">
        <v>22.7</v>
      </c>
      <c r="R179" s="46">
        <v>21.7</v>
      </c>
      <c r="S179" s="46">
        <v>19.399999999999999</v>
      </c>
      <c r="T179" s="46">
        <v>21</v>
      </c>
      <c r="U179" s="46">
        <v>21.1</v>
      </c>
      <c r="V179" s="46">
        <v>20.2</v>
      </c>
      <c r="W179" s="46">
        <v>23.7</v>
      </c>
      <c r="X179" s="48">
        <f>AVERAGE(P179:W378)</f>
        <v>19.650377358490406</v>
      </c>
      <c r="Y179" s="49">
        <v>0.875</v>
      </c>
      <c r="Z179" s="50">
        <v>13.1</v>
      </c>
      <c r="AA179" s="50">
        <v>17.7</v>
      </c>
      <c r="AB179" s="50">
        <v>12.6</v>
      </c>
      <c r="AC179" s="50">
        <v>14.4</v>
      </c>
      <c r="AD179" s="50">
        <v>13.3</v>
      </c>
      <c r="AE179" s="50">
        <v>14.1</v>
      </c>
      <c r="AF179" s="50">
        <v>12.4</v>
      </c>
      <c r="AG179" s="50">
        <v>15</v>
      </c>
      <c r="AH179" s="51">
        <f>AVERAGE(Z179:AG378)</f>
        <v>11.53000000000003</v>
      </c>
      <c r="AI179" s="49">
        <v>0.94791666666666663</v>
      </c>
      <c r="AJ179" s="50">
        <v>5</v>
      </c>
      <c r="AK179" s="50">
        <v>6</v>
      </c>
      <c r="AL179" s="50">
        <v>7.7</v>
      </c>
      <c r="AM179" s="50">
        <v>6</v>
      </c>
      <c r="AN179" s="50">
        <v>8</v>
      </c>
      <c r="AO179" s="50">
        <v>5.4</v>
      </c>
      <c r="AP179" s="50">
        <v>6.7</v>
      </c>
      <c r="AQ179" s="50">
        <v>5.9</v>
      </c>
      <c r="AR179" s="50">
        <v>8.9</v>
      </c>
      <c r="AS179" s="51">
        <f>AVERAGE(AK179:AR378)</f>
        <v>6.6509999999999927</v>
      </c>
      <c r="AT179" s="52">
        <f>+Enfriamiento[[#This Row],[HORA FINAL]]-Enfriamiento[[#This Row],[HORA INICIAL]]</f>
        <v>0.10416666666666663</v>
      </c>
      <c r="AU179" s="53">
        <v>400.64</v>
      </c>
      <c r="AV179" s="46"/>
      <c r="AW17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79" s="55">
        <f>IF(Enfriamiento[[#This Row],[TIEMPO(H)]]="","",Enfriamiento[[#This Row],[TIEMPO(H)]]*60)</f>
        <v>150</v>
      </c>
      <c r="AY179" s="55">
        <f t="shared" si="4"/>
        <v>28</v>
      </c>
      <c r="AZ179" s="56" t="str">
        <f t="shared" si="5"/>
        <v>jul</v>
      </c>
      <c r="BA179" s="65" t="s">
        <v>73</v>
      </c>
    </row>
    <row r="180" spans="1:53" ht="15.75" hidden="1" thickBot="1" x14ac:dyDescent="0.3">
      <c r="A180" s="45">
        <v>45847</v>
      </c>
      <c r="B180" s="44" t="s">
        <v>60</v>
      </c>
      <c r="C180" s="44" t="s">
        <v>54</v>
      </c>
      <c r="D180" s="46" t="s">
        <v>55</v>
      </c>
      <c r="E180" s="47" t="s">
        <v>56</v>
      </c>
      <c r="F180" s="46" t="s">
        <v>57</v>
      </c>
      <c r="G180" s="46" t="s">
        <v>58</v>
      </c>
      <c r="H180" s="46" t="s">
        <v>59</v>
      </c>
      <c r="I180" s="46">
        <v>1</v>
      </c>
      <c r="J180" s="46">
        <v>2</v>
      </c>
      <c r="K180" s="46">
        <v>2</v>
      </c>
      <c r="L180" s="46">
        <v>5</v>
      </c>
      <c r="M180" s="46">
        <v>12642</v>
      </c>
      <c r="N180" s="73">
        <v>0.84375</v>
      </c>
      <c r="O180" s="46">
        <v>15</v>
      </c>
      <c r="P180" s="46">
        <v>21.1</v>
      </c>
      <c r="Q180" s="46">
        <v>22.7</v>
      </c>
      <c r="R180" s="46">
        <v>21.7</v>
      </c>
      <c r="S180" s="46">
        <v>19.399999999999999</v>
      </c>
      <c r="T180" s="46">
        <v>21</v>
      </c>
      <c r="U180" s="46">
        <v>21.1</v>
      </c>
      <c r="V180" s="46">
        <v>20.2</v>
      </c>
      <c r="W180" s="46">
        <v>23.7</v>
      </c>
      <c r="X180" s="48">
        <f>AVERAGE(P180:W380)</f>
        <v>19.620275344180058</v>
      </c>
      <c r="Y180" s="49">
        <v>0.875</v>
      </c>
      <c r="Z180" s="50">
        <v>13.1</v>
      </c>
      <c r="AA180" s="50">
        <v>17.7</v>
      </c>
      <c r="AB180" s="50">
        <v>12.6</v>
      </c>
      <c r="AC180" s="50">
        <v>14.4</v>
      </c>
      <c r="AD180" s="50">
        <v>13.3</v>
      </c>
      <c r="AE180" s="50">
        <v>14.1</v>
      </c>
      <c r="AF180" s="50">
        <v>12.4</v>
      </c>
      <c r="AG180" s="50">
        <v>15</v>
      </c>
      <c r="AH180" s="51">
        <f>AVERAGE(Z180:AG380)</f>
        <v>11.485572139303512</v>
      </c>
      <c r="AI180" s="49">
        <v>0.94791666666666663</v>
      </c>
      <c r="AJ180" s="50">
        <v>5</v>
      </c>
      <c r="AK180" s="50">
        <v>6</v>
      </c>
      <c r="AL180" s="50">
        <v>7.7</v>
      </c>
      <c r="AM180" s="50">
        <v>6</v>
      </c>
      <c r="AN180" s="50">
        <v>8</v>
      </c>
      <c r="AO180" s="50">
        <v>5.4</v>
      </c>
      <c r="AP180" s="50">
        <v>6.7</v>
      </c>
      <c r="AQ180" s="50">
        <v>5.9</v>
      </c>
      <c r="AR180" s="50">
        <v>8.9</v>
      </c>
      <c r="AS180" s="51">
        <f>AVERAGE(AK180:AR380)</f>
        <v>6.6411691542288498</v>
      </c>
      <c r="AT180" s="52">
        <f>+Enfriamiento[[#This Row],[HORA FINAL]]-Enfriamiento[[#This Row],[HORA INICIAL]]</f>
        <v>0.10416666666666663</v>
      </c>
      <c r="AU180" s="53">
        <v>400.64</v>
      </c>
      <c r="AV180" s="46"/>
      <c r="AW18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0" s="55">
        <f>IF(Enfriamiento[[#This Row],[TIEMPO(H)]]="","",Enfriamiento[[#This Row],[TIEMPO(H)]]*60)</f>
        <v>150</v>
      </c>
      <c r="AY180" s="55">
        <f t="shared" si="4"/>
        <v>28</v>
      </c>
      <c r="AZ180" s="56" t="str">
        <f t="shared" si="5"/>
        <v>jul</v>
      </c>
      <c r="BA180" s="65" t="s">
        <v>74</v>
      </c>
    </row>
    <row r="181" spans="1:53" ht="15.75" hidden="1" thickBot="1" x14ac:dyDescent="0.3">
      <c r="A181" s="45">
        <v>45847</v>
      </c>
      <c r="B181" s="44" t="s">
        <v>60</v>
      </c>
      <c r="C181" s="44" t="s">
        <v>54</v>
      </c>
      <c r="D181" s="46" t="s">
        <v>55</v>
      </c>
      <c r="E181" s="47" t="s">
        <v>56</v>
      </c>
      <c r="F181" s="46" t="s">
        <v>57</v>
      </c>
      <c r="G181" s="46" t="s">
        <v>58</v>
      </c>
      <c r="H181" s="46" t="s">
        <v>59</v>
      </c>
      <c r="I181" s="46">
        <v>1</v>
      </c>
      <c r="J181" s="46">
        <v>2</v>
      </c>
      <c r="K181" s="46">
        <v>2</v>
      </c>
      <c r="L181" s="46">
        <v>5</v>
      </c>
      <c r="M181" s="46">
        <v>12640</v>
      </c>
      <c r="N181" s="73">
        <v>0.84375</v>
      </c>
      <c r="O181" s="46">
        <v>15</v>
      </c>
      <c r="P181" s="46">
        <v>21.1</v>
      </c>
      <c r="Q181" s="46">
        <v>22.7</v>
      </c>
      <c r="R181" s="46">
        <v>21.7</v>
      </c>
      <c r="S181" s="46">
        <v>19.399999999999999</v>
      </c>
      <c r="T181" s="46">
        <v>21</v>
      </c>
      <c r="U181" s="46">
        <v>21.1</v>
      </c>
      <c r="V181" s="46">
        <v>20.2</v>
      </c>
      <c r="W181" s="46">
        <v>23.7</v>
      </c>
      <c r="X181" s="48">
        <f>AVERAGE(P181:W382)</f>
        <v>19.590473225404558</v>
      </c>
      <c r="Y181" s="49">
        <v>0.875</v>
      </c>
      <c r="Z181" s="50">
        <v>13.1</v>
      </c>
      <c r="AA181" s="50">
        <v>17.7</v>
      </c>
      <c r="AB181" s="50">
        <v>12.6</v>
      </c>
      <c r="AC181" s="50">
        <v>14.4</v>
      </c>
      <c r="AD181" s="50">
        <v>13.3</v>
      </c>
      <c r="AE181" s="50">
        <v>14.1</v>
      </c>
      <c r="AF181" s="50">
        <v>12.4</v>
      </c>
      <c r="AG181" s="50">
        <v>15</v>
      </c>
      <c r="AH181" s="51">
        <f>AVERAGE(Z181:AG382)</f>
        <v>11.44158415841587</v>
      </c>
      <c r="AI181" s="49">
        <v>0.94791666666666663</v>
      </c>
      <c r="AJ181" s="50">
        <v>5</v>
      </c>
      <c r="AK181" s="50">
        <v>6</v>
      </c>
      <c r="AL181" s="50">
        <v>7.7</v>
      </c>
      <c r="AM181" s="50">
        <v>6</v>
      </c>
      <c r="AN181" s="50">
        <v>8</v>
      </c>
      <c r="AO181" s="50">
        <v>5.4</v>
      </c>
      <c r="AP181" s="50">
        <v>6.7</v>
      </c>
      <c r="AQ181" s="50">
        <v>5.9</v>
      </c>
      <c r="AR181" s="50">
        <v>8.9</v>
      </c>
      <c r="AS181" s="51">
        <f>AVERAGE(AK181:AR382)</f>
        <v>6.6314356435643518</v>
      </c>
      <c r="AT181" s="52">
        <f>+Enfriamiento[[#This Row],[HORA FINAL]]-Enfriamiento[[#This Row],[HORA INICIAL]]</f>
        <v>0.10416666666666663</v>
      </c>
      <c r="AU181" s="53">
        <v>397.64</v>
      </c>
      <c r="AV181" s="46"/>
      <c r="AW18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1" s="55">
        <f>IF(Enfriamiento[[#This Row],[TIEMPO(H)]]="","",Enfriamiento[[#This Row],[TIEMPO(H)]]*60)</f>
        <v>150</v>
      </c>
      <c r="AY181" s="55">
        <f t="shared" si="4"/>
        <v>28</v>
      </c>
      <c r="AZ181" s="56" t="str">
        <f t="shared" si="5"/>
        <v>jul</v>
      </c>
      <c r="BA181" s="65" t="s">
        <v>75</v>
      </c>
    </row>
    <row r="182" spans="1:53" ht="15.75" hidden="1" thickBot="1" x14ac:dyDescent="0.3">
      <c r="A182" s="45">
        <v>45847</v>
      </c>
      <c r="B182" s="44" t="s">
        <v>60</v>
      </c>
      <c r="C182" s="44" t="s">
        <v>54</v>
      </c>
      <c r="D182" s="46" t="s">
        <v>55</v>
      </c>
      <c r="E182" s="47" t="s">
        <v>56</v>
      </c>
      <c r="F182" s="46" t="s">
        <v>57</v>
      </c>
      <c r="G182" s="46" t="s">
        <v>58</v>
      </c>
      <c r="H182" s="46" t="s">
        <v>59</v>
      </c>
      <c r="I182" s="46">
        <v>1</v>
      </c>
      <c r="J182" s="46">
        <v>2</v>
      </c>
      <c r="K182" s="46">
        <v>2</v>
      </c>
      <c r="L182" s="46">
        <v>5</v>
      </c>
      <c r="M182" s="46">
        <v>12641</v>
      </c>
      <c r="N182" s="73">
        <v>0.84375</v>
      </c>
      <c r="O182" s="46">
        <v>15</v>
      </c>
      <c r="P182" s="46">
        <v>21.1</v>
      </c>
      <c r="Q182" s="46">
        <v>22.7</v>
      </c>
      <c r="R182" s="46">
        <v>21.7</v>
      </c>
      <c r="S182" s="46">
        <v>19.399999999999999</v>
      </c>
      <c r="T182" s="46">
        <v>21</v>
      </c>
      <c r="U182" s="46">
        <v>21.1</v>
      </c>
      <c r="V182" s="46">
        <v>20.2</v>
      </c>
      <c r="W182" s="46">
        <v>23.7</v>
      </c>
      <c r="X182" s="48">
        <f>AVERAGE(P182:W384)</f>
        <v>19.560966542750748</v>
      </c>
      <c r="Y182" s="49">
        <v>0.875</v>
      </c>
      <c r="Z182" s="50">
        <v>13.1</v>
      </c>
      <c r="AA182" s="50">
        <v>17.7</v>
      </c>
      <c r="AB182" s="50">
        <v>12.6</v>
      </c>
      <c r="AC182" s="50">
        <v>14.4</v>
      </c>
      <c r="AD182" s="50">
        <v>13.3</v>
      </c>
      <c r="AE182" s="50">
        <v>14.1</v>
      </c>
      <c r="AF182" s="50">
        <v>12.4</v>
      </c>
      <c r="AG182" s="50">
        <v>15</v>
      </c>
      <c r="AH182" s="51">
        <f>AVERAGE(Z182:AG384)</f>
        <v>11.398029556650279</v>
      </c>
      <c r="AI182" s="49">
        <v>0.94791666666666663</v>
      </c>
      <c r="AJ182" s="50">
        <v>5</v>
      </c>
      <c r="AK182" s="50">
        <v>6</v>
      </c>
      <c r="AL182" s="50">
        <v>7.7</v>
      </c>
      <c r="AM182" s="50">
        <v>6</v>
      </c>
      <c r="AN182" s="50">
        <v>8</v>
      </c>
      <c r="AO182" s="50">
        <v>5.4</v>
      </c>
      <c r="AP182" s="50">
        <v>6.7</v>
      </c>
      <c r="AQ182" s="50">
        <v>5.9</v>
      </c>
      <c r="AR182" s="50">
        <v>8.9</v>
      </c>
      <c r="AS182" s="51">
        <f>AVERAGE(AK182:AR384)</f>
        <v>6.6217980295566461</v>
      </c>
      <c r="AT182" s="52">
        <f>+Enfriamiento[[#This Row],[HORA FINAL]]-Enfriamiento[[#This Row],[HORA INICIAL]]</f>
        <v>0.10416666666666663</v>
      </c>
      <c r="AU182" s="53">
        <v>399.64</v>
      </c>
      <c r="AV182" s="46"/>
      <c r="AW18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2" s="55">
        <f>IF(Enfriamiento[[#This Row],[TIEMPO(H)]]="","",Enfriamiento[[#This Row],[TIEMPO(H)]]*60)</f>
        <v>150</v>
      </c>
      <c r="AY182" s="55">
        <f t="shared" si="4"/>
        <v>28</v>
      </c>
      <c r="AZ182" s="56" t="str">
        <f t="shared" si="5"/>
        <v>jul</v>
      </c>
      <c r="BA182" s="65" t="s">
        <v>76</v>
      </c>
    </row>
    <row r="183" spans="1:53" ht="15.75" hidden="1" thickBot="1" x14ac:dyDescent="0.3">
      <c r="A183" s="45">
        <v>45847</v>
      </c>
      <c r="B183" s="44" t="s">
        <v>60</v>
      </c>
      <c r="C183" s="44" t="s">
        <v>54</v>
      </c>
      <c r="D183" s="46" t="s">
        <v>55</v>
      </c>
      <c r="E183" s="47" t="s">
        <v>56</v>
      </c>
      <c r="F183" s="46" t="s">
        <v>57</v>
      </c>
      <c r="G183" s="46" t="s">
        <v>58</v>
      </c>
      <c r="H183" s="46" t="s">
        <v>59</v>
      </c>
      <c r="I183" s="46">
        <v>1</v>
      </c>
      <c r="J183" s="46">
        <v>2</v>
      </c>
      <c r="K183" s="46">
        <v>2</v>
      </c>
      <c r="L183" s="46">
        <v>5</v>
      </c>
      <c r="M183" s="46">
        <v>12638</v>
      </c>
      <c r="N183" s="73">
        <v>0.84375</v>
      </c>
      <c r="O183" s="46">
        <v>15</v>
      </c>
      <c r="P183" s="46">
        <v>21.1</v>
      </c>
      <c r="Q183" s="46">
        <v>22.7</v>
      </c>
      <c r="R183" s="46">
        <v>21.7</v>
      </c>
      <c r="S183" s="46">
        <v>19.399999999999999</v>
      </c>
      <c r="T183" s="46">
        <v>21</v>
      </c>
      <c r="U183" s="46">
        <v>21.1</v>
      </c>
      <c r="V183" s="46">
        <v>20.2</v>
      </c>
      <c r="W183" s="46">
        <v>23.7</v>
      </c>
      <c r="X183" s="48">
        <f>AVERAGE(P183:W386)</f>
        <v>19.551992528019738</v>
      </c>
      <c r="Y183" s="49">
        <v>0.875</v>
      </c>
      <c r="Z183" s="50">
        <v>13.1</v>
      </c>
      <c r="AA183" s="50">
        <v>17.7</v>
      </c>
      <c r="AB183" s="50">
        <v>12.6</v>
      </c>
      <c r="AC183" s="50">
        <v>14.4</v>
      </c>
      <c r="AD183" s="50">
        <v>13.3</v>
      </c>
      <c r="AE183" s="50">
        <v>14.1</v>
      </c>
      <c r="AF183" s="50">
        <v>12.4</v>
      </c>
      <c r="AG183" s="50">
        <v>15</v>
      </c>
      <c r="AH183" s="51">
        <f>AVERAGE(Z183:AG386)</f>
        <v>11.384777227722807</v>
      </c>
      <c r="AI183" s="49">
        <v>0.94791666666666663</v>
      </c>
      <c r="AJ183" s="50">
        <v>5</v>
      </c>
      <c r="AK183" s="50">
        <v>6</v>
      </c>
      <c r="AL183" s="50">
        <v>7.7</v>
      </c>
      <c r="AM183" s="50">
        <v>6</v>
      </c>
      <c r="AN183" s="50">
        <v>8</v>
      </c>
      <c r="AO183" s="50">
        <v>5.4</v>
      </c>
      <c r="AP183" s="50">
        <v>6.7</v>
      </c>
      <c r="AQ183" s="50">
        <v>5.9</v>
      </c>
      <c r="AR183" s="50">
        <v>8.9</v>
      </c>
      <c r="AS183" s="51">
        <f>AVERAGE(AK183:AR386)</f>
        <v>6.6207920792079182</v>
      </c>
      <c r="AT183" s="52">
        <f>+Enfriamiento[[#This Row],[HORA FINAL]]-Enfriamiento[[#This Row],[HORA INICIAL]]</f>
        <v>0.10416666666666663</v>
      </c>
      <c r="AU183" s="53">
        <v>397.64</v>
      </c>
      <c r="AV183" s="46"/>
      <c r="AW18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3" s="55">
        <f>IF(Enfriamiento[[#This Row],[TIEMPO(H)]]="","",Enfriamiento[[#This Row],[TIEMPO(H)]]*60)</f>
        <v>150</v>
      </c>
      <c r="AY183" s="55">
        <f t="shared" si="4"/>
        <v>28</v>
      </c>
      <c r="AZ183" s="56" t="str">
        <f t="shared" si="5"/>
        <v>jul</v>
      </c>
      <c r="BA183" s="65" t="s">
        <v>77</v>
      </c>
    </row>
    <row r="184" spans="1:53" ht="15.75" hidden="1" thickBot="1" x14ac:dyDescent="0.3">
      <c r="A184" s="45">
        <v>45847</v>
      </c>
      <c r="B184" s="44" t="s">
        <v>60</v>
      </c>
      <c r="C184" s="44" t="s">
        <v>54</v>
      </c>
      <c r="D184" s="46" t="s">
        <v>55</v>
      </c>
      <c r="E184" s="47" t="s">
        <v>56</v>
      </c>
      <c r="F184" s="46" t="s">
        <v>57</v>
      </c>
      <c r="G184" s="46" t="s">
        <v>58</v>
      </c>
      <c r="H184" s="46" t="s">
        <v>59</v>
      </c>
      <c r="I184" s="46">
        <v>1</v>
      </c>
      <c r="J184" s="46">
        <v>2</v>
      </c>
      <c r="K184" s="46">
        <v>2</v>
      </c>
      <c r="L184" s="46">
        <v>5</v>
      </c>
      <c r="M184" s="46">
        <v>12637</v>
      </c>
      <c r="N184" s="73">
        <v>0.84375</v>
      </c>
      <c r="O184" s="46">
        <v>15</v>
      </c>
      <c r="P184" s="46">
        <v>21.1</v>
      </c>
      <c r="Q184" s="46">
        <v>22.7</v>
      </c>
      <c r="R184" s="46">
        <v>21.7</v>
      </c>
      <c r="S184" s="46">
        <v>19.399999999999999</v>
      </c>
      <c r="T184" s="46">
        <v>21</v>
      </c>
      <c r="U184" s="46">
        <v>21.1</v>
      </c>
      <c r="V184" s="46">
        <v>20.2</v>
      </c>
      <c r="W184" s="46">
        <v>23.7</v>
      </c>
      <c r="X184" s="48">
        <f>AVERAGE(P184:W388)</f>
        <v>19.54292866082584</v>
      </c>
      <c r="Y184" s="49">
        <v>0.875</v>
      </c>
      <c r="Z184" s="50">
        <v>13.1</v>
      </c>
      <c r="AA184" s="50">
        <v>17.7</v>
      </c>
      <c r="AB184" s="50">
        <v>12.6</v>
      </c>
      <c r="AC184" s="50">
        <v>14.4</v>
      </c>
      <c r="AD184" s="50">
        <v>13.3</v>
      </c>
      <c r="AE184" s="50">
        <v>14.1</v>
      </c>
      <c r="AF184" s="50">
        <v>12.4</v>
      </c>
      <c r="AG184" s="50">
        <v>15</v>
      </c>
      <c r="AH184" s="51">
        <f>AVERAGE(Z184:AG388)</f>
        <v>11.371393034825909</v>
      </c>
      <c r="AI184" s="49">
        <v>0.94791666666666663</v>
      </c>
      <c r="AJ184" s="50">
        <v>5</v>
      </c>
      <c r="AK184" s="50">
        <v>6</v>
      </c>
      <c r="AL184" s="50">
        <v>7.7</v>
      </c>
      <c r="AM184" s="50">
        <v>6</v>
      </c>
      <c r="AN184" s="50">
        <v>8</v>
      </c>
      <c r="AO184" s="50">
        <v>5.4</v>
      </c>
      <c r="AP184" s="50">
        <v>6.7</v>
      </c>
      <c r="AQ184" s="50">
        <v>5.9</v>
      </c>
      <c r="AR184" s="50">
        <v>8.9</v>
      </c>
      <c r="AS184" s="51">
        <f>AVERAGE(AK184:AR388)</f>
        <v>6.6197761194029834</v>
      </c>
      <c r="AT184" s="52">
        <f>+Enfriamiento[[#This Row],[HORA FINAL]]-Enfriamiento[[#This Row],[HORA INICIAL]]</f>
        <v>0.10416666666666663</v>
      </c>
      <c r="AU184" s="53">
        <v>335.87</v>
      </c>
      <c r="AV184" s="46"/>
      <c r="AW18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4" s="55">
        <f>IF(Enfriamiento[[#This Row],[TIEMPO(H)]]="","",Enfriamiento[[#This Row],[TIEMPO(H)]]*60)</f>
        <v>150</v>
      </c>
      <c r="AY184" s="55">
        <f t="shared" si="4"/>
        <v>28</v>
      </c>
      <c r="AZ184" s="56" t="str">
        <f t="shared" si="5"/>
        <v>jul</v>
      </c>
      <c r="BA184" s="65" t="s">
        <v>78</v>
      </c>
    </row>
    <row r="185" spans="1:53" ht="15.75" hidden="1" thickBot="1" x14ac:dyDescent="0.3">
      <c r="A185" s="45">
        <v>45847</v>
      </c>
      <c r="B185" s="44" t="s">
        <v>60</v>
      </c>
      <c r="C185" s="44" t="s">
        <v>54</v>
      </c>
      <c r="D185" s="46" t="s">
        <v>55</v>
      </c>
      <c r="E185" s="47" t="s">
        <v>56</v>
      </c>
      <c r="F185" s="46" t="s">
        <v>57</v>
      </c>
      <c r="G185" s="46" t="s">
        <v>58</v>
      </c>
      <c r="H185" s="46" t="s">
        <v>59</v>
      </c>
      <c r="I185" s="46">
        <v>1</v>
      </c>
      <c r="J185" s="46">
        <v>2</v>
      </c>
      <c r="K185" s="46">
        <v>2</v>
      </c>
      <c r="L185" s="46">
        <v>5</v>
      </c>
      <c r="M185" s="46">
        <v>12636</v>
      </c>
      <c r="N185" s="73">
        <v>0.84375</v>
      </c>
      <c r="O185" s="46">
        <v>15</v>
      </c>
      <c r="P185" s="46">
        <v>21.1</v>
      </c>
      <c r="Q185" s="46">
        <v>22.7</v>
      </c>
      <c r="R185" s="46">
        <v>21.7</v>
      </c>
      <c r="S185" s="46">
        <v>19.399999999999999</v>
      </c>
      <c r="T185" s="46">
        <v>21</v>
      </c>
      <c r="U185" s="46">
        <v>21.1</v>
      </c>
      <c r="V185" s="46">
        <v>20.2</v>
      </c>
      <c r="W185" s="46">
        <v>23.7</v>
      </c>
      <c r="X185" s="48">
        <f>AVERAGE(P185:W390)</f>
        <v>19.533773584905465</v>
      </c>
      <c r="Y185" s="49">
        <v>0.875</v>
      </c>
      <c r="Z185" s="50">
        <v>13.1</v>
      </c>
      <c r="AA185" s="50">
        <v>17.7</v>
      </c>
      <c r="AB185" s="50">
        <v>12.6</v>
      </c>
      <c r="AC185" s="50">
        <v>14.4</v>
      </c>
      <c r="AD185" s="50">
        <v>13.3</v>
      </c>
      <c r="AE185" s="50">
        <v>14.1</v>
      </c>
      <c r="AF185" s="50">
        <v>12.4</v>
      </c>
      <c r="AG185" s="50">
        <v>15</v>
      </c>
      <c r="AH185" s="51">
        <f>AVERAGE(Z185:AG390)</f>
        <v>11.357875000000043</v>
      </c>
      <c r="AI185" s="49">
        <v>0.94791666666666663</v>
      </c>
      <c r="AJ185" s="50">
        <v>5</v>
      </c>
      <c r="AK185" s="50">
        <v>6</v>
      </c>
      <c r="AL185" s="50">
        <v>7.7</v>
      </c>
      <c r="AM185" s="50">
        <v>6</v>
      </c>
      <c r="AN185" s="50">
        <v>8</v>
      </c>
      <c r="AO185" s="50">
        <v>5.4</v>
      </c>
      <c r="AP185" s="50">
        <v>6.7</v>
      </c>
      <c r="AQ185" s="50">
        <v>5.9</v>
      </c>
      <c r="AR185" s="50">
        <v>8.9</v>
      </c>
      <c r="AS185" s="51">
        <f>AVERAGE(AK185:AR390)</f>
        <v>6.6187499999999986</v>
      </c>
      <c r="AT185" s="52">
        <f>+Enfriamiento[[#This Row],[HORA FINAL]]-Enfriamiento[[#This Row],[HORA INICIAL]]</f>
        <v>0.10416666666666663</v>
      </c>
      <c r="AU185" s="53">
        <v>330.87</v>
      </c>
      <c r="AV185" s="46"/>
      <c r="AW18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5" s="55">
        <f>IF(Enfriamiento[[#This Row],[TIEMPO(H)]]="","",Enfriamiento[[#This Row],[TIEMPO(H)]]*60)</f>
        <v>150</v>
      </c>
      <c r="AY185" s="55">
        <f t="shared" si="4"/>
        <v>28</v>
      </c>
      <c r="AZ185" s="56" t="str">
        <f t="shared" si="5"/>
        <v>jul</v>
      </c>
      <c r="BA185" s="65" t="s">
        <v>79</v>
      </c>
    </row>
    <row r="186" spans="1:53" ht="15.75" hidden="1" thickBot="1" x14ac:dyDescent="0.3">
      <c r="A186" s="45">
        <v>45847</v>
      </c>
      <c r="B186" s="44" t="s">
        <v>60</v>
      </c>
      <c r="C186" s="44" t="s">
        <v>54</v>
      </c>
      <c r="D186" s="46" t="s">
        <v>55</v>
      </c>
      <c r="E186" s="47" t="s">
        <v>56</v>
      </c>
      <c r="F186" s="46" t="s">
        <v>57</v>
      </c>
      <c r="G186" s="46" t="s">
        <v>58</v>
      </c>
      <c r="H186" s="46" t="s">
        <v>59</v>
      </c>
      <c r="I186" s="46">
        <v>1</v>
      </c>
      <c r="J186" s="46">
        <v>2</v>
      </c>
      <c r="K186" s="46">
        <v>2</v>
      </c>
      <c r="L186" s="46">
        <v>5</v>
      </c>
      <c r="M186" s="46">
        <v>12639</v>
      </c>
      <c r="N186" s="73">
        <v>0.84375</v>
      </c>
      <c r="O186" s="46">
        <v>15</v>
      </c>
      <c r="P186" s="46">
        <v>21.1</v>
      </c>
      <c r="Q186" s="46">
        <v>22.7</v>
      </c>
      <c r="R186" s="46">
        <v>21.7</v>
      </c>
      <c r="S186" s="46">
        <v>19.399999999999999</v>
      </c>
      <c r="T186" s="46">
        <v>21</v>
      </c>
      <c r="U186" s="46">
        <v>21.1</v>
      </c>
      <c r="V186" s="46">
        <v>20.2</v>
      </c>
      <c r="W186" s="46">
        <v>23.7</v>
      </c>
      <c r="X186" s="48">
        <f>AVERAGE(P186:W392)</f>
        <v>19.524525916561114</v>
      </c>
      <c r="Y186" s="49">
        <v>0.875</v>
      </c>
      <c r="Z186" s="50">
        <v>13.1</v>
      </c>
      <c r="AA186" s="50">
        <v>17.7</v>
      </c>
      <c r="AB186" s="50">
        <v>12.6</v>
      </c>
      <c r="AC186" s="50">
        <v>14.4</v>
      </c>
      <c r="AD186" s="50">
        <v>13.3</v>
      </c>
      <c r="AE186" s="50">
        <v>14.1</v>
      </c>
      <c r="AF186" s="50">
        <v>12.4</v>
      </c>
      <c r="AG186" s="50">
        <v>15</v>
      </c>
      <c r="AH186" s="51">
        <f>AVERAGE(Z186:AG392)</f>
        <v>11.344221105527684</v>
      </c>
      <c r="AI186" s="49">
        <v>0.94791666666666663</v>
      </c>
      <c r="AJ186" s="50">
        <v>5</v>
      </c>
      <c r="AK186" s="50">
        <v>6</v>
      </c>
      <c r="AL186" s="50">
        <v>7.7</v>
      </c>
      <c r="AM186" s="50">
        <v>6</v>
      </c>
      <c r="AN186" s="50">
        <v>8</v>
      </c>
      <c r="AO186" s="50">
        <v>5.4</v>
      </c>
      <c r="AP186" s="50">
        <v>6.7</v>
      </c>
      <c r="AQ186" s="50">
        <v>5.9</v>
      </c>
      <c r="AR186" s="50">
        <v>8.9</v>
      </c>
      <c r="AS186" s="51">
        <f>AVERAGE(AK186:AR392)</f>
        <v>6.6177135678391954</v>
      </c>
      <c r="AT186" s="52">
        <f>+Enfriamiento[[#This Row],[HORA FINAL]]-Enfriamiento[[#This Row],[HORA INICIAL]]</f>
        <v>0.10416666666666663</v>
      </c>
      <c r="AU186" s="53">
        <v>400.64</v>
      </c>
      <c r="AV186" s="46"/>
      <c r="AW18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186" s="55">
        <f>IF(Enfriamiento[[#This Row],[TIEMPO(H)]]="","",Enfriamiento[[#This Row],[TIEMPO(H)]]*60)</f>
        <v>150</v>
      </c>
      <c r="AY186" s="55">
        <f t="shared" si="4"/>
        <v>28</v>
      </c>
      <c r="AZ186" s="56" t="str">
        <f t="shared" si="5"/>
        <v>jul</v>
      </c>
      <c r="BA186" s="65" t="s">
        <v>80</v>
      </c>
    </row>
    <row r="187" spans="1:53" ht="15.75" hidden="1" thickBot="1" x14ac:dyDescent="0.3">
      <c r="A187" s="45">
        <v>45847</v>
      </c>
      <c r="B187" s="44" t="s">
        <v>60</v>
      </c>
      <c r="C187" s="44" t="s">
        <v>69</v>
      </c>
      <c r="D187" s="46" t="s">
        <v>62</v>
      </c>
      <c r="E187" s="47" t="s">
        <v>56</v>
      </c>
      <c r="F187" s="46" t="s">
        <v>57</v>
      </c>
      <c r="G187" s="46" t="s">
        <v>68</v>
      </c>
      <c r="H187" s="46" t="s">
        <v>59</v>
      </c>
      <c r="I187" s="46">
        <v>1</v>
      </c>
      <c r="J187" s="46">
        <v>1</v>
      </c>
      <c r="K187" s="46">
        <v>3.5</v>
      </c>
      <c r="L187" s="46">
        <v>5</v>
      </c>
      <c r="M187" s="46">
        <v>2432</v>
      </c>
      <c r="N187" s="73">
        <v>0.88888888888888884</v>
      </c>
      <c r="O187" s="46">
        <v>16.8</v>
      </c>
      <c r="P187" s="46">
        <v>22.1</v>
      </c>
      <c r="Q187" s="46">
        <v>21</v>
      </c>
      <c r="R187" s="46">
        <v>22.3</v>
      </c>
      <c r="S187" s="46">
        <v>22.4</v>
      </c>
      <c r="T187" s="46">
        <v>21.1</v>
      </c>
      <c r="U187" s="46">
        <v>19.5</v>
      </c>
      <c r="V187" s="46">
        <v>19.8</v>
      </c>
      <c r="W187" s="46">
        <v>19.600000000000001</v>
      </c>
      <c r="X187" s="48">
        <f>AVERAGE(P187:W372)</f>
        <v>19.631055480378709</v>
      </c>
      <c r="Y187" s="49">
        <v>0.91666666666666663</v>
      </c>
      <c r="Z187" s="50">
        <v>12.6</v>
      </c>
      <c r="AA187" s="50">
        <v>7.7</v>
      </c>
      <c r="AB187" s="50">
        <v>12.3</v>
      </c>
      <c r="AC187" s="50">
        <v>8.1</v>
      </c>
      <c r="AD187" s="50">
        <v>13.9</v>
      </c>
      <c r="AE187" s="50">
        <v>11</v>
      </c>
      <c r="AF187" s="50">
        <v>10.3</v>
      </c>
      <c r="AG187" s="50">
        <v>8.8000000000000007</v>
      </c>
      <c r="AH187" s="51">
        <f>AVERAGE(Z187:AG372)</f>
        <v>11.516129032258107</v>
      </c>
      <c r="AI187" s="49">
        <v>0.94791666666666663</v>
      </c>
      <c r="AJ187" s="50">
        <v>5</v>
      </c>
      <c r="AK187" s="50">
        <v>5</v>
      </c>
      <c r="AL187" s="50">
        <v>6.3</v>
      </c>
      <c r="AM187" s="50">
        <v>6.4</v>
      </c>
      <c r="AN187" s="50">
        <v>5</v>
      </c>
      <c r="AO187" s="50">
        <v>7.2</v>
      </c>
      <c r="AP187" s="50">
        <v>5.4</v>
      </c>
      <c r="AQ187" s="50">
        <v>5.6</v>
      </c>
      <c r="AR187" s="50">
        <v>5</v>
      </c>
      <c r="AS187" s="51">
        <f>AVERAGE(AK187:AR372)</f>
        <v>6.6764784946236588</v>
      </c>
      <c r="AT187" s="52">
        <f>+Enfriamiento[[#This Row],[HORA FINAL]]-Enfriamiento[[#This Row],[HORA INICIAL]]</f>
        <v>5.902777777777779E-2</v>
      </c>
      <c r="AU187" s="53">
        <v>317.33999999999997</v>
      </c>
      <c r="AV187" s="46"/>
      <c r="AW18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87" s="55">
        <f>IF(Enfriamiento[[#This Row],[TIEMPO(H)]]="","",Enfriamiento[[#This Row],[TIEMPO(H)]]*60)</f>
        <v>85.000000000000071</v>
      </c>
      <c r="AY187" s="55">
        <f t="shared" si="4"/>
        <v>28</v>
      </c>
      <c r="AZ187" s="56" t="str">
        <f t="shared" si="5"/>
        <v>jul</v>
      </c>
      <c r="BA187" s="65" t="s">
        <v>81</v>
      </c>
    </row>
    <row r="188" spans="1:53" ht="15.75" hidden="1" thickBot="1" x14ac:dyDescent="0.3">
      <c r="A188" s="45">
        <v>45847</v>
      </c>
      <c r="B188" s="44" t="s">
        <v>60</v>
      </c>
      <c r="C188" s="44" t="s">
        <v>69</v>
      </c>
      <c r="D188" s="46" t="s">
        <v>70</v>
      </c>
      <c r="E188" s="47" t="s">
        <v>56</v>
      </c>
      <c r="F188" s="46" t="s">
        <v>57</v>
      </c>
      <c r="G188" s="46" t="s">
        <v>68</v>
      </c>
      <c r="H188" s="46" t="s">
        <v>59</v>
      </c>
      <c r="I188" s="46">
        <v>1</v>
      </c>
      <c r="J188" s="46">
        <v>1</v>
      </c>
      <c r="K188" s="46">
        <v>3.5</v>
      </c>
      <c r="L188" s="46">
        <v>5</v>
      </c>
      <c r="M188" s="46">
        <v>1196</v>
      </c>
      <c r="N188" s="73">
        <v>0.88888888888888884</v>
      </c>
      <c r="O188" s="46">
        <v>16.8</v>
      </c>
      <c r="P188" s="46">
        <v>22.1</v>
      </c>
      <c r="Q188" s="46">
        <v>21</v>
      </c>
      <c r="R188" s="46">
        <v>22.3</v>
      </c>
      <c r="S188" s="46">
        <v>22.4</v>
      </c>
      <c r="T188" s="46">
        <v>21.1</v>
      </c>
      <c r="U188" s="46">
        <v>19.5</v>
      </c>
      <c r="V188" s="46">
        <v>19.8</v>
      </c>
      <c r="W188" s="46">
        <v>19.600000000000001</v>
      </c>
      <c r="X188" s="48">
        <f>AVERAGE(P188:W374)</f>
        <v>19.615814266487018</v>
      </c>
      <c r="Y188" s="49">
        <v>0.91666666666666663</v>
      </c>
      <c r="Z188" s="50">
        <v>12.6</v>
      </c>
      <c r="AA188" s="50">
        <v>7.7</v>
      </c>
      <c r="AB188" s="50">
        <v>12.3</v>
      </c>
      <c r="AC188" s="50">
        <v>8.1</v>
      </c>
      <c r="AD188" s="50">
        <v>13.9</v>
      </c>
      <c r="AE188" s="50">
        <v>11</v>
      </c>
      <c r="AF188" s="50">
        <v>10.3</v>
      </c>
      <c r="AG188" s="50">
        <v>8.8000000000000007</v>
      </c>
      <c r="AH188" s="51">
        <f>AVERAGE(Z188:AG374)</f>
        <v>11.494451871657803</v>
      </c>
      <c r="AI188" s="49">
        <v>0.94791666666666663</v>
      </c>
      <c r="AJ188" s="50">
        <v>5</v>
      </c>
      <c r="AK188" s="50">
        <v>5</v>
      </c>
      <c r="AL188" s="50">
        <v>6.3</v>
      </c>
      <c r="AM188" s="50">
        <v>6.4</v>
      </c>
      <c r="AN188" s="50">
        <v>5</v>
      </c>
      <c r="AO188" s="50">
        <v>7.2</v>
      </c>
      <c r="AP188" s="50">
        <v>5.4</v>
      </c>
      <c r="AQ188" s="50">
        <v>5.6</v>
      </c>
      <c r="AR188" s="50">
        <v>5</v>
      </c>
      <c r="AS188" s="51">
        <f>AVERAGE(AK188:AR374)</f>
        <v>6.6677139037433166</v>
      </c>
      <c r="AT188" s="52">
        <f>+Enfriamiento[[#This Row],[HORA FINAL]]-Enfriamiento[[#This Row],[HORA INICIAL]]</f>
        <v>5.902777777777779E-2</v>
      </c>
      <c r="AU188" s="53">
        <v>549.96</v>
      </c>
      <c r="AV188" s="46"/>
      <c r="AW18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88" s="55">
        <f>IF(Enfriamiento[[#This Row],[TIEMPO(H)]]="","",Enfriamiento[[#This Row],[TIEMPO(H)]]*60)</f>
        <v>85.000000000000071</v>
      </c>
      <c r="AY188" s="55">
        <f t="shared" si="4"/>
        <v>28</v>
      </c>
      <c r="AZ188" s="56" t="str">
        <f t="shared" si="5"/>
        <v>jul</v>
      </c>
      <c r="BA188" s="65" t="s">
        <v>82</v>
      </c>
    </row>
    <row r="189" spans="1:53" ht="15.75" hidden="1" thickBot="1" x14ac:dyDescent="0.3">
      <c r="A189" s="45">
        <v>45847</v>
      </c>
      <c r="B189" s="44" t="s">
        <v>60</v>
      </c>
      <c r="C189" s="44" t="s">
        <v>69</v>
      </c>
      <c r="D189" s="46" t="s">
        <v>70</v>
      </c>
      <c r="E189" s="47" t="s">
        <v>56</v>
      </c>
      <c r="F189" s="46" t="s">
        <v>57</v>
      </c>
      <c r="G189" s="46" t="s">
        <v>68</v>
      </c>
      <c r="H189" s="46" t="s">
        <v>59</v>
      </c>
      <c r="I189" s="46">
        <v>1</v>
      </c>
      <c r="J189" s="46">
        <v>1</v>
      </c>
      <c r="K189" s="46">
        <v>3.5</v>
      </c>
      <c r="L189" s="46">
        <v>5</v>
      </c>
      <c r="M189" s="46">
        <v>1197</v>
      </c>
      <c r="N189" s="73">
        <v>0.88888888888888884</v>
      </c>
      <c r="O189" s="46">
        <v>16.8</v>
      </c>
      <c r="P189" s="46">
        <v>22.1</v>
      </c>
      <c r="Q189" s="46">
        <v>21</v>
      </c>
      <c r="R189" s="46">
        <v>22.3</v>
      </c>
      <c r="S189" s="46">
        <v>22.4</v>
      </c>
      <c r="T189" s="46">
        <v>21.1</v>
      </c>
      <c r="U189" s="46">
        <v>19.5</v>
      </c>
      <c r="V189" s="46">
        <v>19.8</v>
      </c>
      <c r="W189" s="46">
        <v>19.600000000000001</v>
      </c>
      <c r="X189" s="48">
        <f>AVERAGE(P189:W376)</f>
        <v>19.585876840695917</v>
      </c>
      <c r="Y189" s="49">
        <v>0.91666666666666663</v>
      </c>
      <c r="Z189" s="50">
        <v>12.6</v>
      </c>
      <c r="AA189" s="50">
        <v>7.7</v>
      </c>
      <c r="AB189" s="50">
        <v>12.3</v>
      </c>
      <c r="AC189" s="50">
        <v>8.1</v>
      </c>
      <c r="AD189" s="50">
        <v>13.9</v>
      </c>
      <c r="AE189" s="50">
        <v>11</v>
      </c>
      <c r="AF189" s="50">
        <v>10.3</v>
      </c>
      <c r="AG189" s="50">
        <v>8.8000000000000007</v>
      </c>
      <c r="AH189" s="51">
        <f>AVERAGE(Z189:AG376)</f>
        <v>11.465691489361756</v>
      </c>
      <c r="AI189" s="49">
        <v>0.94791666666666663</v>
      </c>
      <c r="AJ189" s="50">
        <v>5</v>
      </c>
      <c r="AK189" s="50">
        <v>5</v>
      </c>
      <c r="AL189" s="50">
        <v>6.3</v>
      </c>
      <c r="AM189" s="50">
        <v>6.4</v>
      </c>
      <c r="AN189" s="50">
        <v>5</v>
      </c>
      <c r="AO189" s="50">
        <v>7.2</v>
      </c>
      <c r="AP189" s="50">
        <v>5.4</v>
      </c>
      <c r="AQ189" s="50">
        <v>5.6</v>
      </c>
      <c r="AR189" s="50">
        <v>5</v>
      </c>
      <c r="AS189" s="51">
        <f>AVERAGE(AK189:AR376)</f>
        <v>6.6628989361702127</v>
      </c>
      <c r="AT189" s="52">
        <f>+Enfriamiento[[#This Row],[HORA FINAL]]-Enfriamiento[[#This Row],[HORA INICIAL]]</f>
        <v>5.902777777777779E-2</v>
      </c>
      <c r="AU189" s="53">
        <v>561.96</v>
      </c>
      <c r="AV189" s="46"/>
      <c r="AW18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89" s="55">
        <f>IF(Enfriamiento[[#This Row],[TIEMPO(H)]]="","",Enfriamiento[[#This Row],[TIEMPO(H)]]*60)</f>
        <v>85.000000000000071</v>
      </c>
      <c r="AY189" s="55">
        <f t="shared" si="4"/>
        <v>28</v>
      </c>
      <c r="AZ189" s="56" t="str">
        <f t="shared" si="5"/>
        <v>jul</v>
      </c>
      <c r="BA189" s="65" t="s">
        <v>83</v>
      </c>
    </row>
    <row r="190" spans="1:53" ht="15.75" hidden="1" thickBot="1" x14ac:dyDescent="0.3">
      <c r="A190" s="45">
        <v>45847</v>
      </c>
      <c r="B190" s="44" t="s">
        <v>60</v>
      </c>
      <c r="C190" s="44" t="s">
        <v>69</v>
      </c>
      <c r="D190" s="46" t="s">
        <v>70</v>
      </c>
      <c r="E190" s="47" t="s">
        <v>56</v>
      </c>
      <c r="F190" s="46" t="s">
        <v>57</v>
      </c>
      <c r="G190" s="46" t="s">
        <v>68</v>
      </c>
      <c r="H190" s="46" t="s">
        <v>59</v>
      </c>
      <c r="I190" s="46">
        <v>1</v>
      </c>
      <c r="J190" s="46">
        <v>1</v>
      </c>
      <c r="K190" s="46">
        <v>3.5</v>
      </c>
      <c r="L190" s="46">
        <v>5</v>
      </c>
      <c r="M190" s="46">
        <v>1199</v>
      </c>
      <c r="N190" s="73">
        <v>0.88888888888888884</v>
      </c>
      <c r="O190" s="46">
        <v>16.8</v>
      </c>
      <c r="P190" s="46">
        <v>22.1</v>
      </c>
      <c r="Q190" s="46">
        <v>21</v>
      </c>
      <c r="R190" s="46">
        <v>22.3</v>
      </c>
      <c r="S190" s="46">
        <v>22.4</v>
      </c>
      <c r="T190" s="46">
        <v>21.1</v>
      </c>
      <c r="U190" s="46">
        <v>19.5</v>
      </c>
      <c r="V190" s="46">
        <v>19.8</v>
      </c>
      <c r="W190" s="46">
        <v>19.600000000000001</v>
      </c>
      <c r="X190" s="48">
        <f>AVERAGE(P190:W378)</f>
        <v>19.556258322236815</v>
      </c>
      <c r="Y190" s="49">
        <v>0.91666666666666663</v>
      </c>
      <c r="Z190" s="50">
        <v>12.6</v>
      </c>
      <c r="AA190" s="50">
        <v>7.7</v>
      </c>
      <c r="AB190" s="50">
        <v>12.3</v>
      </c>
      <c r="AC190" s="50">
        <v>8.1</v>
      </c>
      <c r="AD190" s="50">
        <v>13.9</v>
      </c>
      <c r="AE190" s="50">
        <v>11</v>
      </c>
      <c r="AF190" s="50">
        <v>10.3</v>
      </c>
      <c r="AG190" s="50">
        <v>8.8000000000000007</v>
      </c>
      <c r="AH190" s="51">
        <f>AVERAGE(Z190:AG378)</f>
        <v>11.437235449735509</v>
      </c>
      <c r="AI190" s="49">
        <v>0.94791666666666663</v>
      </c>
      <c r="AJ190" s="50">
        <v>5</v>
      </c>
      <c r="AK190" s="50">
        <v>5</v>
      </c>
      <c r="AL190" s="50">
        <v>6.3</v>
      </c>
      <c r="AM190" s="50">
        <v>6.4</v>
      </c>
      <c r="AN190" s="50">
        <v>5</v>
      </c>
      <c r="AO190" s="50">
        <v>7.2</v>
      </c>
      <c r="AP190" s="50">
        <v>5.4</v>
      </c>
      <c r="AQ190" s="50">
        <v>5.6</v>
      </c>
      <c r="AR190" s="50">
        <v>5</v>
      </c>
      <c r="AS190" s="51">
        <f>AVERAGE(AK190:AR378)</f>
        <v>6.6581349206349199</v>
      </c>
      <c r="AT190" s="52">
        <f>+Enfriamiento[[#This Row],[HORA FINAL]]-Enfriamiento[[#This Row],[HORA INICIAL]]</f>
        <v>5.902777777777779E-2</v>
      </c>
      <c r="AU190" s="53">
        <v>571.96</v>
      </c>
      <c r="AV190" s="46"/>
      <c r="AW19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0" s="55">
        <f>IF(Enfriamiento[[#This Row],[TIEMPO(H)]]="","",Enfriamiento[[#This Row],[TIEMPO(H)]]*60)</f>
        <v>85.000000000000071</v>
      </c>
      <c r="AY190" s="55">
        <f t="shared" si="4"/>
        <v>28</v>
      </c>
      <c r="AZ190" s="56" t="str">
        <f t="shared" si="5"/>
        <v>jul</v>
      </c>
      <c r="BA190" s="65" t="s">
        <v>84</v>
      </c>
    </row>
    <row r="191" spans="1:53" ht="15.75" hidden="1" thickBot="1" x14ac:dyDescent="0.3">
      <c r="A191" s="45">
        <v>45847</v>
      </c>
      <c r="B191" s="44" t="s">
        <v>60</v>
      </c>
      <c r="C191" s="44" t="s">
        <v>69</v>
      </c>
      <c r="D191" s="46" t="s">
        <v>70</v>
      </c>
      <c r="E191" s="47" t="s">
        <v>56</v>
      </c>
      <c r="F191" s="46" t="s">
        <v>57</v>
      </c>
      <c r="G191" s="46" t="s">
        <v>68</v>
      </c>
      <c r="H191" s="46" t="s">
        <v>59</v>
      </c>
      <c r="I191" s="46">
        <v>1</v>
      </c>
      <c r="J191" s="46">
        <v>1</v>
      </c>
      <c r="K191" s="46">
        <v>3.5</v>
      </c>
      <c r="L191" s="46">
        <v>5</v>
      </c>
      <c r="M191" s="46">
        <v>1203</v>
      </c>
      <c r="N191" s="73">
        <v>0.88888888888888884</v>
      </c>
      <c r="O191" s="46">
        <v>16.8</v>
      </c>
      <c r="P191" s="46">
        <v>22.1</v>
      </c>
      <c r="Q191" s="46">
        <v>21</v>
      </c>
      <c r="R191" s="46">
        <v>22.3</v>
      </c>
      <c r="S191" s="46">
        <v>22.4</v>
      </c>
      <c r="T191" s="46">
        <v>21.1</v>
      </c>
      <c r="U191" s="46">
        <v>19.5</v>
      </c>
      <c r="V191" s="46">
        <v>19.8</v>
      </c>
      <c r="W191" s="46">
        <v>19.600000000000001</v>
      </c>
      <c r="X191" s="48">
        <f>AVERAGE(P191:W380)</f>
        <v>19.526953642383905</v>
      </c>
      <c r="Y191" s="49">
        <v>0.91666666666666663</v>
      </c>
      <c r="Z191" s="50">
        <v>12.6</v>
      </c>
      <c r="AA191" s="50">
        <v>7.7</v>
      </c>
      <c r="AB191" s="50">
        <v>12.3</v>
      </c>
      <c r="AC191" s="50">
        <v>8.1</v>
      </c>
      <c r="AD191" s="50">
        <v>13.9</v>
      </c>
      <c r="AE191" s="50">
        <v>11</v>
      </c>
      <c r="AF191" s="50">
        <v>10.3</v>
      </c>
      <c r="AG191" s="50">
        <v>8.8000000000000007</v>
      </c>
      <c r="AH191" s="51">
        <f>AVERAGE(Z191:AG380)</f>
        <v>11.409078947368478</v>
      </c>
      <c r="AI191" s="49">
        <v>0.94791666666666663</v>
      </c>
      <c r="AJ191" s="50">
        <v>5</v>
      </c>
      <c r="AK191" s="50">
        <v>5</v>
      </c>
      <c r="AL191" s="50">
        <v>6.3</v>
      </c>
      <c r="AM191" s="50">
        <v>6.4</v>
      </c>
      <c r="AN191" s="50">
        <v>5</v>
      </c>
      <c r="AO191" s="50">
        <v>7.2</v>
      </c>
      <c r="AP191" s="50">
        <v>5.4</v>
      </c>
      <c r="AQ191" s="50">
        <v>5.6</v>
      </c>
      <c r="AR191" s="50">
        <v>5</v>
      </c>
      <c r="AS191" s="51">
        <f>AVERAGE(AK191:AR380)</f>
        <v>6.653421052631578</v>
      </c>
      <c r="AT191" s="52">
        <f>+Enfriamiento[[#This Row],[HORA FINAL]]-Enfriamiento[[#This Row],[HORA INICIAL]]</f>
        <v>5.902777777777779E-2</v>
      </c>
      <c r="AU191" s="53">
        <v>567.96</v>
      </c>
      <c r="AV191" s="46"/>
      <c r="AW19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1" s="55">
        <f>IF(Enfriamiento[[#This Row],[TIEMPO(H)]]="","",Enfriamiento[[#This Row],[TIEMPO(H)]]*60)</f>
        <v>85.000000000000071</v>
      </c>
      <c r="AY191" s="55">
        <f t="shared" si="4"/>
        <v>28</v>
      </c>
      <c r="AZ191" s="56" t="str">
        <f t="shared" si="5"/>
        <v>jul</v>
      </c>
      <c r="BA191" s="65" t="s">
        <v>85</v>
      </c>
    </row>
    <row r="192" spans="1:53" ht="15.75" hidden="1" thickBot="1" x14ac:dyDescent="0.3">
      <c r="A192" s="45">
        <v>45847</v>
      </c>
      <c r="B192" s="44" t="s">
        <v>60</v>
      </c>
      <c r="C192" s="44" t="s">
        <v>69</v>
      </c>
      <c r="D192" s="46" t="s">
        <v>70</v>
      </c>
      <c r="E192" s="47" t="s">
        <v>56</v>
      </c>
      <c r="F192" s="46" t="s">
        <v>57</v>
      </c>
      <c r="G192" s="46" t="s">
        <v>68</v>
      </c>
      <c r="H192" s="46" t="s">
        <v>59</v>
      </c>
      <c r="I192" s="46">
        <v>1</v>
      </c>
      <c r="J192" s="46">
        <v>1</v>
      </c>
      <c r="K192" s="46">
        <v>3.5</v>
      </c>
      <c r="L192" s="46">
        <v>5</v>
      </c>
      <c r="M192" s="46">
        <v>1201</v>
      </c>
      <c r="N192" s="73">
        <v>0.88888888888888884</v>
      </c>
      <c r="O192" s="46">
        <v>16.8</v>
      </c>
      <c r="P192" s="46">
        <v>22.1</v>
      </c>
      <c r="Q192" s="46">
        <v>21</v>
      </c>
      <c r="R192" s="46">
        <v>22.3</v>
      </c>
      <c r="S192" s="46">
        <v>22.4</v>
      </c>
      <c r="T192" s="46">
        <v>21.1</v>
      </c>
      <c r="U192" s="46">
        <v>19.5</v>
      </c>
      <c r="V192" s="46">
        <v>19.8</v>
      </c>
      <c r="W192" s="46">
        <v>19.600000000000001</v>
      </c>
      <c r="X192" s="48">
        <f>AVERAGE(P192:W382)</f>
        <v>19.497957839261989</v>
      </c>
      <c r="Y192" s="49">
        <v>0.91666666666666663</v>
      </c>
      <c r="Z192" s="50">
        <v>12.6</v>
      </c>
      <c r="AA192" s="50">
        <v>7.7</v>
      </c>
      <c r="AB192" s="50">
        <v>12.3</v>
      </c>
      <c r="AC192" s="50">
        <v>8.1</v>
      </c>
      <c r="AD192" s="50">
        <v>13.9</v>
      </c>
      <c r="AE192" s="50">
        <v>11</v>
      </c>
      <c r="AF192" s="50">
        <v>10.3</v>
      </c>
      <c r="AG192" s="50">
        <v>8.8000000000000007</v>
      </c>
      <c r="AH192" s="51">
        <f>AVERAGE(Z192:AG382)</f>
        <v>11.381217277486968</v>
      </c>
      <c r="AI192" s="49">
        <v>0.94791666666666663</v>
      </c>
      <c r="AJ192" s="50">
        <v>5</v>
      </c>
      <c r="AK192" s="50">
        <v>5</v>
      </c>
      <c r="AL192" s="50">
        <v>6.3</v>
      </c>
      <c r="AM192" s="50">
        <v>6.4</v>
      </c>
      <c r="AN192" s="50">
        <v>5</v>
      </c>
      <c r="AO192" s="50">
        <v>7.2</v>
      </c>
      <c r="AP192" s="50">
        <v>5.4</v>
      </c>
      <c r="AQ192" s="50">
        <v>5.6</v>
      </c>
      <c r="AR192" s="50">
        <v>5</v>
      </c>
      <c r="AS192" s="51">
        <f>AVERAGE(AK192:AR382)</f>
        <v>6.648756544502616</v>
      </c>
      <c r="AT192" s="52">
        <f>+Enfriamiento[[#This Row],[HORA FINAL]]-Enfriamiento[[#This Row],[HORA INICIAL]]</f>
        <v>5.902777777777779E-2</v>
      </c>
      <c r="AU192" s="53">
        <v>71.87</v>
      </c>
      <c r="AV192" s="46"/>
      <c r="AW19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2" s="55">
        <f>IF(Enfriamiento[[#This Row],[TIEMPO(H)]]="","",Enfriamiento[[#This Row],[TIEMPO(H)]]*60)</f>
        <v>85.000000000000071</v>
      </c>
      <c r="AY192" s="55">
        <f t="shared" si="4"/>
        <v>28</v>
      </c>
      <c r="AZ192" s="56" t="str">
        <f t="shared" si="5"/>
        <v>jul</v>
      </c>
      <c r="BA192" s="65" t="s">
        <v>86</v>
      </c>
    </row>
    <row r="193" spans="1:53" ht="15.75" hidden="1" thickBot="1" x14ac:dyDescent="0.3">
      <c r="A193" s="45">
        <v>45847</v>
      </c>
      <c r="B193" s="44" t="s">
        <v>60</v>
      </c>
      <c r="C193" s="44" t="s">
        <v>69</v>
      </c>
      <c r="D193" s="46" t="s">
        <v>62</v>
      </c>
      <c r="E193" s="47" t="s">
        <v>56</v>
      </c>
      <c r="F193" s="46" t="s">
        <v>57</v>
      </c>
      <c r="G193" s="46" t="s">
        <v>68</v>
      </c>
      <c r="H193" s="46" t="s">
        <v>59</v>
      </c>
      <c r="I193" s="46">
        <v>1</v>
      </c>
      <c r="J193" s="46">
        <v>1</v>
      </c>
      <c r="K193" s="46">
        <v>3.5</v>
      </c>
      <c r="L193" s="46">
        <v>5</v>
      </c>
      <c r="M193" s="46">
        <v>2425</v>
      </c>
      <c r="N193" s="73">
        <v>0.88888888888888884</v>
      </c>
      <c r="O193" s="46">
        <v>16.8</v>
      </c>
      <c r="P193" s="46">
        <v>22.1</v>
      </c>
      <c r="Q193" s="46">
        <v>21</v>
      </c>
      <c r="R193" s="46">
        <v>22.3</v>
      </c>
      <c r="S193" s="46">
        <v>22.4</v>
      </c>
      <c r="T193" s="46">
        <v>21.1</v>
      </c>
      <c r="U193" s="46">
        <v>19.5</v>
      </c>
      <c r="V193" s="46">
        <v>19.8</v>
      </c>
      <c r="W193" s="46">
        <v>19.600000000000001</v>
      </c>
      <c r="X193" s="48">
        <f>AVERAGE(P193:W384)</f>
        <v>19.469266055045676</v>
      </c>
      <c r="Y193" s="49">
        <v>0.91666666666666663</v>
      </c>
      <c r="Z193" s="50">
        <v>12.6</v>
      </c>
      <c r="AA193" s="50">
        <v>7.7</v>
      </c>
      <c r="AB193" s="50">
        <v>12.3</v>
      </c>
      <c r="AC193" s="50">
        <v>8.1</v>
      </c>
      <c r="AD193" s="50">
        <v>13.9</v>
      </c>
      <c r="AE193" s="50">
        <v>11</v>
      </c>
      <c r="AF193" s="50">
        <v>10.3</v>
      </c>
      <c r="AG193" s="50">
        <v>8.8000000000000007</v>
      </c>
      <c r="AH193" s="51">
        <f>AVERAGE(Z193:AG384)</f>
        <v>11.35364583333339</v>
      </c>
      <c r="AI193" s="49">
        <v>0.94791666666666663</v>
      </c>
      <c r="AJ193" s="50">
        <v>5</v>
      </c>
      <c r="AK193" s="50">
        <v>5</v>
      </c>
      <c r="AL193" s="50">
        <v>6.3</v>
      </c>
      <c r="AM193" s="50">
        <v>6.4</v>
      </c>
      <c r="AN193" s="50">
        <v>5</v>
      </c>
      <c r="AO193" s="50">
        <v>7.2</v>
      </c>
      <c r="AP193" s="50">
        <v>5.4</v>
      </c>
      <c r="AQ193" s="50">
        <v>5.6</v>
      </c>
      <c r="AR193" s="50">
        <v>5</v>
      </c>
      <c r="AS193" s="51">
        <f>AVERAGE(AK193:AR384)</f>
        <v>6.6441406249999986</v>
      </c>
      <c r="AT193" s="52">
        <f>+Enfriamiento[[#This Row],[HORA FINAL]]-Enfriamiento[[#This Row],[HORA INICIAL]]</f>
        <v>5.902777777777779E-2</v>
      </c>
      <c r="AU193" s="53">
        <v>525.34</v>
      </c>
      <c r="AV193" s="46"/>
      <c r="AW19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3" s="55">
        <f>IF(Enfriamiento[[#This Row],[TIEMPO(H)]]="","",Enfriamiento[[#This Row],[TIEMPO(H)]]*60)</f>
        <v>85.000000000000071</v>
      </c>
      <c r="AY193" s="55">
        <f t="shared" si="4"/>
        <v>28</v>
      </c>
      <c r="AZ193" s="56" t="str">
        <f t="shared" si="5"/>
        <v>jul</v>
      </c>
      <c r="BA193" s="65" t="s">
        <v>87</v>
      </c>
    </row>
    <row r="194" spans="1:53" ht="15.75" hidden="1" thickBot="1" x14ac:dyDescent="0.3">
      <c r="A194" s="45">
        <v>45847</v>
      </c>
      <c r="B194" s="44" t="s">
        <v>60</v>
      </c>
      <c r="C194" s="44" t="s">
        <v>69</v>
      </c>
      <c r="D194" s="46" t="s">
        <v>62</v>
      </c>
      <c r="E194" s="47" t="s">
        <v>56</v>
      </c>
      <c r="F194" s="46" t="s">
        <v>57</v>
      </c>
      <c r="G194" s="46" t="s">
        <v>68</v>
      </c>
      <c r="H194" s="46" t="s">
        <v>59</v>
      </c>
      <c r="I194" s="46">
        <v>1</v>
      </c>
      <c r="J194" s="46">
        <v>1</v>
      </c>
      <c r="K194" s="46">
        <v>3.5</v>
      </c>
      <c r="L194" s="46">
        <v>5</v>
      </c>
      <c r="M194" s="46">
        <v>2423</v>
      </c>
      <c r="N194" s="73">
        <v>0.88888888888888884</v>
      </c>
      <c r="O194" s="46">
        <v>16.8</v>
      </c>
      <c r="P194" s="46">
        <v>22.1</v>
      </c>
      <c r="Q194" s="46">
        <v>21</v>
      </c>
      <c r="R194" s="46">
        <v>22.3</v>
      </c>
      <c r="S194" s="46">
        <v>22.4</v>
      </c>
      <c r="T194" s="46">
        <v>21.1</v>
      </c>
      <c r="U194" s="46">
        <v>19.5</v>
      </c>
      <c r="V194" s="46">
        <v>19.8</v>
      </c>
      <c r="W194" s="46">
        <v>19.600000000000001</v>
      </c>
      <c r="X194" s="48">
        <f>AVERAGE(P194:W386)</f>
        <v>19.461330698287028</v>
      </c>
      <c r="Y194" s="49">
        <v>0.91666666666666663</v>
      </c>
      <c r="Z194" s="50">
        <v>12.6</v>
      </c>
      <c r="AA194" s="50">
        <v>7.7</v>
      </c>
      <c r="AB194" s="50">
        <v>12.3</v>
      </c>
      <c r="AC194" s="50">
        <v>8.1</v>
      </c>
      <c r="AD194" s="50">
        <v>13.9</v>
      </c>
      <c r="AE194" s="50">
        <v>11</v>
      </c>
      <c r="AF194" s="50">
        <v>10.3</v>
      </c>
      <c r="AG194" s="50">
        <v>8.8000000000000007</v>
      </c>
      <c r="AH194" s="51">
        <f>AVERAGE(Z194:AG386)</f>
        <v>11.357657068062885</v>
      </c>
      <c r="AI194" s="49">
        <v>0.94791666666666663</v>
      </c>
      <c r="AJ194" s="50">
        <v>5</v>
      </c>
      <c r="AK194" s="50">
        <v>5</v>
      </c>
      <c r="AL194" s="50">
        <v>6.3</v>
      </c>
      <c r="AM194" s="50">
        <v>6.4</v>
      </c>
      <c r="AN194" s="50">
        <v>5</v>
      </c>
      <c r="AO194" s="50">
        <v>7.2</v>
      </c>
      <c r="AP194" s="50">
        <v>5.4</v>
      </c>
      <c r="AQ194" s="50">
        <v>5.6</v>
      </c>
      <c r="AR194" s="50">
        <v>5</v>
      </c>
      <c r="AS194" s="51">
        <f>AVERAGE(AK194:AR386)</f>
        <v>6.6488874345549718</v>
      </c>
      <c r="AT194" s="52">
        <f>+Enfriamiento[[#This Row],[HORA FINAL]]-Enfriamiento[[#This Row],[HORA INICIAL]]</f>
        <v>5.902777777777779E-2</v>
      </c>
      <c r="AU194" s="53">
        <v>496.34</v>
      </c>
      <c r="AV194" s="46"/>
      <c r="AW19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4" s="55">
        <f>IF(Enfriamiento[[#This Row],[TIEMPO(H)]]="","",Enfriamiento[[#This Row],[TIEMPO(H)]]*60)</f>
        <v>85.000000000000071</v>
      </c>
      <c r="AY194" s="55">
        <f t="shared" ref="AY194:AY257" si="6">WEEKNUM(A194)</f>
        <v>28</v>
      </c>
      <c r="AZ194" s="56" t="str">
        <f t="shared" ref="AZ194:AZ257" si="7">TEXT(A194,"MMM")</f>
        <v>jul</v>
      </c>
      <c r="BA194" s="65" t="s">
        <v>88</v>
      </c>
    </row>
    <row r="195" spans="1:53" ht="15.75" hidden="1" thickBot="1" x14ac:dyDescent="0.3">
      <c r="A195" s="45">
        <v>45847</v>
      </c>
      <c r="B195" s="44" t="s">
        <v>60</v>
      </c>
      <c r="C195" s="44" t="s">
        <v>69</v>
      </c>
      <c r="D195" s="46" t="s">
        <v>62</v>
      </c>
      <c r="E195" s="47" t="s">
        <v>56</v>
      </c>
      <c r="F195" s="46" t="s">
        <v>57</v>
      </c>
      <c r="G195" s="46" t="s">
        <v>68</v>
      </c>
      <c r="H195" s="46" t="s">
        <v>59</v>
      </c>
      <c r="I195" s="46">
        <v>1</v>
      </c>
      <c r="J195" s="46">
        <v>1</v>
      </c>
      <c r="K195" s="46">
        <v>3.5</v>
      </c>
      <c r="L195" s="46">
        <v>5</v>
      </c>
      <c r="M195" s="46">
        <v>2422</v>
      </c>
      <c r="N195" s="73">
        <v>0.88888888888888884</v>
      </c>
      <c r="O195" s="46">
        <v>16.8</v>
      </c>
      <c r="P195" s="46">
        <v>22.1</v>
      </c>
      <c r="Q195" s="46">
        <v>21</v>
      </c>
      <c r="R195" s="46">
        <v>22.3</v>
      </c>
      <c r="S195" s="46">
        <v>22.4</v>
      </c>
      <c r="T195" s="46">
        <v>21.1</v>
      </c>
      <c r="U195" s="46">
        <v>19.5</v>
      </c>
      <c r="V195" s="46">
        <v>19.8</v>
      </c>
      <c r="W195" s="46">
        <v>19.600000000000001</v>
      </c>
      <c r="X195" s="48">
        <f>AVERAGE(P195:W388)</f>
        <v>19.45331125827796</v>
      </c>
      <c r="Y195" s="49">
        <v>0.91666666666666663</v>
      </c>
      <c r="Z195" s="50">
        <v>12.6</v>
      </c>
      <c r="AA195" s="50">
        <v>7.7</v>
      </c>
      <c r="AB195" s="50">
        <v>12.3</v>
      </c>
      <c r="AC195" s="50">
        <v>8.1</v>
      </c>
      <c r="AD195" s="50">
        <v>13.9</v>
      </c>
      <c r="AE195" s="50">
        <v>11</v>
      </c>
      <c r="AF195" s="50">
        <v>10.3</v>
      </c>
      <c r="AG195" s="50">
        <v>8.8000000000000007</v>
      </c>
      <c r="AH195" s="51">
        <f>AVERAGE(Z195:AG388)</f>
        <v>11.361710526315845</v>
      </c>
      <c r="AI195" s="49">
        <v>0.94791666666666663</v>
      </c>
      <c r="AJ195" s="50">
        <v>5</v>
      </c>
      <c r="AK195" s="50">
        <v>5</v>
      </c>
      <c r="AL195" s="50">
        <v>6.3</v>
      </c>
      <c r="AM195" s="50">
        <v>6.4</v>
      </c>
      <c r="AN195" s="50">
        <v>5</v>
      </c>
      <c r="AO195" s="50">
        <v>7.2</v>
      </c>
      <c r="AP195" s="50">
        <v>5.4</v>
      </c>
      <c r="AQ195" s="50">
        <v>5.6</v>
      </c>
      <c r="AR195" s="50">
        <v>5</v>
      </c>
      <c r="AS195" s="51">
        <f>AVERAGE(AK195:AR388)</f>
        <v>6.6536842105263121</v>
      </c>
      <c r="AT195" s="52">
        <f>+Enfriamiento[[#This Row],[HORA FINAL]]-Enfriamiento[[#This Row],[HORA INICIAL]]</f>
        <v>5.902777777777779E-2</v>
      </c>
      <c r="AU195" s="53">
        <v>492.34</v>
      </c>
      <c r="AV195" s="46"/>
      <c r="AW19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5" s="55">
        <f>IF(Enfriamiento[[#This Row],[TIEMPO(H)]]="","",Enfriamiento[[#This Row],[TIEMPO(H)]]*60)</f>
        <v>85.000000000000071</v>
      </c>
      <c r="AY195" s="55">
        <f t="shared" si="6"/>
        <v>28</v>
      </c>
      <c r="AZ195" s="56" t="str">
        <f t="shared" si="7"/>
        <v>jul</v>
      </c>
      <c r="BA195" s="65" t="s">
        <v>89</v>
      </c>
    </row>
    <row r="196" spans="1:53" ht="15.75" hidden="1" thickBot="1" x14ac:dyDescent="0.3">
      <c r="A196" s="45">
        <v>45847</v>
      </c>
      <c r="B196" s="44" t="s">
        <v>60</v>
      </c>
      <c r="C196" s="44" t="s">
        <v>69</v>
      </c>
      <c r="D196" s="46" t="s">
        <v>62</v>
      </c>
      <c r="E196" s="47" t="s">
        <v>56</v>
      </c>
      <c r="F196" s="46" t="s">
        <v>57</v>
      </c>
      <c r="G196" s="46" t="s">
        <v>68</v>
      </c>
      <c r="H196" s="46" t="s">
        <v>59</v>
      </c>
      <c r="I196" s="46">
        <v>1</v>
      </c>
      <c r="J196" s="46">
        <v>1</v>
      </c>
      <c r="K196" s="46">
        <v>3.5</v>
      </c>
      <c r="L196" s="46">
        <v>5</v>
      </c>
      <c r="M196" s="46">
        <v>2429</v>
      </c>
      <c r="N196" s="73">
        <v>0.88888888888888884</v>
      </c>
      <c r="O196" s="46">
        <v>16.8</v>
      </c>
      <c r="P196" s="46">
        <v>22.1</v>
      </c>
      <c r="Q196" s="46">
        <v>21</v>
      </c>
      <c r="R196" s="46">
        <v>22.3</v>
      </c>
      <c r="S196" s="46">
        <v>22.4</v>
      </c>
      <c r="T196" s="46">
        <v>21.1</v>
      </c>
      <c r="U196" s="46">
        <v>19.5</v>
      </c>
      <c r="V196" s="46">
        <v>19.8</v>
      </c>
      <c r="W196" s="46">
        <v>19.600000000000001</v>
      </c>
      <c r="X196" s="48">
        <f>AVERAGE(P196:W390)</f>
        <v>19.445206391477853</v>
      </c>
      <c r="Y196" s="49">
        <v>0.91666666666666663</v>
      </c>
      <c r="Z196" s="50">
        <v>12.6</v>
      </c>
      <c r="AA196" s="50">
        <v>7.7</v>
      </c>
      <c r="AB196" s="50">
        <v>12.3</v>
      </c>
      <c r="AC196" s="50">
        <v>8.1</v>
      </c>
      <c r="AD196" s="50">
        <v>13.9</v>
      </c>
      <c r="AE196" s="50">
        <v>11</v>
      </c>
      <c r="AF196" s="50">
        <v>10.3</v>
      </c>
      <c r="AG196" s="50">
        <v>8.8000000000000007</v>
      </c>
      <c r="AH196" s="51">
        <f>AVERAGE(Z196:AG390)</f>
        <v>11.36580687830693</v>
      </c>
      <c r="AI196" s="49">
        <v>0.94791666666666663</v>
      </c>
      <c r="AJ196" s="50">
        <v>5</v>
      </c>
      <c r="AK196" s="50">
        <v>5</v>
      </c>
      <c r="AL196" s="50">
        <v>6.3</v>
      </c>
      <c r="AM196" s="50">
        <v>6.4</v>
      </c>
      <c r="AN196" s="50">
        <v>5</v>
      </c>
      <c r="AO196" s="50">
        <v>7.2</v>
      </c>
      <c r="AP196" s="50">
        <v>5.4</v>
      </c>
      <c r="AQ196" s="50">
        <v>5.6</v>
      </c>
      <c r="AR196" s="50">
        <v>5</v>
      </c>
      <c r="AS196" s="51">
        <f>AVERAGE(AK196:AR390)</f>
        <v>6.658531746031743</v>
      </c>
      <c r="AT196" s="52">
        <f>+Enfriamiento[[#This Row],[HORA FINAL]]-Enfriamiento[[#This Row],[HORA INICIAL]]</f>
        <v>5.902777777777779E-2</v>
      </c>
      <c r="AU196" s="53">
        <v>497.34</v>
      </c>
      <c r="AV196" s="46"/>
      <c r="AW19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6" s="55">
        <f>IF(Enfriamiento[[#This Row],[TIEMPO(H)]]="","",Enfriamiento[[#This Row],[TIEMPO(H)]]*60)</f>
        <v>85.000000000000071</v>
      </c>
      <c r="AY196" s="55">
        <f t="shared" si="6"/>
        <v>28</v>
      </c>
      <c r="AZ196" s="56" t="str">
        <f t="shared" si="7"/>
        <v>jul</v>
      </c>
      <c r="BA196" s="65" t="s">
        <v>90</v>
      </c>
    </row>
    <row r="197" spans="1:53" ht="15.75" hidden="1" thickBot="1" x14ac:dyDescent="0.3">
      <c r="A197" s="45">
        <v>45847</v>
      </c>
      <c r="B197" s="44" t="s">
        <v>60</v>
      </c>
      <c r="C197" s="44" t="s">
        <v>69</v>
      </c>
      <c r="D197" s="46" t="s">
        <v>62</v>
      </c>
      <c r="E197" s="47" t="s">
        <v>56</v>
      </c>
      <c r="F197" s="46" t="s">
        <v>57</v>
      </c>
      <c r="G197" s="46" t="s">
        <v>68</v>
      </c>
      <c r="H197" s="46" t="s">
        <v>59</v>
      </c>
      <c r="I197" s="46">
        <v>1</v>
      </c>
      <c r="J197" s="46">
        <v>1</v>
      </c>
      <c r="K197" s="46">
        <v>3.5</v>
      </c>
      <c r="L197" s="46">
        <v>5</v>
      </c>
      <c r="M197" s="46">
        <v>2431</v>
      </c>
      <c r="N197" s="73">
        <v>0.88888888888888884</v>
      </c>
      <c r="O197" s="46">
        <v>16.8</v>
      </c>
      <c r="P197" s="46">
        <v>22.1</v>
      </c>
      <c r="Q197" s="46">
        <v>21</v>
      </c>
      <c r="R197" s="46">
        <v>22.3</v>
      </c>
      <c r="S197" s="46">
        <v>22.4</v>
      </c>
      <c r="T197" s="46">
        <v>21.1</v>
      </c>
      <c r="U197" s="46">
        <v>19.5</v>
      </c>
      <c r="V197" s="46">
        <v>19.8</v>
      </c>
      <c r="W197" s="46">
        <v>19.600000000000001</v>
      </c>
      <c r="X197" s="48">
        <f>AVERAGE(P197:W392)</f>
        <v>19.437014725568773</v>
      </c>
      <c r="Y197" s="49">
        <v>0.91666666666666663</v>
      </c>
      <c r="Z197" s="50">
        <v>12.6</v>
      </c>
      <c r="AA197" s="50">
        <v>7.7</v>
      </c>
      <c r="AB197" s="50">
        <v>12.3</v>
      </c>
      <c r="AC197" s="50">
        <v>8.1</v>
      </c>
      <c r="AD197" s="50">
        <v>13.9</v>
      </c>
      <c r="AE197" s="50">
        <v>11</v>
      </c>
      <c r="AF197" s="50">
        <v>10.3</v>
      </c>
      <c r="AG197" s="50">
        <v>8.8000000000000007</v>
      </c>
      <c r="AH197" s="51">
        <f>AVERAGE(Z197:AG392)</f>
        <v>11.36994680851069</v>
      </c>
      <c r="AI197" s="49">
        <v>0.94791666666666663</v>
      </c>
      <c r="AJ197" s="50">
        <v>5</v>
      </c>
      <c r="AK197" s="50">
        <v>5</v>
      </c>
      <c r="AL197" s="50">
        <v>6.3</v>
      </c>
      <c r="AM197" s="50">
        <v>6.4</v>
      </c>
      <c r="AN197" s="50">
        <v>5</v>
      </c>
      <c r="AO197" s="50">
        <v>7.2</v>
      </c>
      <c r="AP197" s="50">
        <v>5.4</v>
      </c>
      <c r="AQ197" s="50">
        <v>5.6</v>
      </c>
      <c r="AR197" s="50">
        <v>5</v>
      </c>
      <c r="AS197" s="51">
        <f>AVERAGE(AK197:AR392)</f>
        <v>6.6634308510638256</v>
      </c>
      <c r="AT197" s="52">
        <f>+Enfriamiento[[#This Row],[HORA FINAL]]-Enfriamiento[[#This Row],[HORA INICIAL]]</f>
        <v>5.902777777777779E-2</v>
      </c>
      <c r="AU197" s="53">
        <v>372.1</v>
      </c>
      <c r="AV197" s="46"/>
      <c r="AW19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7" s="55">
        <f>IF(Enfriamiento[[#This Row],[TIEMPO(H)]]="","",Enfriamiento[[#This Row],[TIEMPO(H)]]*60)</f>
        <v>85.000000000000071</v>
      </c>
      <c r="AY197" s="55">
        <f t="shared" si="6"/>
        <v>28</v>
      </c>
      <c r="AZ197" s="56" t="str">
        <f t="shared" si="7"/>
        <v>jul</v>
      </c>
      <c r="BA197" s="65" t="s">
        <v>91</v>
      </c>
    </row>
    <row r="198" spans="1:53" ht="15.75" hidden="1" thickBot="1" x14ac:dyDescent="0.3">
      <c r="A198" s="45">
        <v>45847</v>
      </c>
      <c r="B198" s="44" t="s">
        <v>60</v>
      </c>
      <c r="C198" s="44" t="s">
        <v>69</v>
      </c>
      <c r="D198" s="46" t="s">
        <v>62</v>
      </c>
      <c r="E198" s="47" t="s">
        <v>56</v>
      </c>
      <c r="F198" s="46" t="s">
        <v>57</v>
      </c>
      <c r="G198" s="46" t="s">
        <v>68</v>
      </c>
      <c r="H198" s="46" t="s">
        <v>59</v>
      </c>
      <c r="I198" s="46">
        <v>1</v>
      </c>
      <c r="J198" s="46">
        <v>1</v>
      </c>
      <c r="K198" s="46">
        <v>3.5</v>
      </c>
      <c r="L198" s="46">
        <v>5</v>
      </c>
      <c r="M198" s="46">
        <v>2430</v>
      </c>
      <c r="N198" s="73">
        <v>0.88888888888888884</v>
      </c>
      <c r="O198" s="46">
        <v>16.8</v>
      </c>
      <c r="P198" s="46">
        <v>22.1</v>
      </c>
      <c r="Q198" s="46">
        <v>21</v>
      </c>
      <c r="R198" s="46">
        <v>22.3</v>
      </c>
      <c r="S198" s="46">
        <v>22.4</v>
      </c>
      <c r="T198" s="46">
        <v>21.1</v>
      </c>
      <c r="U198" s="46">
        <v>19.5</v>
      </c>
      <c r="V198" s="46">
        <v>19.8</v>
      </c>
      <c r="W198" s="46">
        <v>19.600000000000001</v>
      </c>
      <c r="X198" s="48">
        <f>AVERAGE(P198:W394)</f>
        <v>19.428734858680858</v>
      </c>
      <c r="Y198" s="49">
        <v>0.91666666666666663</v>
      </c>
      <c r="Z198" s="50">
        <v>12.6</v>
      </c>
      <c r="AA198" s="50">
        <v>7.7</v>
      </c>
      <c r="AB198" s="50">
        <v>12.3</v>
      </c>
      <c r="AC198" s="50">
        <v>8.1</v>
      </c>
      <c r="AD198" s="50">
        <v>13.9</v>
      </c>
      <c r="AE198" s="50">
        <v>11</v>
      </c>
      <c r="AF198" s="50">
        <v>10.3</v>
      </c>
      <c r="AG198" s="50">
        <v>8.8000000000000007</v>
      </c>
      <c r="AH198" s="51">
        <f>AVERAGE(Z198:AG394)</f>
        <v>11.374131016042835</v>
      </c>
      <c r="AI198" s="49">
        <v>0.94791666666666663</v>
      </c>
      <c r="AJ198" s="50">
        <v>5</v>
      </c>
      <c r="AK198" s="50">
        <v>5</v>
      </c>
      <c r="AL198" s="50">
        <v>6.3</v>
      </c>
      <c r="AM198" s="50">
        <v>6.4</v>
      </c>
      <c r="AN198" s="50">
        <v>5</v>
      </c>
      <c r="AO198" s="50">
        <v>7.2</v>
      </c>
      <c r="AP198" s="50">
        <v>5.4</v>
      </c>
      <c r="AQ198" s="50">
        <v>5.6</v>
      </c>
      <c r="AR198" s="50">
        <v>5</v>
      </c>
      <c r="AS198" s="51">
        <f>AVERAGE(AK198:AR394)</f>
        <v>6.6683823529411717</v>
      </c>
      <c r="AT198" s="52">
        <f>+Enfriamiento[[#This Row],[HORA FINAL]]-Enfriamiento[[#This Row],[HORA INICIAL]]</f>
        <v>5.902777777777779E-2</v>
      </c>
      <c r="AU198" s="53">
        <v>528.34</v>
      </c>
      <c r="AV198" s="46"/>
      <c r="AW19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198" s="55">
        <f>IF(Enfriamiento[[#This Row],[TIEMPO(H)]]="","",Enfriamiento[[#This Row],[TIEMPO(H)]]*60)</f>
        <v>85.000000000000071</v>
      </c>
      <c r="AY198" s="55">
        <f t="shared" si="6"/>
        <v>28</v>
      </c>
      <c r="AZ198" s="56" t="str">
        <f t="shared" si="7"/>
        <v>jul</v>
      </c>
      <c r="BA198" s="65" t="s">
        <v>92</v>
      </c>
    </row>
    <row r="199" spans="1:53" ht="15.75" hidden="1" thickBot="1" x14ac:dyDescent="0.3">
      <c r="A199" s="45">
        <v>45847</v>
      </c>
      <c r="B199" s="44" t="s">
        <v>60</v>
      </c>
      <c r="C199" s="44" t="s">
        <v>54</v>
      </c>
      <c r="D199" s="46" t="s">
        <v>63</v>
      </c>
      <c r="E199" s="47" t="s">
        <v>64</v>
      </c>
      <c r="F199" s="46" t="s">
        <v>57</v>
      </c>
      <c r="G199" s="46" t="s">
        <v>58</v>
      </c>
      <c r="H199" s="46" t="s">
        <v>59</v>
      </c>
      <c r="I199" s="46">
        <v>2</v>
      </c>
      <c r="J199" s="46">
        <v>3</v>
      </c>
      <c r="K199" s="46">
        <v>4</v>
      </c>
      <c r="L199" s="46">
        <v>5</v>
      </c>
      <c r="M199" s="46">
        <v>12327</v>
      </c>
      <c r="N199" s="73">
        <v>0.94791666666666663</v>
      </c>
      <c r="O199" s="46">
        <v>14.5</v>
      </c>
      <c r="P199" s="46">
        <v>19.100000000000001</v>
      </c>
      <c r="Q199" s="46">
        <v>19.5</v>
      </c>
      <c r="R199" s="46">
        <v>20.6</v>
      </c>
      <c r="S199" s="46">
        <v>20.8</v>
      </c>
      <c r="T199" s="46">
        <v>21.3</v>
      </c>
      <c r="U199" s="46">
        <v>20.7</v>
      </c>
      <c r="V199" s="46">
        <v>19.8</v>
      </c>
      <c r="W199" s="46">
        <v>19.600000000000001</v>
      </c>
      <c r="X199" s="48">
        <f>AVERAGE(P199:W378)</f>
        <v>19.484825174825026</v>
      </c>
      <c r="Y199" s="49">
        <v>0.95833333333333337</v>
      </c>
      <c r="Z199" s="50">
        <v>9</v>
      </c>
      <c r="AA199" s="50">
        <v>14.2</v>
      </c>
      <c r="AB199" s="50">
        <v>10</v>
      </c>
      <c r="AC199" s="50">
        <v>15</v>
      </c>
      <c r="AD199" s="50">
        <v>16.100000000000001</v>
      </c>
      <c r="AE199" s="50">
        <v>14.1</v>
      </c>
      <c r="AF199" s="50">
        <v>12.9</v>
      </c>
      <c r="AG199" s="50">
        <v>13.1</v>
      </c>
      <c r="AH199" s="51">
        <f>AVERAGE(Z199:AG378)</f>
        <v>11.479722222222275</v>
      </c>
      <c r="AI199" s="49">
        <v>0.99652777777777779</v>
      </c>
      <c r="AJ199" s="50">
        <v>5</v>
      </c>
      <c r="AK199" s="50">
        <v>5</v>
      </c>
      <c r="AL199" s="50">
        <v>5.8</v>
      </c>
      <c r="AM199" s="50">
        <v>8</v>
      </c>
      <c r="AN199" s="50">
        <v>4.9000000000000004</v>
      </c>
      <c r="AO199" s="50">
        <v>8.9</v>
      </c>
      <c r="AP199" s="50">
        <v>8.1999999999999993</v>
      </c>
      <c r="AQ199" s="50">
        <v>7.3</v>
      </c>
      <c r="AR199" s="50">
        <v>6.1</v>
      </c>
      <c r="AS199" s="51">
        <f>AVERAGE(AK199:AR378)</f>
        <v>6.7041666666666595</v>
      </c>
      <c r="AT199" s="52">
        <f>+Enfriamiento[[#This Row],[HORA FINAL]]-Enfriamiento[[#This Row],[HORA INICIAL]]</f>
        <v>4.861111111111116E-2</v>
      </c>
      <c r="AU199" s="53">
        <v>326.99</v>
      </c>
      <c r="AV199" s="46"/>
      <c r="AW19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199" s="55">
        <f>IF(Enfriamiento[[#This Row],[TIEMPO(H)]]="","",Enfriamiento[[#This Row],[TIEMPO(H)]]*60)</f>
        <v>70.000000000000071</v>
      </c>
      <c r="AY199" s="55">
        <f t="shared" si="6"/>
        <v>28</v>
      </c>
      <c r="AZ199" s="56" t="str">
        <f t="shared" si="7"/>
        <v>jul</v>
      </c>
      <c r="BA199" s="65" t="s">
        <v>93</v>
      </c>
    </row>
    <row r="200" spans="1:53" ht="15.75" hidden="1" thickBot="1" x14ac:dyDescent="0.3">
      <c r="A200" s="45">
        <v>45847</v>
      </c>
      <c r="B200" s="44" t="s">
        <v>60</v>
      </c>
      <c r="C200" s="44" t="s">
        <v>54</v>
      </c>
      <c r="D200" s="46" t="s">
        <v>63</v>
      </c>
      <c r="E200" s="47" t="s">
        <v>64</v>
      </c>
      <c r="F200" s="46" t="s">
        <v>57</v>
      </c>
      <c r="G200" s="46" t="s">
        <v>58</v>
      </c>
      <c r="H200" s="46" t="s">
        <v>59</v>
      </c>
      <c r="I200" s="46">
        <v>2</v>
      </c>
      <c r="J200" s="46">
        <v>3</v>
      </c>
      <c r="K200" s="46">
        <v>4</v>
      </c>
      <c r="L200" s="46">
        <v>5</v>
      </c>
      <c r="M200" s="46">
        <v>12328</v>
      </c>
      <c r="N200" s="73">
        <v>0.94791666666666663</v>
      </c>
      <c r="O200" s="46">
        <v>14.5</v>
      </c>
      <c r="P200" s="46">
        <v>19.100000000000001</v>
      </c>
      <c r="Q200" s="46">
        <v>19.5</v>
      </c>
      <c r="R200" s="46">
        <v>20.6</v>
      </c>
      <c r="S200" s="46">
        <v>20.8</v>
      </c>
      <c r="T200" s="46">
        <v>21.3</v>
      </c>
      <c r="U200" s="46">
        <v>20.7</v>
      </c>
      <c r="V200" s="46">
        <v>19.8</v>
      </c>
      <c r="W200" s="46">
        <v>19.600000000000001</v>
      </c>
      <c r="X200" s="48">
        <f>AVERAGE(P200:W380)</f>
        <v>19.458901251738371</v>
      </c>
      <c r="Y200" s="49">
        <v>0.95833333333333337</v>
      </c>
      <c r="Z200" s="50">
        <v>9</v>
      </c>
      <c r="AA200" s="50">
        <v>14.2</v>
      </c>
      <c r="AB200" s="50">
        <v>10</v>
      </c>
      <c r="AC200" s="50">
        <v>15</v>
      </c>
      <c r="AD200" s="50">
        <v>16.100000000000001</v>
      </c>
      <c r="AE200" s="50">
        <v>14.1</v>
      </c>
      <c r="AF200" s="50">
        <v>12.9</v>
      </c>
      <c r="AG200" s="50">
        <v>13.1</v>
      </c>
      <c r="AH200" s="51">
        <f>AVERAGE(Z200:AG380)</f>
        <v>11.436325966850886</v>
      </c>
      <c r="AI200" s="49">
        <v>0.99652777777777779</v>
      </c>
      <c r="AJ200" s="50">
        <v>5</v>
      </c>
      <c r="AK200" s="50">
        <v>5</v>
      </c>
      <c r="AL200" s="50">
        <v>5.8</v>
      </c>
      <c r="AM200" s="50">
        <v>8</v>
      </c>
      <c r="AN200" s="50">
        <v>4.9000000000000004</v>
      </c>
      <c r="AO200" s="50">
        <v>8.9</v>
      </c>
      <c r="AP200" s="50">
        <v>8.1999999999999993</v>
      </c>
      <c r="AQ200" s="50">
        <v>7.3</v>
      </c>
      <c r="AR200" s="50">
        <v>6.1</v>
      </c>
      <c r="AS200" s="51">
        <f>AVERAGE(AK200:AR380)</f>
        <v>6.6932320441988873</v>
      </c>
      <c r="AT200" s="52">
        <f>+Enfriamiento[[#This Row],[HORA FINAL]]-Enfriamiento[[#This Row],[HORA INICIAL]]</f>
        <v>4.861111111111116E-2</v>
      </c>
      <c r="AU200" s="53">
        <v>120.13</v>
      </c>
      <c r="AV200" s="46"/>
      <c r="AW20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00" s="55">
        <f>IF(Enfriamiento[[#This Row],[TIEMPO(H)]]="","",Enfriamiento[[#This Row],[TIEMPO(H)]]*60)</f>
        <v>70.000000000000071</v>
      </c>
      <c r="AY200" s="55">
        <f t="shared" si="6"/>
        <v>28</v>
      </c>
      <c r="AZ200" s="56" t="str">
        <f t="shared" si="7"/>
        <v>jul</v>
      </c>
      <c r="BA200" s="65" t="s">
        <v>94</v>
      </c>
    </row>
    <row r="201" spans="1:53" ht="15.75" hidden="1" thickBot="1" x14ac:dyDescent="0.3">
      <c r="A201" s="45">
        <v>45847</v>
      </c>
      <c r="B201" s="44" t="s">
        <v>60</v>
      </c>
      <c r="C201" s="44" t="s">
        <v>54</v>
      </c>
      <c r="D201" s="46" t="s">
        <v>63</v>
      </c>
      <c r="E201" s="47" t="s">
        <v>64</v>
      </c>
      <c r="F201" s="46" t="s">
        <v>57</v>
      </c>
      <c r="G201" s="46" t="s">
        <v>58</v>
      </c>
      <c r="H201" s="46" t="s">
        <v>59</v>
      </c>
      <c r="I201" s="46">
        <v>2</v>
      </c>
      <c r="J201" s="46">
        <v>3</v>
      </c>
      <c r="K201" s="46">
        <v>4</v>
      </c>
      <c r="L201" s="46">
        <v>5</v>
      </c>
      <c r="M201" s="46">
        <v>12326</v>
      </c>
      <c r="N201" s="73">
        <v>0.94791666666666663</v>
      </c>
      <c r="O201" s="46">
        <v>14.5</v>
      </c>
      <c r="P201" s="46">
        <v>19.100000000000001</v>
      </c>
      <c r="Q201" s="46">
        <v>19.5</v>
      </c>
      <c r="R201" s="46">
        <v>20.6</v>
      </c>
      <c r="S201" s="46">
        <v>20.8</v>
      </c>
      <c r="T201" s="46">
        <v>21.3</v>
      </c>
      <c r="U201" s="46">
        <v>20.7</v>
      </c>
      <c r="V201" s="46">
        <v>19.8</v>
      </c>
      <c r="W201" s="46">
        <v>19.600000000000001</v>
      </c>
      <c r="X201" s="48">
        <f>AVERAGE(P201:W382)</f>
        <v>19.433264177039955</v>
      </c>
      <c r="Y201" s="49">
        <v>0.95833333333333337</v>
      </c>
      <c r="Z201" s="50">
        <v>9</v>
      </c>
      <c r="AA201" s="50">
        <v>14.2</v>
      </c>
      <c r="AB201" s="50">
        <v>10</v>
      </c>
      <c r="AC201" s="50">
        <v>15</v>
      </c>
      <c r="AD201" s="50">
        <v>16.100000000000001</v>
      </c>
      <c r="AE201" s="50">
        <v>14.1</v>
      </c>
      <c r="AF201" s="50">
        <v>12.9</v>
      </c>
      <c r="AG201" s="50">
        <v>13.1</v>
      </c>
      <c r="AH201" s="51">
        <f>AVERAGE(Z201:AG382)</f>
        <v>11.393406593406652</v>
      </c>
      <c r="AI201" s="49">
        <v>0.99652777777777779</v>
      </c>
      <c r="AJ201" s="50">
        <v>5</v>
      </c>
      <c r="AK201" s="50">
        <v>5</v>
      </c>
      <c r="AL201" s="50">
        <v>5.8</v>
      </c>
      <c r="AM201" s="50">
        <v>8</v>
      </c>
      <c r="AN201" s="50">
        <v>4.9000000000000004</v>
      </c>
      <c r="AO201" s="50">
        <v>8.9</v>
      </c>
      <c r="AP201" s="50">
        <v>8.1999999999999993</v>
      </c>
      <c r="AQ201" s="50">
        <v>7.3</v>
      </c>
      <c r="AR201" s="50">
        <v>6.1</v>
      </c>
      <c r="AS201" s="51">
        <f>AVERAGE(AK201:AR382)</f>
        <v>6.6824175824175729</v>
      </c>
      <c r="AT201" s="52">
        <f>+Enfriamiento[[#This Row],[HORA FINAL]]-Enfriamiento[[#This Row],[HORA INICIAL]]</f>
        <v>4.861111111111116E-2</v>
      </c>
      <c r="AU201" s="53">
        <v>395.64</v>
      </c>
      <c r="AV201" s="46"/>
      <c r="AW20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01" s="55">
        <f>IF(Enfriamiento[[#This Row],[TIEMPO(H)]]="","",Enfriamiento[[#This Row],[TIEMPO(H)]]*60)</f>
        <v>70.000000000000071</v>
      </c>
      <c r="AY201" s="55">
        <f t="shared" si="6"/>
        <v>28</v>
      </c>
      <c r="AZ201" s="56" t="str">
        <f t="shared" si="7"/>
        <v>jul</v>
      </c>
      <c r="BA201" s="65" t="s">
        <v>95</v>
      </c>
    </row>
    <row r="202" spans="1:53" ht="15.75" hidden="1" thickBot="1" x14ac:dyDescent="0.3">
      <c r="A202" s="45">
        <v>45847</v>
      </c>
      <c r="B202" s="44" t="s">
        <v>60</v>
      </c>
      <c r="C202" s="44" t="s">
        <v>54</v>
      </c>
      <c r="D202" s="46" t="s">
        <v>55</v>
      </c>
      <c r="E202" s="47" t="s">
        <v>56</v>
      </c>
      <c r="F202" s="46" t="s">
        <v>57</v>
      </c>
      <c r="G202" s="46" t="s">
        <v>58</v>
      </c>
      <c r="H202" s="46" t="s">
        <v>59</v>
      </c>
      <c r="I202" s="46">
        <v>2</v>
      </c>
      <c r="J202" s="46">
        <v>3</v>
      </c>
      <c r="K202" s="46">
        <v>4</v>
      </c>
      <c r="L202" s="46">
        <v>5</v>
      </c>
      <c r="M202" s="46">
        <v>12648</v>
      </c>
      <c r="N202" s="73">
        <v>0.94791666666666663</v>
      </c>
      <c r="O202" s="46">
        <v>14.5</v>
      </c>
      <c r="P202" s="46">
        <v>19.100000000000001</v>
      </c>
      <c r="Q202" s="46">
        <v>19.5</v>
      </c>
      <c r="R202" s="46">
        <v>20.6</v>
      </c>
      <c r="S202" s="46">
        <v>20.8</v>
      </c>
      <c r="T202" s="46">
        <v>21.3</v>
      </c>
      <c r="U202" s="46">
        <v>20.7</v>
      </c>
      <c r="V202" s="46">
        <v>19.8</v>
      </c>
      <c r="W202" s="46">
        <v>19.600000000000001</v>
      </c>
      <c r="X202" s="48">
        <f>AVERAGE(P202:W384)</f>
        <v>19.407909215955826</v>
      </c>
      <c r="Y202" s="49">
        <v>0.95833333333333337</v>
      </c>
      <c r="Z202" s="50">
        <v>9</v>
      </c>
      <c r="AA202" s="50">
        <v>14.2</v>
      </c>
      <c r="AB202" s="50">
        <v>10</v>
      </c>
      <c r="AC202" s="50">
        <v>15</v>
      </c>
      <c r="AD202" s="50">
        <v>16.100000000000001</v>
      </c>
      <c r="AE202" s="50">
        <v>14.1</v>
      </c>
      <c r="AF202" s="50">
        <v>12.9</v>
      </c>
      <c r="AG202" s="50">
        <v>13.1</v>
      </c>
      <c r="AH202" s="51">
        <f>AVERAGE(Z202:AG384)</f>
        <v>11.350956284153067</v>
      </c>
      <c r="AI202" s="49">
        <v>0.99652777777777779</v>
      </c>
      <c r="AJ202" s="50">
        <v>5</v>
      </c>
      <c r="AK202" s="50">
        <v>5</v>
      </c>
      <c r="AL202" s="50">
        <v>5.8</v>
      </c>
      <c r="AM202" s="50">
        <v>8</v>
      </c>
      <c r="AN202" s="50">
        <v>4.9000000000000004</v>
      </c>
      <c r="AO202" s="50">
        <v>8.9</v>
      </c>
      <c r="AP202" s="50">
        <v>8.1999999999999993</v>
      </c>
      <c r="AQ202" s="50">
        <v>7.3</v>
      </c>
      <c r="AR202" s="50">
        <v>6.1</v>
      </c>
      <c r="AS202" s="51">
        <f>AVERAGE(AK202:AR384)</f>
        <v>6.6717213114753999</v>
      </c>
      <c r="AT202" s="52">
        <f>+Enfriamiento[[#This Row],[HORA FINAL]]-Enfriamiento[[#This Row],[HORA INICIAL]]</f>
        <v>4.861111111111116E-2</v>
      </c>
      <c r="AU202" s="53">
        <v>337.77</v>
      </c>
      <c r="AV202" s="46"/>
      <c r="AW20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02" s="55">
        <f>IF(Enfriamiento[[#This Row],[TIEMPO(H)]]="","",Enfriamiento[[#This Row],[TIEMPO(H)]]*60)</f>
        <v>70.000000000000071</v>
      </c>
      <c r="AY202" s="55">
        <f t="shared" si="6"/>
        <v>28</v>
      </c>
      <c r="AZ202" s="56" t="str">
        <f t="shared" si="7"/>
        <v>jul</v>
      </c>
      <c r="BA202" s="65" t="s">
        <v>96</v>
      </c>
    </row>
    <row r="203" spans="1:53" ht="15.75" hidden="1" thickBot="1" x14ac:dyDescent="0.3">
      <c r="A203" s="45">
        <v>45847</v>
      </c>
      <c r="B203" s="44" t="s">
        <v>60</v>
      </c>
      <c r="C203" s="44" t="s">
        <v>54</v>
      </c>
      <c r="D203" s="46" t="s">
        <v>55</v>
      </c>
      <c r="E203" s="47" t="s">
        <v>56</v>
      </c>
      <c r="F203" s="46" t="s">
        <v>57</v>
      </c>
      <c r="G203" s="46" t="s">
        <v>58</v>
      </c>
      <c r="H203" s="46" t="s">
        <v>59</v>
      </c>
      <c r="I203" s="46">
        <v>2</v>
      </c>
      <c r="J203" s="46">
        <v>3</v>
      </c>
      <c r="K203" s="46">
        <v>4</v>
      </c>
      <c r="L203" s="46">
        <v>5</v>
      </c>
      <c r="M203" s="46">
        <v>12646</v>
      </c>
      <c r="N203" s="73">
        <v>0.94791666666666663</v>
      </c>
      <c r="O203" s="46">
        <v>14.5</v>
      </c>
      <c r="P203" s="46">
        <v>19.100000000000001</v>
      </c>
      <c r="Q203" s="46">
        <v>19.5</v>
      </c>
      <c r="R203" s="46">
        <v>20.6</v>
      </c>
      <c r="S203" s="46">
        <v>20.8</v>
      </c>
      <c r="T203" s="46">
        <v>21.3</v>
      </c>
      <c r="U203" s="46">
        <v>20.7</v>
      </c>
      <c r="V203" s="46">
        <v>19.8</v>
      </c>
      <c r="W203" s="46">
        <v>19.600000000000001</v>
      </c>
      <c r="X203" s="48">
        <f>AVERAGE(P203:W386)</f>
        <v>19.403665283540644</v>
      </c>
      <c r="Y203" s="49">
        <v>0.95833333333333337</v>
      </c>
      <c r="Z203" s="50">
        <v>9</v>
      </c>
      <c r="AA203" s="50">
        <v>14.2</v>
      </c>
      <c r="AB203" s="50">
        <v>10</v>
      </c>
      <c r="AC203" s="50">
        <v>15</v>
      </c>
      <c r="AD203" s="50">
        <v>16.100000000000001</v>
      </c>
      <c r="AE203" s="50">
        <v>14.1</v>
      </c>
      <c r="AF203" s="50">
        <v>12.9</v>
      </c>
      <c r="AG203" s="50">
        <v>13.1</v>
      </c>
      <c r="AH203" s="51">
        <f>AVERAGE(Z203:AG386)</f>
        <v>11.34162087912094</v>
      </c>
      <c r="AI203" s="49">
        <v>0.99652777777777779</v>
      </c>
      <c r="AJ203" s="50">
        <v>5</v>
      </c>
      <c r="AK203" s="50">
        <v>5</v>
      </c>
      <c r="AL203" s="50">
        <v>5.8</v>
      </c>
      <c r="AM203" s="50">
        <v>8</v>
      </c>
      <c r="AN203" s="50">
        <v>4.9000000000000004</v>
      </c>
      <c r="AO203" s="50">
        <v>8.9</v>
      </c>
      <c r="AP203" s="50">
        <v>8.1999999999999993</v>
      </c>
      <c r="AQ203" s="50">
        <v>7.3</v>
      </c>
      <c r="AR203" s="50">
        <v>6.1</v>
      </c>
      <c r="AS203" s="51">
        <f>AVERAGE(AK203:AR386)</f>
        <v>6.6711538461538353</v>
      </c>
      <c r="AT203" s="52">
        <f>+Enfriamiento[[#This Row],[HORA FINAL]]-Enfriamiento[[#This Row],[HORA INICIAL]]</f>
        <v>4.861111111111116E-2</v>
      </c>
      <c r="AU203" s="53">
        <v>292.99</v>
      </c>
      <c r="AV203" s="46"/>
      <c r="AW20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03" s="55">
        <f>IF(Enfriamiento[[#This Row],[TIEMPO(H)]]="","",Enfriamiento[[#This Row],[TIEMPO(H)]]*60)</f>
        <v>70.000000000000071</v>
      </c>
      <c r="AY203" s="55">
        <f t="shared" si="6"/>
        <v>28</v>
      </c>
      <c r="AZ203" s="56" t="str">
        <f t="shared" si="7"/>
        <v>jul</v>
      </c>
      <c r="BA203" s="65" t="s">
        <v>97</v>
      </c>
    </row>
    <row r="204" spans="1:53" ht="15.75" hidden="1" thickBot="1" x14ac:dyDescent="0.3">
      <c r="A204" s="45">
        <v>45847</v>
      </c>
      <c r="B204" s="44" t="s">
        <v>60</v>
      </c>
      <c r="C204" s="44" t="s">
        <v>54</v>
      </c>
      <c r="D204" s="46" t="s">
        <v>55</v>
      </c>
      <c r="E204" s="47" t="s">
        <v>56</v>
      </c>
      <c r="F204" s="46" t="s">
        <v>57</v>
      </c>
      <c r="G204" s="46" t="s">
        <v>58</v>
      </c>
      <c r="H204" s="46" t="s">
        <v>59</v>
      </c>
      <c r="I204" s="46">
        <v>2</v>
      </c>
      <c r="J204" s="46">
        <v>3</v>
      </c>
      <c r="K204" s="46">
        <v>4</v>
      </c>
      <c r="L204" s="46">
        <v>5</v>
      </c>
      <c r="M204" s="46">
        <v>12647</v>
      </c>
      <c r="N204" s="73">
        <v>0.94791666666666663</v>
      </c>
      <c r="O204" s="46">
        <v>14.5</v>
      </c>
      <c r="P204" s="46">
        <v>19.100000000000001</v>
      </c>
      <c r="Q204" s="46">
        <v>19.5</v>
      </c>
      <c r="R204" s="46">
        <v>20.6</v>
      </c>
      <c r="S204" s="46">
        <v>20.8</v>
      </c>
      <c r="T204" s="46">
        <v>21.3</v>
      </c>
      <c r="U204" s="46">
        <v>20.7</v>
      </c>
      <c r="V204" s="46">
        <v>19.8</v>
      </c>
      <c r="W204" s="46">
        <v>19.600000000000001</v>
      </c>
      <c r="X204" s="48">
        <f>AVERAGE(P204:W388)</f>
        <v>19.399374130736977</v>
      </c>
      <c r="Y204" s="49">
        <v>0.95833333333333337</v>
      </c>
      <c r="Z204" s="50">
        <v>9</v>
      </c>
      <c r="AA204" s="50">
        <v>14.2</v>
      </c>
      <c r="AB204" s="50">
        <v>10</v>
      </c>
      <c r="AC204" s="50">
        <v>15</v>
      </c>
      <c r="AD204" s="50">
        <v>16.100000000000001</v>
      </c>
      <c r="AE204" s="50">
        <v>14.1</v>
      </c>
      <c r="AF204" s="50">
        <v>12.9</v>
      </c>
      <c r="AG204" s="50">
        <v>13.1</v>
      </c>
      <c r="AH204" s="51">
        <f>AVERAGE(Z204:AG388)</f>
        <v>11.332182320442051</v>
      </c>
      <c r="AI204" s="49">
        <v>0.99652777777777779</v>
      </c>
      <c r="AJ204" s="50">
        <v>5</v>
      </c>
      <c r="AK204" s="50">
        <v>5</v>
      </c>
      <c r="AL204" s="50">
        <v>5.8</v>
      </c>
      <c r="AM204" s="50">
        <v>8</v>
      </c>
      <c r="AN204" s="50">
        <v>4.9000000000000004</v>
      </c>
      <c r="AO204" s="50">
        <v>8.9</v>
      </c>
      <c r="AP204" s="50">
        <v>8.1999999999999993</v>
      </c>
      <c r="AQ204" s="50">
        <v>7.3</v>
      </c>
      <c r="AR204" s="50">
        <v>6.1</v>
      </c>
      <c r="AS204" s="51">
        <f>AVERAGE(AK204:AR388)</f>
        <v>6.6705801104972267</v>
      </c>
      <c r="AT204" s="52">
        <f>+Enfriamiento[[#This Row],[HORA FINAL]]-Enfriamiento[[#This Row],[HORA INICIAL]]</f>
        <v>4.861111111111116E-2</v>
      </c>
      <c r="AU204" s="53">
        <v>312.06</v>
      </c>
      <c r="AV204" s="46"/>
      <c r="AW20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04" s="55">
        <f>IF(Enfriamiento[[#This Row],[TIEMPO(H)]]="","",Enfriamiento[[#This Row],[TIEMPO(H)]]*60)</f>
        <v>70.000000000000071</v>
      </c>
      <c r="AY204" s="55">
        <f t="shared" si="6"/>
        <v>28</v>
      </c>
      <c r="AZ204" s="56" t="str">
        <f t="shared" si="7"/>
        <v>jul</v>
      </c>
      <c r="BA204" s="65" t="s">
        <v>98</v>
      </c>
    </row>
    <row r="205" spans="1:53" ht="26.25" hidden="1" thickBot="1" x14ac:dyDescent="0.3">
      <c r="A205" s="45">
        <v>45848</v>
      </c>
      <c r="B205" s="44" t="s">
        <v>60</v>
      </c>
      <c r="C205" s="44" t="s">
        <v>69</v>
      </c>
      <c r="D205" s="46" t="s">
        <v>62</v>
      </c>
      <c r="E205" s="47" t="s">
        <v>56</v>
      </c>
      <c r="F205" s="46" t="s">
        <v>57</v>
      </c>
      <c r="G205" s="46" t="s">
        <v>65</v>
      </c>
      <c r="H205" s="46" t="s">
        <v>59</v>
      </c>
      <c r="I205" s="46">
        <v>1</v>
      </c>
      <c r="J205" s="46">
        <v>3</v>
      </c>
      <c r="K205" s="46">
        <v>2</v>
      </c>
      <c r="L205" s="46">
        <v>5</v>
      </c>
      <c r="M205" s="46">
        <v>2435</v>
      </c>
      <c r="N205" s="73">
        <v>0.70833333333333337</v>
      </c>
      <c r="O205" s="46">
        <v>15.3</v>
      </c>
      <c r="P205" s="46">
        <v>19.100000000000001</v>
      </c>
      <c r="Q205" s="46">
        <v>18.600000000000001</v>
      </c>
      <c r="R205" s="46">
        <v>20.8</v>
      </c>
      <c r="S205" s="46">
        <v>20.8</v>
      </c>
      <c r="T205" s="46">
        <v>20.2</v>
      </c>
      <c r="U205" s="46">
        <v>20.100000000000001</v>
      </c>
      <c r="V205" s="46">
        <v>19.5</v>
      </c>
      <c r="W205" s="46">
        <v>19</v>
      </c>
      <c r="X205" s="48">
        <f>AVERAGE(P205:W412)</f>
        <v>19.395034965034807</v>
      </c>
      <c r="Y205" s="71">
        <v>0.75</v>
      </c>
      <c r="Z205" s="50">
        <v>11.6</v>
      </c>
      <c r="AA205" s="50">
        <v>12.3</v>
      </c>
      <c r="AB205" s="50">
        <v>7.3</v>
      </c>
      <c r="AC205" s="50">
        <v>5.4</v>
      </c>
      <c r="AD205" s="50">
        <v>8</v>
      </c>
      <c r="AE205" s="50">
        <v>12</v>
      </c>
      <c r="AF205" s="50">
        <v>11.5</v>
      </c>
      <c r="AG205" s="50">
        <v>6.9</v>
      </c>
      <c r="AH205" s="51">
        <f>AVERAGE(Z205:AG412)</f>
        <v>11.322638888888955</v>
      </c>
      <c r="AI205" s="71">
        <v>0.8125</v>
      </c>
      <c r="AJ205" s="50">
        <v>5</v>
      </c>
      <c r="AK205" s="50">
        <v>5</v>
      </c>
      <c r="AL205" s="50">
        <v>6.1</v>
      </c>
      <c r="AM205" s="50">
        <v>7.8</v>
      </c>
      <c r="AN205" s="50">
        <v>5.2</v>
      </c>
      <c r="AO205" s="50">
        <v>4.5</v>
      </c>
      <c r="AP205" s="50">
        <v>5.3</v>
      </c>
      <c r="AQ205" s="50">
        <v>6.9</v>
      </c>
      <c r="AR205" s="50">
        <v>6.4</v>
      </c>
      <c r="AS205" s="51">
        <f>AVERAGE(AK205:AR412)</f>
        <v>6.6699999999999866</v>
      </c>
      <c r="AT205" s="52">
        <f>+Enfriamiento[[#This Row],[HORA FINAL]]-Enfriamiento[[#This Row],[HORA INICIAL]]</f>
        <v>0.10416666666666663</v>
      </c>
      <c r="AU205" s="53">
        <v>520.34</v>
      </c>
      <c r="AV205" s="46"/>
      <c r="AW20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05" s="55">
        <f>IF(Enfriamiento[[#This Row],[TIEMPO(H)]]="","",Enfriamiento[[#This Row],[TIEMPO(H)]]*60)</f>
        <v>150</v>
      </c>
      <c r="AY205" s="55">
        <f t="shared" si="6"/>
        <v>28</v>
      </c>
      <c r="AZ205" s="56" t="str">
        <f t="shared" si="7"/>
        <v>jul</v>
      </c>
      <c r="BA205" s="65" t="s">
        <v>99</v>
      </c>
    </row>
    <row r="206" spans="1:53" ht="26.25" hidden="1" thickBot="1" x14ac:dyDescent="0.3">
      <c r="A206" s="45">
        <v>45848</v>
      </c>
      <c r="B206" s="44" t="s">
        <v>60</v>
      </c>
      <c r="C206" s="44" t="s">
        <v>69</v>
      </c>
      <c r="D206" s="46" t="s">
        <v>62</v>
      </c>
      <c r="E206" s="47" t="s">
        <v>56</v>
      </c>
      <c r="F206" s="46" t="s">
        <v>57</v>
      </c>
      <c r="G206" s="46" t="s">
        <v>65</v>
      </c>
      <c r="H206" s="46" t="s">
        <v>59</v>
      </c>
      <c r="I206" s="46">
        <v>1</v>
      </c>
      <c r="J206" s="46">
        <v>3</v>
      </c>
      <c r="K206" s="46">
        <v>2</v>
      </c>
      <c r="L206" s="46">
        <v>5</v>
      </c>
      <c r="M206" s="46">
        <v>2434</v>
      </c>
      <c r="N206" s="73">
        <v>0.70833333333333337</v>
      </c>
      <c r="O206" s="46">
        <v>15.3</v>
      </c>
      <c r="P206" s="46">
        <v>19.100000000000001</v>
      </c>
      <c r="Q206" s="46">
        <v>18.600000000000001</v>
      </c>
      <c r="R206" s="46">
        <v>20.8</v>
      </c>
      <c r="S206" s="46">
        <v>20.8</v>
      </c>
      <c r="T206" s="46">
        <v>20.2</v>
      </c>
      <c r="U206" s="46">
        <v>20.100000000000001</v>
      </c>
      <c r="V206" s="46">
        <v>19.5</v>
      </c>
      <c r="W206" s="46">
        <v>19</v>
      </c>
      <c r="X206" s="48">
        <f>AVERAGE(P206:W414)</f>
        <v>19.392967651195342</v>
      </c>
      <c r="Y206" s="71">
        <v>0.75</v>
      </c>
      <c r="Z206" s="50">
        <v>11.6</v>
      </c>
      <c r="AA206" s="50">
        <v>12.3</v>
      </c>
      <c r="AB206" s="50">
        <v>7.3</v>
      </c>
      <c r="AC206" s="50">
        <v>5.4</v>
      </c>
      <c r="AD206" s="50">
        <v>8</v>
      </c>
      <c r="AE206" s="50">
        <v>12</v>
      </c>
      <c r="AF206" s="50">
        <v>11.5</v>
      </c>
      <c r="AG206" s="50">
        <v>6.9</v>
      </c>
      <c r="AH206" s="51">
        <f>AVERAGE(Z206:AG414)</f>
        <v>11.333519553072692</v>
      </c>
      <c r="AI206" s="71">
        <v>0.8125</v>
      </c>
      <c r="AJ206" s="50">
        <v>5</v>
      </c>
      <c r="AK206" s="50">
        <v>5</v>
      </c>
      <c r="AL206" s="50">
        <v>6.1</v>
      </c>
      <c r="AM206" s="50">
        <v>7.8</v>
      </c>
      <c r="AN206" s="50">
        <v>5.2</v>
      </c>
      <c r="AO206" s="50">
        <v>4.5</v>
      </c>
      <c r="AP206" s="50">
        <v>5.3</v>
      </c>
      <c r="AQ206" s="50">
        <v>6.9</v>
      </c>
      <c r="AR206" s="50">
        <v>6.4</v>
      </c>
      <c r="AS206" s="51">
        <f>AVERAGE(AK206:AR414)</f>
        <v>6.6743016759776408</v>
      </c>
      <c r="AT206" s="52">
        <f>+Enfriamiento[[#This Row],[HORA FINAL]]-Enfriamiento[[#This Row],[HORA INICIAL]]</f>
        <v>0.10416666666666663</v>
      </c>
      <c r="AU206" s="53">
        <v>518.34</v>
      </c>
      <c r="AV206" s="46"/>
      <c r="AW20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06" s="55">
        <f>IF(Enfriamiento[[#This Row],[TIEMPO(H)]]="","",Enfriamiento[[#This Row],[TIEMPO(H)]]*60)</f>
        <v>150</v>
      </c>
      <c r="AY206" s="55">
        <f t="shared" si="6"/>
        <v>28</v>
      </c>
      <c r="AZ206" s="56" t="str">
        <f t="shared" si="7"/>
        <v>jul</v>
      </c>
      <c r="BA206" s="65" t="s">
        <v>100</v>
      </c>
    </row>
    <row r="207" spans="1:53" ht="26.25" hidden="1" thickBot="1" x14ac:dyDescent="0.3">
      <c r="A207" s="45">
        <v>45848</v>
      </c>
      <c r="B207" s="44" t="s">
        <v>60</v>
      </c>
      <c r="C207" s="44" t="s">
        <v>54</v>
      </c>
      <c r="D207" s="46" t="s">
        <v>55</v>
      </c>
      <c r="E207" s="47" t="s">
        <v>56</v>
      </c>
      <c r="F207" s="46" t="s">
        <v>57</v>
      </c>
      <c r="G207" s="46" t="s">
        <v>65</v>
      </c>
      <c r="H207" s="46" t="s">
        <v>59</v>
      </c>
      <c r="I207" s="46">
        <v>1</v>
      </c>
      <c r="J207" s="46">
        <v>3</v>
      </c>
      <c r="K207" s="46">
        <v>2</v>
      </c>
      <c r="L207" s="46">
        <v>5</v>
      </c>
      <c r="M207" s="46">
        <v>12652</v>
      </c>
      <c r="N207" s="73">
        <v>0.70833333333333337</v>
      </c>
      <c r="O207" s="46">
        <v>15.3</v>
      </c>
      <c r="P207" s="46">
        <v>19.100000000000001</v>
      </c>
      <c r="Q207" s="46">
        <v>18.600000000000001</v>
      </c>
      <c r="R207" s="46">
        <v>20.8</v>
      </c>
      <c r="S207" s="46">
        <v>20.8</v>
      </c>
      <c r="T207" s="46">
        <v>20.2</v>
      </c>
      <c r="U207" s="46">
        <v>20.100000000000001</v>
      </c>
      <c r="V207" s="46">
        <v>19.5</v>
      </c>
      <c r="W207" s="46">
        <v>19</v>
      </c>
      <c r="X207" s="48">
        <f>AVERAGE(P207:W416)</f>
        <v>19.390876944837188</v>
      </c>
      <c r="Y207" s="71">
        <v>0.75</v>
      </c>
      <c r="Z207" s="50">
        <v>11.6</v>
      </c>
      <c r="AA207" s="50">
        <v>12.3</v>
      </c>
      <c r="AB207" s="50">
        <v>7.3</v>
      </c>
      <c r="AC207" s="50">
        <v>5.4</v>
      </c>
      <c r="AD207" s="50">
        <v>8</v>
      </c>
      <c r="AE207" s="50">
        <v>12</v>
      </c>
      <c r="AF207" s="50">
        <v>11.5</v>
      </c>
      <c r="AG207" s="50">
        <v>6.9</v>
      </c>
      <c r="AH207" s="51">
        <f>AVERAGE(Z207:AG416)</f>
        <v>11.344522471910182</v>
      </c>
      <c r="AI207" s="71">
        <v>0.8125</v>
      </c>
      <c r="AJ207" s="50">
        <v>5</v>
      </c>
      <c r="AK207" s="50">
        <v>5</v>
      </c>
      <c r="AL207" s="50">
        <v>6.1</v>
      </c>
      <c r="AM207" s="50">
        <v>7.8</v>
      </c>
      <c r="AN207" s="50">
        <v>5.2</v>
      </c>
      <c r="AO207" s="50">
        <v>4.5</v>
      </c>
      <c r="AP207" s="50">
        <v>5.3</v>
      </c>
      <c r="AQ207" s="50">
        <v>6.9</v>
      </c>
      <c r="AR207" s="50">
        <v>6.4</v>
      </c>
      <c r="AS207" s="51">
        <f>AVERAGE(AK207:AR416)</f>
        <v>6.6786516853932456</v>
      </c>
      <c r="AT207" s="52">
        <f>+Enfriamiento[[#This Row],[HORA FINAL]]-Enfriamiento[[#This Row],[HORA INICIAL]]</f>
        <v>0.10416666666666663</v>
      </c>
      <c r="AU207" s="53">
        <v>391.64</v>
      </c>
      <c r="AV207" s="46"/>
      <c r="AW20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07" s="55">
        <f>IF(Enfriamiento[[#This Row],[TIEMPO(H)]]="","",Enfriamiento[[#This Row],[TIEMPO(H)]]*60)</f>
        <v>150</v>
      </c>
      <c r="AY207" s="55">
        <f t="shared" si="6"/>
        <v>28</v>
      </c>
      <c r="AZ207" s="56" t="str">
        <f t="shared" si="7"/>
        <v>jul</v>
      </c>
      <c r="BA207" s="65" t="s">
        <v>101</v>
      </c>
    </row>
    <row r="208" spans="1:53" ht="26.25" hidden="1" thickBot="1" x14ac:dyDescent="0.3">
      <c r="A208" s="45">
        <v>45848</v>
      </c>
      <c r="B208" s="44" t="s">
        <v>60</v>
      </c>
      <c r="C208" s="44" t="s">
        <v>54</v>
      </c>
      <c r="D208" s="46" t="s">
        <v>55</v>
      </c>
      <c r="E208" s="47" t="s">
        <v>56</v>
      </c>
      <c r="F208" s="46" t="s">
        <v>57</v>
      </c>
      <c r="G208" s="46" t="s">
        <v>65</v>
      </c>
      <c r="H208" s="46" t="s">
        <v>59</v>
      </c>
      <c r="I208" s="46">
        <v>1</v>
      </c>
      <c r="J208" s="46">
        <v>3</v>
      </c>
      <c r="K208" s="46">
        <v>2</v>
      </c>
      <c r="L208" s="46">
        <v>5</v>
      </c>
      <c r="M208" s="46">
        <v>12657</v>
      </c>
      <c r="N208" s="73">
        <v>0.70833333333333337</v>
      </c>
      <c r="O208" s="46">
        <v>15.3</v>
      </c>
      <c r="P208" s="46">
        <v>19.100000000000001</v>
      </c>
      <c r="Q208" s="46">
        <v>18.600000000000001</v>
      </c>
      <c r="R208" s="46">
        <v>20.8</v>
      </c>
      <c r="S208" s="46">
        <v>20.8</v>
      </c>
      <c r="T208" s="46">
        <v>20.2</v>
      </c>
      <c r="U208" s="46">
        <v>20.100000000000001</v>
      </c>
      <c r="V208" s="46">
        <v>19.5</v>
      </c>
      <c r="W208" s="46">
        <v>19</v>
      </c>
      <c r="X208" s="48">
        <f>AVERAGE(P208:W418)</f>
        <v>19.38876244665704</v>
      </c>
      <c r="Y208" s="71">
        <v>0.75</v>
      </c>
      <c r="Z208" s="50">
        <v>11.6</v>
      </c>
      <c r="AA208" s="50">
        <v>12.3</v>
      </c>
      <c r="AB208" s="50">
        <v>7.3</v>
      </c>
      <c r="AC208" s="50">
        <v>5.4</v>
      </c>
      <c r="AD208" s="50">
        <v>8</v>
      </c>
      <c r="AE208" s="50">
        <v>12</v>
      </c>
      <c r="AF208" s="50">
        <v>11.5</v>
      </c>
      <c r="AG208" s="50">
        <v>6.9</v>
      </c>
      <c r="AH208" s="51">
        <f>AVERAGE(Z208:AG418)</f>
        <v>11.355649717514195</v>
      </c>
      <c r="AI208" s="71">
        <v>0.8125</v>
      </c>
      <c r="AJ208" s="50">
        <v>5</v>
      </c>
      <c r="AK208" s="50">
        <v>5</v>
      </c>
      <c r="AL208" s="50">
        <v>6.1</v>
      </c>
      <c r="AM208" s="50">
        <v>7.8</v>
      </c>
      <c r="AN208" s="50">
        <v>5.2</v>
      </c>
      <c r="AO208" s="50">
        <v>4.5</v>
      </c>
      <c r="AP208" s="50">
        <v>5.3</v>
      </c>
      <c r="AQ208" s="50">
        <v>6.9</v>
      </c>
      <c r="AR208" s="50">
        <v>6.4</v>
      </c>
      <c r="AS208" s="51">
        <f>AVERAGE(AK208:AR418)</f>
        <v>6.6830508474576131</v>
      </c>
      <c r="AT208" s="52">
        <f>+Enfriamiento[[#This Row],[HORA FINAL]]-Enfriamiento[[#This Row],[HORA INICIAL]]</f>
        <v>0.10416666666666663</v>
      </c>
      <c r="AU208" s="53">
        <v>396.64</v>
      </c>
      <c r="AV208" s="46"/>
      <c r="AW20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08" s="55">
        <f>IF(Enfriamiento[[#This Row],[TIEMPO(H)]]="","",Enfriamiento[[#This Row],[TIEMPO(H)]]*60)</f>
        <v>150</v>
      </c>
      <c r="AY208" s="55">
        <f t="shared" si="6"/>
        <v>28</v>
      </c>
      <c r="AZ208" s="56" t="str">
        <f t="shared" si="7"/>
        <v>jul</v>
      </c>
      <c r="BA208" s="65" t="s">
        <v>102</v>
      </c>
    </row>
    <row r="209" spans="1:53" ht="26.25" hidden="1" thickBot="1" x14ac:dyDescent="0.3">
      <c r="A209" s="45">
        <v>45848</v>
      </c>
      <c r="B209" s="44" t="s">
        <v>60</v>
      </c>
      <c r="C209" s="44" t="s">
        <v>54</v>
      </c>
      <c r="D209" s="46" t="s">
        <v>55</v>
      </c>
      <c r="E209" s="47" t="s">
        <v>56</v>
      </c>
      <c r="F209" s="46" t="s">
        <v>57</v>
      </c>
      <c r="G209" s="46" t="s">
        <v>65</v>
      </c>
      <c r="H209" s="46" t="s">
        <v>59</v>
      </c>
      <c r="I209" s="46">
        <v>1</v>
      </c>
      <c r="J209" s="46">
        <v>3</v>
      </c>
      <c r="K209" s="46">
        <v>2</v>
      </c>
      <c r="L209" s="46">
        <v>5</v>
      </c>
      <c r="M209" s="46">
        <v>12653</v>
      </c>
      <c r="N209" s="73">
        <v>0.70833333333333337</v>
      </c>
      <c r="O209" s="46">
        <v>15.3</v>
      </c>
      <c r="P209" s="46">
        <v>19.100000000000001</v>
      </c>
      <c r="Q209" s="46">
        <v>18.600000000000001</v>
      </c>
      <c r="R209" s="46">
        <v>20.8</v>
      </c>
      <c r="S209" s="46">
        <v>20.8</v>
      </c>
      <c r="T209" s="46">
        <v>20.2</v>
      </c>
      <c r="U209" s="46">
        <v>20.100000000000001</v>
      </c>
      <c r="V209" s="46">
        <v>19.5</v>
      </c>
      <c r="W209" s="46">
        <v>19</v>
      </c>
      <c r="X209" s="48">
        <f>AVERAGE(P209:W420)</f>
        <v>19.386623748211594</v>
      </c>
      <c r="Y209" s="71">
        <v>0.75</v>
      </c>
      <c r="Z209" s="50">
        <v>11.6</v>
      </c>
      <c r="AA209" s="50">
        <v>12.3</v>
      </c>
      <c r="AB209" s="50">
        <v>7.3</v>
      </c>
      <c r="AC209" s="50">
        <v>5.4</v>
      </c>
      <c r="AD209" s="50">
        <v>8</v>
      </c>
      <c r="AE209" s="50">
        <v>12</v>
      </c>
      <c r="AF209" s="50">
        <v>11.5</v>
      </c>
      <c r="AG209" s="50">
        <v>6.9</v>
      </c>
      <c r="AH209" s="51">
        <f>AVERAGE(Z209:AG420)</f>
        <v>11.366903409090982</v>
      </c>
      <c r="AI209" s="71">
        <v>0.8125</v>
      </c>
      <c r="AJ209" s="50">
        <v>5</v>
      </c>
      <c r="AK209" s="50">
        <v>5</v>
      </c>
      <c r="AL209" s="50">
        <v>6.1</v>
      </c>
      <c r="AM209" s="50">
        <v>7.8</v>
      </c>
      <c r="AN209" s="50">
        <v>5.2</v>
      </c>
      <c r="AO209" s="50">
        <v>4.5</v>
      </c>
      <c r="AP209" s="50">
        <v>5.3</v>
      </c>
      <c r="AQ209" s="50">
        <v>6.9</v>
      </c>
      <c r="AR209" s="50">
        <v>6.4</v>
      </c>
      <c r="AS209" s="51">
        <f>AVERAGE(AK209:AR420)</f>
        <v>6.6874999999999867</v>
      </c>
      <c r="AT209" s="52">
        <f>+Enfriamiento[[#This Row],[HORA FINAL]]-Enfriamiento[[#This Row],[HORA INICIAL]]</f>
        <v>0.10416666666666663</v>
      </c>
      <c r="AU209" s="53">
        <v>396.64</v>
      </c>
      <c r="AV209" s="46"/>
      <c r="AW20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09" s="55">
        <f>IF(Enfriamiento[[#This Row],[TIEMPO(H)]]="","",Enfriamiento[[#This Row],[TIEMPO(H)]]*60)</f>
        <v>150</v>
      </c>
      <c r="AY209" s="55">
        <f t="shared" si="6"/>
        <v>28</v>
      </c>
      <c r="AZ209" s="56" t="str">
        <f t="shared" si="7"/>
        <v>jul</v>
      </c>
      <c r="BA209" s="65" t="s">
        <v>103</v>
      </c>
    </row>
    <row r="210" spans="1:53" ht="26.25" hidden="1" thickBot="1" x14ac:dyDescent="0.3">
      <c r="A210" s="45">
        <v>45848</v>
      </c>
      <c r="B210" s="44" t="s">
        <v>60</v>
      </c>
      <c r="C210" s="44" t="s">
        <v>54</v>
      </c>
      <c r="D210" s="46" t="s">
        <v>55</v>
      </c>
      <c r="E210" s="47" t="s">
        <v>56</v>
      </c>
      <c r="F210" s="46" t="s">
        <v>57</v>
      </c>
      <c r="G210" s="46" t="s">
        <v>65</v>
      </c>
      <c r="H210" s="46" t="s">
        <v>59</v>
      </c>
      <c r="I210" s="46">
        <v>1</v>
      </c>
      <c r="J210" s="46">
        <v>3</v>
      </c>
      <c r="K210" s="46">
        <v>2</v>
      </c>
      <c r="L210" s="46">
        <v>5</v>
      </c>
      <c r="M210" s="46">
        <v>12656</v>
      </c>
      <c r="N210" s="73">
        <v>0.70833333333333337</v>
      </c>
      <c r="O210" s="46">
        <v>15.3</v>
      </c>
      <c r="P210" s="46">
        <v>19.100000000000001</v>
      </c>
      <c r="Q210" s="46">
        <v>18.600000000000001</v>
      </c>
      <c r="R210" s="46">
        <v>20.8</v>
      </c>
      <c r="S210" s="46">
        <v>20.8</v>
      </c>
      <c r="T210" s="46">
        <v>20.2</v>
      </c>
      <c r="U210" s="46">
        <v>20.100000000000001</v>
      </c>
      <c r="V210" s="46">
        <v>19.5</v>
      </c>
      <c r="W210" s="46">
        <v>19</v>
      </c>
      <c r="X210" s="48">
        <f>AVERAGE(P210:W422)</f>
        <v>19.384460431654549</v>
      </c>
      <c r="Y210" s="71">
        <v>0.75</v>
      </c>
      <c r="Z210" s="50">
        <v>11.6</v>
      </c>
      <c r="AA210" s="50">
        <v>12.3</v>
      </c>
      <c r="AB210" s="50">
        <v>7.3</v>
      </c>
      <c r="AC210" s="50">
        <v>5.4</v>
      </c>
      <c r="AD210" s="50">
        <v>8</v>
      </c>
      <c r="AE210" s="50">
        <v>12</v>
      </c>
      <c r="AF210" s="50">
        <v>11.5</v>
      </c>
      <c r="AG210" s="50">
        <v>6.9</v>
      </c>
      <c r="AH210" s="51">
        <f>AVERAGE(Z210:AG422)</f>
        <v>11.378285714285788</v>
      </c>
      <c r="AI210" s="71">
        <v>0.8125</v>
      </c>
      <c r="AJ210" s="50">
        <v>5</v>
      </c>
      <c r="AK210" s="50">
        <v>5</v>
      </c>
      <c r="AL210" s="50">
        <v>6.1</v>
      </c>
      <c r="AM210" s="50">
        <v>7.8</v>
      </c>
      <c r="AN210" s="50">
        <v>5.2</v>
      </c>
      <c r="AO210" s="50">
        <v>4.5</v>
      </c>
      <c r="AP210" s="50">
        <v>5.3</v>
      </c>
      <c r="AQ210" s="50">
        <v>6.9</v>
      </c>
      <c r="AR210" s="50">
        <v>6.4</v>
      </c>
      <c r="AS210" s="51">
        <f>AVERAGE(AK210:AR422)</f>
        <v>6.6919999999999868</v>
      </c>
      <c r="AT210" s="52">
        <f>+Enfriamiento[[#This Row],[HORA FINAL]]-Enfriamiento[[#This Row],[HORA INICIAL]]</f>
        <v>0.10416666666666663</v>
      </c>
      <c r="AU210" s="53">
        <v>395.64</v>
      </c>
      <c r="AV210" s="46"/>
      <c r="AW21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10" s="55">
        <f>IF(Enfriamiento[[#This Row],[TIEMPO(H)]]="","",Enfriamiento[[#This Row],[TIEMPO(H)]]*60)</f>
        <v>150</v>
      </c>
      <c r="AY210" s="55">
        <f t="shared" si="6"/>
        <v>28</v>
      </c>
      <c r="AZ210" s="56" t="str">
        <f t="shared" si="7"/>
        <v>jul</v>
      </c>
      <c r="BA210" s="65" t="s">
        <v>104</v>
      </c>
    </row>
    <row r="211" spans="1:53" ht="26.25" hidden="1" thickBot="1" x14ac:dyDescent="0.3">
      <c r="A211" s="45">
        <v>45848</v>
      </c>
      <c r="B211" s="44" t="s">
        <v>60</v>
      </c>
      <c r="C211" s="44" t="s">
        <v>54</v>
      </c>
      <c r="D211" s="46" t="s">
        <v>55</v>
      </c>
      <c r="E211" s="47" t="s">
        <v>56</v>
      </c>
      <c r="F211" s="46" t="s">
        <v>57</v>
      </c>
      <c r="G211" s="46" t="s">
        <v>65</v>
      </c>
      <c r="H211" s="46" t="s">
        <v>59</v>
      </c>
      <c r="I211" s="46">
        <v>1</v>
      </c>
      <c r="J211" s="46">
        <v>3</v>
      </c>
      <c r="K211" s="46">
        <v>2</v>
      </c>
      <c r="L211" s="46">
        <v>5</v>
      </c>
      <c r="M211" s="46">
        <v>12649</v>
      </c>
      <c r="N211" s="73">
        <v>0.70833333333333337</v>
      </c>
      <c r="O211" s="46">
        <v>15.3</v>
      </c>
      <c r="P211" s="46">
        <v>19.100000000000001</v>
      </c>
      <c r="Q211" s="46">
        <v>18.600000000000001</v>
      </c>
      <c r="R211" s="46">
        <v>20.8</v>
      </c>
      <c r="S211" s="46">
        <v>20.8</v>
      </c>
      <c r="T211" s="46">
        <v>20.2</v>
      </c>
      <c r="U211" s="46">
        <v>20.100000000000001</v>
      </c>
      <c r="V211" s="46">
        <v>19.5</v>
      </c>
      <c r="W211" s="46">
        <v>19</v>
      </c>
      <c r="X211" s="48">
        <f>AVERAGE(P211:W424)</f>
        <v>19.382272069464424</v>
      </c>
      <c r="Y211" s="71">
        <v>0.75</v>
      </c>
      <c r="Z211" s="50">
        <v>11.6</v>
      </c>
      <c r="AA211" s="50">
        <v>12.3</v>
      </c>
      <c r="AB211" s="50">
        <v>7.3</v>
      </c>
      <c r="AC211" s="50">
        <v>5.4</v>
      </c>
      <c r="AD211" s="50">
        <v>8</v>
      </c>
      <c r="AE211" s="50">
        <v>12</v>
      </c>
      <c r="AF211" s="50">
        <v>11.5</v>
      </c>
      <c r="AG211" s="50">
        <v>6.9</v>
      </c>
      <c r="AH211" s="51">
        <f>AVERAGE(Z211:AG424)</f>
        <v>11.389798850574788</v>
      </c>
      <c r="AI211" s="71">
        <v>0.8125</v>
      </c>
      <c r="AJ211" s="50">
        <v>5</v>
      </c>
      <c r="AK211" s="50">
        <v>5</v>
      </c>
      <c r="AL211" s="50">
        <v>6.1</v>
      </c>
      <c r="AM211" s="50">
        <v>7.8</v>
      </c>
      <c r="AN211" s="50">
        <v>5.2</v>
      </c>
      <c r="AO211" s="50">
        <v>4.5</v>
      </c>
      <c r="AP211" s="50">
        <v>5.3</v>
      </c>
      <c r="AQ211" s="50">
        <v>6.9</v>
      </c>
      <c r="AR211" s="50">
        <v>6.4</v>
      </c>
      <c r="AS211" s="51">
        <f>AVERAGE(AK211:AR424)</f>
        <v>6.6965517241379171</v>
      </c>
      <c r="AT211" s="52">
        <f>+Enfriamiento[[#This Row],[HORA FINAL]]-Enfriamiento[[#This Row],[HORA INICIAL]]</f>
        <v>0.10416666666666663</v>
      </c>
      <c r="AU211" s="53">
        <v>328.87</v>
      </c>
      <c r="AV211" s="46"/>
      <c r="AW21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11" s="55">
        <f>IF(Enfriamiento[[#This Row],[TIEMPO(H)]]="","",Enfriamiento[[#This Row],[TIEMPO(H)]]*60)</f>
        <v>150</v>
      </c>
      <c r="AY211" s="55">
        <f t="shared" si="6"/>
        <v>28</v>
      </c>
      <c r="AZ211" s="56" t="str">
        <f t="shared" si="7"/>
        <v>jul</v>
      </c>
      <c r="BA211" s="65" t="s">
        <v>105</v>
      </c>
    </row>
    <row r="212" spans="1:53" ht="26.25" hidden="1" thickBot="1" x14ac:dyDescent="0.3">
      <c r="A212" s="45">
        <v>45848</v>
      </c>
      <c r="B212" s="44" t="s">
        <v>60</v>
      </c>
      <c r="C212" s="44" t="s">
        <v>54</v>
      </c>
      <c r="D212" s="46" t="s">
        <v>55</v>
      </c>
      <c r="E212" s="47" t="s">
        <v>56</v>
      </c>
      <c r="F212" s="46" t="s">
        <v>57</v>
      </c>
      <c r="G212" s="46" t="s">
        <v>65</v>
      </c>
      <c r="H212" s="46" t="s">
        <v>59</v>
      </c>
      <c r="I212" s="46">
        <v>1</v>
      </c>
      <c r="J212" s="46">
        <v>3</v>
      </c>
      <c r="K212" s="46">
        <v>2</v>
      </c>
      <c r="L212" s="46">
        <v>5</v>
      </c>
      <c r="M212" s="46">
        <v>12654</v>
      </c>
      <c r="N212" s="73">
        <v>0.70833333333333337</v>
      </c>
      <c r="O212" s="46">
        <v>15.3</v>
      </c>
      <c r="P212" s="46">
        <v>19.100000000000001</v>
      </c>
      <c r="Q212" s="46">
        <v>18.600000000000001</v>
      </c>
      <c r="R212" s="46">
        <v>20.8</v>
      </c>
      <c r="S212" s="46">
        <v>20.8</v>
      </c>
      <c r="T212" s="46">
        <v>20.2</v>
      </c>
      <c r="U212" s="46">
        <v>20.100000000000001</v>
      </c>
      <c r="V212" s="46">
        <v>19.5</v>
      </c>
      <c r="W212" s="46">
        <v>19</v>
      </c>
      <c r="X212" s="48">
        <f>AVERAGE(P212:W426)</f>
        <v>19.380058224162916</v>
      </c>
      <c r="Y212" s="71">
        <v>0.75</v>
      </c>
      <c r="Z212" s="50">
        <v>11.6</v>
      </c>
      <c r="AA212" s="50">
        <v>12.3</v>
      </c>
      <c r="AB212" s="50">
        <v>7.3</v>
      </c>
      <c r="AC212" s="50">
        <v>5.4</v>
      </c>
      <c r="AD212" s="50">
        <v>8</v>
      </c>
      <c r="AE212" s="50">
        <v>12</v>
      </c>
      <c r="AF212" s="50">
        <v>11.5</v>
      </c>
      <c r="AG212" s="50">
        <v>6.9</v>
      </c>
      <c r="AH212" s="51">
        <f>AVERAGE(Z212:AG426)</f>
        <v>11.401445086705278</v>
      </c>
      <c r="AI212" s="71">
        <v>0.8125</v>
      </c>
      <c r="AJ212" s="50">
        <v>5</v>
      </c>
      <c r="AK212" s="50">
        <v>5</v>
      </c>
      <c r="AL212" s="50">
        <v>6.1</v>
      </c>
      <c r="AM212" s="50">
        <v>7.8</v>
      </c>
      <c r="AN212" s="50">
        <v>5.2</v>
      </c>
      <c r="AO212" s="50">
        <v>4.5</v>
      </c>
      <c r="AP212" s="50">
        <v>5.3</v>
      </c>
      <c r="AQ212" s="50">
        <v>6.9</v>
      </c>
      <c r="AR212" s="50">
        <v>6.4</v>
      </c>
      <c r="AS212" s="51">
        <f>AVERAGE(AK212:AR426)</f>
        <v>6.7011560693641483</v>
      </c>
      <c r="AT212" s="52">
        <f>+Enfriamiento[[#This Row],[HORA FINAL]]-Enfriamiento[[#This Row],[HORA INICIAL]]</f>
        <v>0.10416666666666663</v>
      </c>
      <c r="AU212" s="53">
        <v>392.64</v>
      </c>
      <c r="AV212" s="46"/>
      <c r="AW21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12" s="55">
        <f>IF(Enfriamiento[[#This Row],[TIEMPO(H)]]="","",Enfriamiento[[#This Row],[TIEMPO(H)]]*60)</f>
        <v>150</v>
      </c>
      <c r="AY212" s="55">
        <f t="shared" si="6"/>
        <v>28</v>
      </c>
      <c r="AZ212" s="56" t="str">
        <f t="shared" si="7"/>
        <v>jul</v>
      </c>
      <c r="BA212" s="65" t="s">
        <v>106</v>
      </c>
    </row>
    <row r="213" spans="1:53" ht="26.25" hidden="1" thickBot="1" x14ac:dyDescent="0.3">
      <c r="A213" s="45">
        <v>45848</v>
      </c>
      <c r="B213" s="44" t="s">
        <v>60</v>
      </c>
      <c r="C213" s="44" t="s">
        <v>54</v>
      </c>
      <c r="D213" s="46" t="s">
        <v>55</v>
      </c>
      <c r="E213" s="47" t="s">
        <v>56</v>
      </c>
      <c r="F213" s="46" t="s">
        <v>57</v>
      </c>
      <c r="G213" s="46" t="s">
        <v>65</v>
      </c>
      <c r="H213" s="46" t="s">
        <v>59</v>
      </c>
      <c r="I213" s="46">
        <v>1</v>
      </c>
      <c r="J213" s="46">
        <v>3</v>
      </c>
      <c r="K213" s="46">
        <v>2</v>
      </c>
      <c r="L213" s="46">
        <v>5</v>
      </c>
      <c r="M213" s="46">
        <v>12650</v>
      </c>
      <c r="N213" s="73">
        <v>0.70833333333333337</v>
      </c>
      <c r="O213" s="46">
        <v>15.3</v>
      </c>
      <c r="P213" s="46">
        <v>19.100000000000001</v>
      </c>
      <c r="Q213" s="46">
        <v>18.600000000000001</v>
      </c>
      <c r="R213" s="46">
        <v>20.8</v>
      </c>
      <c r="S213" s="46">
        <v>20.8</v>
      </c>
      <c r="T213" s="46">
        <v>20.2</v>
      </c>
      <c r="U213" s="46">
        <v>20.100000000000001</v>
      </c>
      <c r="V213" s="46">
        <v>19.5</v>
      </c>
      <c r="W213" s="46">
        <v>19</v>
      </c>
      <c r="X213" s="48">
        <f>AVERAGE(P213:W428)</f>
        <v>19.377818448023323</v>
      </c>
      <c r="Y213" s="71">
        <v>0.75</v>
      </c>
      <c r="Z213" s="50">
        <v>11.6</v>
      </c>
      <c r="AA213" s="50">
        <v>12.3</v>
      </c>
      <c r="AB213" s="50">
        <v>7.3</v>
      </c>
      <c r="AC213" s="50">
        <v>5.4</v>
      </c>
      <c r="AD213" s="50">
        <v>8</v>
      </c>
      <c r="AE213" s="50">
        <v>12</v>
      </c>
      <c r="AF213" s="50">
        <v>11.5</v>
      </c>
      <c r="AG213" s="50">
        <v>6.9</v>
      </c>
      <c r="AH213" s="51">
        <f>AVERAGE(Z213:AG428)</f>
        <v>11.413226744186122</v>
      </c>
      <c r="AI213" s="71">
        <v>0.8125</v>
      </c>
      <c r="AJ213" s="50">
        <v>5</v>
      </c>
      <c r="AK213" s="50">
        <v>5</v>
      </c>
      <c r="AL213" s="50">
        <v>6.1</v>
      </c>
      <c r="AM213" s="50">
        <v>7.8</v>
      </c>
      <c r="AN213" s="50">
        <v>5.2</v>
      </c>
      <c r="AO213" s="50">
        <v>4.5</v>
      </c>
      <c r="AP213" s="50">
        <v>5.3</v>
      </c>
      <c r="AQ213" s="50">
        <v>6.9</v>
      </c>
      <c r="AR213" s="50">
        <v>6.4</v>
      </c>
      <c r="AS213" s="51">
        <f>AVERAGE(AK213:AR428)</f>
        <v>6.7058139534883585</v>
      </c>
      <c r="AT213" s="52">
        <f>+Enfriamiento[[#This Row],[HORA FINAL]]-Enfriamiento[[#This Row],[HORA INICIAL]]</f>
        <v>0.10416666666666663</v>
      </c>
      <c r="AU213" s="53">
        <v>325.87</v>
      </c>
      <c r="AV213" s="46"/>
      <c r="AW21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13" s="55">
        <f>IF(Enfriamiento[[#This Row],[TIEMPO(H)]]="","",Enfriamiento[[#This Row],[TIEMPO(H)]]*60)</f>
        <v>150</v>
      </c>
      <c r="AY213" s="55">
        <f t="shared" si="6"/>
        <v>28</v>
      </c>
      <c r="AZ213" s="56" t="str">
        <f t="shared" si="7"/>
        <v>jul</v>
      </c>
      <c r="BA213" s="65" t="s">
        <v>107</v>
      </c>
    </row>
    <row r="214" spans="1:53" ht="26.25" hidden="1" thickBot="1" x14ac:dyDescent="0.3">
      <c r="A214" s="45">
        <v>45848</v>
      </c>
      <c r="B214" s="44" t="s">
        <v>60</v>
      </c>
      <c r="C214" s="44" t="s">
        <v>54</v>
      </c>
      <c r="D214" s="46" t="s">
        <v>55</v>
      </c>
      <c r="E214" s="47" t="s">
        <v>56</v>
      </c>
      <c r="F214" s="46" t="s">
        <v>57</v>
      </c>
      <c r="G214" s="46" t="s">
        <v>65</v>
      </c>
      <c r="H214" s="46" t="s">
        <v>59</v>
      </c>
      <c r="I214" s="46">
        <v>1</v>
      </c>
      <c r="J214" s="46">
        <v>3</v>
      </c>
      <c r="K214" s="46">
        <v>2</v>
      </c>
      <c r="L214" s="46">
        <v>5</v>
      </c>
      <c r="M214" s="46">
        <v>12655</v>
      </c>
      <c r="N214" s="73">
        <v>0.70833333333333337</v>
      </c>
      <c r="O214" s="46">
        <v>15.3</v>
      </c>
      <c r="P214" s="46">
        <v>19.100000000000001</v>
      </c>
      <c r="Q214" s="46">
        <v>18.600000000000001</v>
      </c>
      <c r="R214" s="46">
        <v>20.8</v>
      </c>
      <c r="S214" s="46">
        <v>20.8</v>
      </c>
      <c r="T214" s="46">
        <v>20.2</v>
      </c>
      <c r="U214" s="46">
        <v>20.100000000000001</v>
      </c>
      <c r="V214" s="46">
        <v>19.5</v>
      </c>
      <c r="W214" s="46">
        <v>19</v>
      </c>
      <c r="X214" s="48">
        <f>AVERAGE(P214:W430)</f>
        <v>19.375552282768684</v>
      </c>
      <c r="Y214" s="71">
        <v>0.75</v>
      </c>
      <c r="Z214" s="50">
        <v>11.6</v>
      </c>
      <c r="AA214" s="50">
        <v>12.3</v>
      </c>
      <c r="AB214" s="50">
        <v>7.3</v>
      </c>
      <c r="AC214" s="50">
        <v>5.4</v>
      </c>
      <c r="AD214" s="50">
        <v>8</v>
      </c>
      <c r="AE214" s="50">
        <v>12</v>
      </c>
      <c r="AF214" s="50">
        <v>11.5</v>
      </c>
      <c r="AG214" s="50">
        <v>6.9</v>
      </c>
      <c r="AH214" s="51">
        <f>AVERAGE(Z214:AG430)</f>
        <v>11.425146198830486</v>
      </c>
      <c r="AI214" s="71">
        <v>0.8125</v>
      </c>
      <c r="AJ214" s="50">
        <v>5</v>
      </c>
      <c r="AK214" s="50">
        <v>5</v>
      </c>
      <c r="AL214" s="50">
        <v>6.1</v>
      </c>
      <c r="AM214" s="50">
        <v>7.8</v>
      </c>
      <c r="AN214" s="50">
        <v>5.2</v>
      </c>
      <c r="AO214" s="50">
        <v>4.5</v>
      </c>
      <c r="AP214" s="50">
        <v>5.3</v>
      </c>
      <c r="AQ214" s="50">
        <v>6.9</v>
      </c>
      <c r="AR214" s="50">
        <v>6.4</v>
      </c>
      <c r="AS214" s="51">
        <f>AVERAGE(AK214:AR430)</f>
        <v>6.7105263157894601</v>
      </c>
      <c r="AT214" s="52">
        <f>+Enfriamiento[[#This Row],[HORA FINAL]]-Enfriamiento[[#This Row],[HORA INICIAL]]</f>
        <v>0.10416666666666663</v>
      </c>
      <c r="AU214" s="53">
        <v>398.64</v>
      </c>
      <c r="AV214" s="46"/>
      <c r="AW21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2.5</v>
      </c>
      <c r="AX214" s="55">
        <f>IF(Enfriamiento[[#This Row],[TIEMPO(H)]]="","",Enfriamiento[[#This Row],[TIEMPO(H)]]*60)</f>
        <v>150</v>
      </c>
      <c r="AY214" s="55">
        <f t="shared" si="6"/>
        <v>28</v>
      </c>
      <c r="AZ214" s="56" t="str">
        <f t="shared" si="7"/>
        <v>jul</v>
      </c>
      <c r="BA214" s="65" t="s">
        <v>108</v>
      </c>
    </row>
    <row r="215" spans="1:53" ht="15.75" hidden="1" thickBot="1" x14ac:dyDescent="0.3">
      <c r="A215" s="45">
        <v>45848</v>
      </c>
      <c r="B215" s="44" t="s">
        <v>60</v>
      </c>
      <c r="C215" s="44" t="s">
        <v>54</v>
      </c>
      <c r="D215" s="46" t="s">
        <v>55</v>
      </c>
      <c r="E215" s="47" t="s">
        <v>56</v>
      </c>
      <c r="F215" s="46" t="s">
        <v>57</v>
      </c>
      <c r="G215" s="46" t="s">
        <v>58</v>
      </c>
      <c r="H215" s="46" t="s">
        <v>59</v>
      </c>
      <c r="I215" s="46">
        <v>1</v>
      </c>
      <c r="J215" s="46">
        <v>1</v>
      </c>
      <c r="K215" s="46">
        <v>4</v>
      </c>
      <c r="L215" s="46">
        <v>5</v>
      </c>
      <c r="M215" s="46">
        <v>12666</v>
      </c>
      <c r="N215" s="73">
        <v>0.86805555555555558</v>
      </c>
      <c r="O215" s="46">
        <v>14.7</v>
      </c>
      <c r="P215" s="46">
        <v>19.899999999999999</v>
      </c>
      <c r="Q215" s="46">
        <v>20.8</v>
      </c>
      <c r="R215" s="46">
        <v>16.7</v>
      </c>
      <c r="S215" s="46">
        <v>17.600000000000001</v>
      </c>
      <c r="T215" s="46">
        <v>12.3</v>
      </c>
      <c r="U215" s="46">
        <v>19.899999999999999</v>
      </c>
      <c r="V215" s="46">
        <v>20.7</v>
      </c>
      <c r="W215" s="46">
        <v>22.4</v>
      </c>
      <c r="X215" s="48">
        <f>AVERAGE(P215:W442)</f>
        <v>19.373259259259175</v>
      </c>
      <c r="Y215" s="71">
        <v>0.91666666666666663</v>
      </c>
      <c r="Z215" s="50">
        <v>8.9</v>
      </c>
      <c r="AA215" s="50">
        <v>15.1</v>
      </c>
      <c r="AB215" s="50">
        <v>10.3</v>
      </c>
      <c r="AC215" s="50">
        <v>15</v>
      </c>
      <c r="AD215" s="50">
        <v>12.2</v>
      </c>
      <c r="AE215" s="50">
        <v>15.4</v>
      </c>
      <c r="AF215" s="50">
        <v>12.7</v>
      </c>
      <c r="AG215" s="50">
        <v>13.8</v>
      </c>
      <c r="AH215" s="51">
        <f>AVERAGE(Z215:AG442)</f>
        <v>11.437205882353014</v>
      </c>
      <c r="AI215" s="71">
        <v>0.97222222222222221</v>
      </c>
      <c r="AJ215" s="50">
        <v>5</v>
      </c>
      <c r="AK215" s="50">
        <v>5.7</v>
      </c>
      <c r="AL215" s="50">
        <v>8.6999999999999993</v>
      </c>
      <c r="AM215" s="50">
        <v>6.1</v>
      </c>
      <c r="AN215" s="50">
        <v>9.4</v>
      </c>
      <c r="AO215" s="50">
        <v>7</v>
      </c>
      <c r="AP215" s="50">
        <v>9.9</v>
      </c>
      <c r="AQ215" s="50">
        <v>7.4</v>
      </c>
      <c r="AR215" s="50">
        <v>8.3000000000000007</v>
      </c>
      <c r="AS215" s="51">
        <f>AVERAGE(AK215:AR442)</f>
        <v>6.715294117647046</v>
      </c>
      <c r="AT215" s="52">
        <f>+Enfriamiento[[#This Row],[HORA FINAL]]-Enfriamiento[[#This Row],[HORA INICIAL]]</f>
        <v>0.10416666666666663</v>
      </c>
      <c r="AU215" s="53">
        <v>107.96</v>
      </c>
      <c r="AV215" s="46"/>
      <c r="AW21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15" s="55">
        <f>IF(Enfriamiento[[#This Row],[TIEMPO(H)]]="","",Enfriamiento[[#This Row],[TIEMPO(H)]]*60)</f>
        <v>149.99999999999977</v>
      </c>
      <c r="AY215" s="55">
        <f t="shared" si="6"/>
        <v>28</v>
      </c>
      <c r="AZ215" s="56" t="str">
        <f t="shared" si="7"/>
        <v>jul</v>
      </c>
      <c r="BA215" s="65" t="s">
        <v>109</v>
      </c>
    </row>
    <row r="216" spans="1:53" ht="15.75" hidden="1" thickBot="1" x14ac:dyDescent="0.3">
      <c r="A216" s="45">
        <v>45848</v>
      </c>
      <c r="B216" s="44" t="s">
        <v>60</v>
      </c>
      <c r="C216" s="44" t="s">
        <v>54</v>
      </c>
      <c r="D216" s="46" t="s">
        <v>55</v>
      </c>
      <c r="E216" s="47" t="s">
        <v>56</v>
      </c>
      <c r="F216" s="46" t="s">
        <v>57</v>
      </c>
      <c r="G216" s="46" t="s">
        <v>58</v>
      </c>
      <c r="H216" s="46" t="s">
        <v>59</v>
      </c>
      <c r="I216" s="46">
        <v>1</v>
      </c>
      <c r="J216" s="46">
        <v>1</v>
      </c>
      <c r="K216" s="46">
        <v>4</v>
      </c>
      <c r="L216" s="46">
        <v>5</v>
      </c>
      <c r="M216" s="46">
        <v>12667</v>
      </c>
      <c r="N216" s="73">
        <v>0.86805555555555558</v>
      </c>
      <c r="O216" s="46">
        <v>14.7</v>
      </c>
      <c r="P216" s="46">
        <v>19.899999999999999</v>
      </c>
      <c r="Q216" s="46">
        <v>20.8</v>
      </c>
      <c r="R216" s="46">
        <v>16.7</v>
      </c>
      <c r="S216" s="46">
        <v>17.600000000000001</v>
      </c>
      <c r="T216" s="46">
        <v>12.3</v>
      </c>
      <c r="U216" s="46">
        <v>19.899999999999999</v>
      </c>
      <c r="V216" s="46">
        <v>20.7</v>
      </c>
      <c r="W216" s="46">
        <v>22.4</v>
      </c>
      <c r="X216" s="48">
        <f>AVERAGE(P216:W444)</f>
        <v>19.376751117734646</v>
      </c>
      <c r="Y216" s="71">
        <v>0.91666666666666663</v>
      </c>
      <c r="Z216" s="50">
        <v>8.9</v>
      </c>
      <c r="AA216" s="50">
        <v>15.1</v>
      </c>
      <c r="AB216" s="50">
        <v>10.3</v>
      </c>
      <c r="AC216" s="50">
        <v>15</v>
      </c>
      <c r="AD216" s="50">
        <v>12.2</v>
      </c>
      <c r="AE216" s="50">
        <v>15.4</v>
      </c>
      <c r="AF216" s="50">
        <v>12.7</v>
      </c>
      <c r="AG216" s="50">
        <v>13.8</v>
      </c>
      <c r="AH216" s="51">
        <f>AVERAGE(Z216:AG444)</f>
        <v>11.428402366863979</v>
      </c>
      <c r="AI216" s="71">
        <v>0.97222222222222221</v>
      </c>
      <c r="AJ216" s="50">
        <v>5</v>
      </c>
      <c r="AK216" s="50">
        <v>5.7</v>
      </c>
      <c r="AL216" s="50">
        <v>8.6999999999999993</v>
      </c>
      <c r="AM216" s="50">
        <v>6.1</v>
      </c>
      <c r="AN216" s="50">
        <v>9.4</v>
      </c>
      <c r="AO216" s="50">
        <v>7</v>
      </c>
      <c r="AP216" s="50">
        <v>9.9</v>
      </c>
      <c r="AQ216" s="50">
        <v>7.4</v>
      </c>
      <c r="AR216" s="50">
        <v>8.3000000000000007</v>
      </c>
      <c r="AS216" s="51">
        <f>AVERAGE(AK216:AR444)</f>
        <v>6.7088017751479168</v>
      </c>
      <c r="AT216" s="52">
        <f>+Enfriamiento[[#This Row],[HORA FINAL]]-Enfriamiento[[#This Row],[HORA INICIAL]]</f>
        <v>0.10416666666666663</v>
      </c>
      <c r="AU216" s="53">
        <v>348.94</v>
      </c>
      <c r="AV216" s="46"/>
      <c r="AW21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16" s="55">
        <f>IF(Enfriamiento[[#This Row],[TIEMPO(H)]]="","",Enfriamiento[[#This Row],[TIEMPO(H)]]*60)</f>
        <v>149.99999999999977</v>
      </c>
      <c r="AY216" s="55">
        <f t="shared" si="6"/>
        <v>28</v>
      </c>
      <c r="AZ216" s="56" t="str">
        <f t="shared" si="7"/>
        <v>jul</v>
      </c>
      <c r="BA216" s="65" t="s">
        <v>110</v>
      </c>
    </row>
    <row r="217" spans="1:53" ht="15.75" hidden="1" thickBot="1" x14ac:dyDescent="0.3">
      <c r="A217" s="45">
        <v>45848</v>
      </c>
      <c r="B217" s="44" t="s">
        <v>60</v>
      </c>
      <c r="C217" s="44" t="s">
        <v>54</v>
      </c>
      <c r="D217" s="46" t="s">
        <v>55</v>
      </c>
      <c r="E217" s="47" t="s">
        <v>56</v>
      </c>
      <c r="F217" s="46" t="s">
        <v>57</v>
      </c>
      <c r="G217" s="46" t="s">
        <v>58</v>
      </c>
      <c r="H217" s="46" t="s">
        <v>59</v>
      </c>
      <c r="I217" s="46">
        <v>1</v>
      </c>
      <c r="J217" s="46">
        <v>1</v>
      </c>
      <c r="K217" s="46">
        <v>4</v>
      </c>
      <c r="L217" s="46">
        <v>5</v>
      </c>
      <c r="M217" s="46">
        <v>12665</v>
      </c>
      <c r="N217" s="73">
        <v>0.86805555555555558</v>
      </c>
      <c r="O217" s="46">
        <v>14.7</v>
      </c>
      <c r="P217" s="46">
        <v>19.899999999999999</v>
      </c>
      <c r="Q217" s="46">
        <v>20.8</v>
      </c>
      <c r="R217" s="46">
        <v>16.7</v>
      </c>
      <c r="S217" s="46">
        <v>17.600000000000001</v>
      </c>
      <c r="T217" s="46">
        <v>12.3</v>
      </c>
      <c r="U217" s="46">
        <v>19.899999999999999</v>
      </c>
      <c r="V217" s="46">
        <v>20.7</v>
      </c>
      <c r="W217" s="46">
        <v>22.4</v>
      </c>
      <c r="X217" s="48">
        <f>AVERAGE(P217:W446)</f>
        <v>19.380284857571137</v>
      </c>
      <c r="Y217" s="71">
        <v>0.91666666666666663</v>
      </c>
      <c r="Z217" s="50">
        <v>8.9</v>
      </c>
      <c r="AA217" s="50">
        <v>15.1</v>
      </c>
      <c r="AB217" s="50">
        <v>10.3</v>
      </c>
      <c r="AC217" s="50">
        <v>15</v>
      </c>
      <c r="AD217" s="50">
        <v>12.2</v>
      </c>
      <c r="AE217" s="50">
        <v>15.4</v>
      </c>
      <c r="AF217" s="50">
        <v>12.7</v>
      </c>
      <c r="AG217" s="50">
        <v>13.8</v>
      </c>
      <c r="AH217" s="51">
        <f>AVERAGE(Z217:AG446)</f>
        <v>11.419494047619121</v>
      </c>
      <c r="AI217" s="71">
        <v>0.97222222222222221</v>
      </c>
      <c r="AJ217" s="50">
        <v>5</v>
      </c>
      <c r="AK217" s="50">
        <v>5.7</v>
      </c>
      <c r="AL217" s="50">
        <v>8.6999999999999993</v>
      </c>
      <c r="AM217" s="50">
        <v>6.1</v>
      </c>
      <c r="AN217" s="50">
        <v>9.4</v>
      </c>
      <c r="AO217" s="50">
        <v>7</v>
      </c>
      <c r="AP217" s="50">
        <v>9.9</v>
      </c>
      <c r="AQ217" s="50">
        <v>7.4</v>
      </c>
      <c r="AR217" s="50">
        <v>8.3000000000000007</v>
      </c>
      <c r="AS217" s="51">
        <f>AVERAGE(AK217:AR446)</f>
        <v>6.7022321428571319</v>
      </c>
      <c r="AT217" s="52">
        <f>+Enfriamiento[[#This Row],[HORA FINAL]]-Enfriamiento[[#This Row],[HORA INICIAL]]</f>
        <v>0.10416666666666663</v>
      </c>
      <c r="AU217" s="53">
        <v>400.64</v>
      </c>
      <c r="AV217" s="46"/>
      <c r="AW21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17" s="55">
        <f>IF(Enfriamiento[[#This Row],[TIEMPO(H)]]="","",Enfriamiento[[#This Row],[TIEMPO(H)]]*60)</f>
        <v>149.99999999999977</v>
      </c>
      <c r="AY217" s="55">
        <f t="shared" si="6"/>
        <v>28</v>
      </c>
      <c r="AZ217" s="56" t="str">
        <f t="shared" si="7"/>
        <v>jul</v>
      </c>
      <c r="BA217" s="65" t="s">
        <v>111</v>
      </c>
    </row>
    <row r="218" spans="1:53" ht="15.75" hidden="1" thickBot="1" x14ac:dyDescent="0.3">
      <c r="A218" s="45">
        <v>45848</v>
      </c>
      <c r="B218" s="44" t="s">
        <v>60</v>
      </c>
      <c r="C218" s="44" t="s">
        <v>54</v>
      </c>
      <c r="D218" s="46" t="s">
        <v>55</v>
      </c>
      <c r="E218" s="47" t="s">
        <v>56</v>
      </c>
      <c r="F218" s="46" t="s">
        <v>57</v>
      </c>
      <c r="G218" s="46" t="s">
        <v>58</v>
      </c>
      <c r="H218" s="46" t="s">
        <v>59</v>
      </c>
      <c r="I218" s="46">
        <v>1</v>
      </c>
      <c r="J218" s="46">
        <v>1</v>
      </c>
      <c r="K218" s="46">
        <v>4</v>
      </c>
      <c r="L218" s="46">
        <v>5</v>
      </c>
      <c r="M218" s="46">
        <v>12664</v>
      </c>
      <c r="N218" s="73">
        <v>0.86805555555555558</v>
      </c>
      <c r="O218" s="46">
        <v>14.7</v>
      </c>
      <c r="P218" s="46">
        <v>19.899999999999999</v>
      </c>
      <c r="Q218" s="46">
        <v>20.8</v>
      </c>
      <c r="R218" s="46">
        <v>16.7</v>
      </c>
      <c r="S218" s="46">
        <v>17.600000000000001</v>
      </c>
      <c r="T218" s="46">
        <v>12.3</v>
      </c>
      <c r="U218" s="46">
        <v>19.899999999999999</v>
      </c>
      <c r="V218" s="46">
        <v>20.7</v>
      </c>
      <c r="W218" s="46">
        <v>22.4</v>
      </c>
      <c r="X218" s="48">
        <f>AVERAGE(P218:W448)</f>
        <v>19.383861236802339</v>
      </c>
      <c r="Y218" s="71">
        <v>0.91666666666666663</v>
      </c>
      <c r="Z218" s="50">
        <v>8.9</v>
      </c>
      <c r="AA218" s="50">
        <v>15.1</v>
      </c>
      <c r="AB218" s="50">
        <v>10.3</v>
      </c>
      <c r="AC218" s="50">
        <v>15</v>
      </c>
      <c r="AD218" s="50">
        <v>12.2</v>
      </c>
      <c r="AE218" s="50">
        <v>15.4</v>
      </c>
      <c r="AF218" s="50">
        <v>12.7</v>
      </c>
      <c r="AG218" s="50">
        <v>13.8</v>
      </c>
      <c r="AH218" s="51">
        <f>AVERAGE(Z218:AG448)</f>
        <v>11.41047904191624</v>
      </c>
      <c r="AI218" s="71">
        <v>0.97222222222222221</v>
      </c>
      <c r="AJ218" s="50">
        <v>5</v>
      </c>
      <c r="AK218" s="50">
        <v>5.7</v>
      </c>
      <c r="AL218" s="50">
        <v>8.6999999999999993</v>
      </c>
      <c r="AM218" s="50">
        <v>6.1</v>
      </c>
      <c r="AN218" s="50">
        <v>9.4</v>
      </c>
      <c r="AO218" s="50">
        <v>7</v>
      </c>
      <c r="AP218" s="50">
        <v>9.9</v>
      </c>
      <c r="AQ218" s="50">
        <v>7.4</v>
      </c>
      <c r="AR218" s="50">
        <v>8.3000000000000007</v>
      </c>
      <c r="AS218" s="51">
        <f>AVERAGE(AK218:AR448)</f>
        <v>6.6955838323353207</v>
      </c>
      <c r="AT218" s="52">
        <f>+Enfriamiento[[#This Row],[HORA FINAL]]-Enfriamiento[[#This Row],[HORA INICIAL]]</f>
        <v>0.10416666666666663</v>
      </c>
      <c r="AU218" s="53">
        <v>398.64</v>
      </c>
      <c r="AV218" s="46"/>
      <c r="AW21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18" s="55">
        <f>IF(Enfriamiento[[#This Row],[TIEMPO(H)]]="","",Enfriamiento[[#This Row],[TIEMPO(H)]]*60)</f>
        <v>149.99999999999977</v>
      </c>
      <c r="AY218" s="55">
        <f t="shared" si="6"/>
        <v>28</v>
      </c>
      <c r="AZ218" s="56" t="str">
        <f t="shared" si="7"/>
        <v>jul</v>
      </c>
      <c r="BA218" s="65" t="s">
        <v>112</v>
      </c>
    </row>
    <row r="219" spans="1:53" ht="15.75" hidden="1" thickBot="1" x14ac:dyDescent="0.3">
      <c r="A219" s="45">
        <v>45848</v>
      </c>
      <c r="B219" s="44" t="s">
        <v>60</v>
      </c>
      <c r="C219" s="44" t="s">
        <v>54</v>
      </c>
      <c r="D219" s="46" t="s">
        <v>55</v>
      </c>
      <c r="E219" s="47" t="s">
        <v>56</v>
      </c>
      <c r="F219" s="46" t="s">
        <v>57</v>
      </c>
      <c r="G219" s="46" t="s">
        <v>58</v>
      </c>
      <c r="H219" s="46" t="s">
        <v>59</v>
      </c>
      <c r="I219" s="46">
        <v>1</v>
      </c>
      <c r="J219" s="46">
        <v>1</v>
      </c>
      <c r="K219" s="46">
        <v>4</v>
      </c>
      <c r="L219" s="46">
        <v>5</v>
      </c>
      <c r="M219" s="46">
        <v>12663</v>
      </c>
      <c r="N219" s="73">
        <v>0.86805555555555558</v>
      </c>
      <c r="O219" s="46">
        <v>14.7</v>
      </c>
      <c r="P219" s="46">
        <v>19.899999999999999</v>
      </c>
      <c r="Q219" s="46">
        <v>20.8</v>
      </c>
      <c r="R219" s="46">
        <v>16.7</v>
      </c>
      <c r="S219" s="46">
        <v>17.600000000000001</v>
      </c>
      <c r="T219" s="46">
        <v>12.3</v>
      </c>
      <c r="U219" s="46">
        <v>19.899999999999999</v>
      </c>
      <c r="V219" s="46">
        <v>20.7</v>
      </c>
      <c r="W219" s="46">
        <v>22.4</v>
      </c>
      <c r="X219" s="48">
        <f>AVERAGE(P219:W450)</f>
        <v>19.38748103186639</v>
      </c>
      <c r="Y219" s="71">
        <v>0.91666666666666663</v>
      </c>
      <c r="Z219" s="50">
        <v>8.9</v>
      </c>
      <c r="AA219" s="50">
        <v>15.1</v>
      </c>
      <c r="AB219" s="50">
        <v>10.3</v>
      </c>
      <c r="AC219" s="50">
        <v>15</v>
      </c>
      <c r="AD219" s="50">
        <v>12.2</v>
      </c>
      <c r="AE219" s="50">
        <v>15.4</v>
      </c>
      <c r="AF219" s="50">
        <v>12.7</v>
      </c>
      <c r="AG219" s="50">
        <v>13.8</v>
      </c>
      <c r="AH219" s="51">
        <f>AVERAGE(Z219:AG450)</f>
        <v>11.401355421686818</v>
      </c>
      <c r="AI219" s="71">
        <v>0.97222222222222221</v>
      </c>
      <c r="AJ219" s="50">
        <v>5</v>
      </c>
      <c r="AK219" s="50">
        <v>5.7</v>
      </c>
      <c r="AL219" s="50">
        <v>8.6999999999999993</v>
      </c>
      <c r="AM219" s="50">
        <v>6.1</v>
      </c>
      <c r="AN219" s="50">
        <v>9.4</v>
      </c>
      <c r="AO219" s="50">
        <v>7</v>
      </c>
      <c r="AP219" s="50">
        <v>9.9</v>
      </c>
      <c r="AQ219" s="50">
        <v>7.4</v>
      </c>
      <c r="AR219" s="50">
        <v>8.3000000000000007</v>
      </c>
      <c r="AS219" s="51">
        <f>AVERAGE(AK219:AR450)</f>
        <v>6.6888554216867409</v>
      </c>
      <c r="AT219" s="52">
        <f>+Enfriamiento[[#This Row],[HORA FINAL]]-Enfriamiento[[#This Row],[HORA INICIAL]]</f>
        <v>0.10416666666666663</v>
      </c>
      <c r="AU219" s="53">
        <v>395.64</v>
      </c>
      <c r="AV219" s="46"/>
      <c r="AW21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19" s="55">
        <f>IF(Enfriamiento[[#This Row],[TIEMPO(H)]]="","",Enfriamiento[[#This Row],[TIEMPO(H)]]*60)</f>
        <v>149.99999999999977</v>
      </c>
      <c r="AY219" s="55">
        <f t="shared" si="6"/>
        <v>28</v>
      </c>
      <c r="AZ219" s="56" t="str">
        <f t="shared" si="7"/>
        <v>jul</v>
      </c>
      <c r="BA219" s="65" t="s">
        <v>113</v>
      </c>
    </row>
    <row r="220" spans="1:53" ht="15.75" hidden="1" thickBot="1" x14ac:dyDescent="0.3">
      <c r="A220" s="45">
        <v>45848</v>
      </c>
      <c r="B220" s="44" t="s">
        <v>60</v>
      </c>
      <c r="C220" s="44" t="s">
        <v>54</v>
      </c>
      <c r="D220" s="46" t="s">
        <v>55</v>
      </c>
      <c r="E220" s="47" t="s">
        <v>56</v>
      </c>
      <c r="F220" s="46" t="s">
        <v>57</v>
      </c>
      <c r="G220" s="46" t="s">
        <v>58</v>
      </c>
      <c r="H220" s="46" t="s">
        <v>59</v>
      </c>
      <c r="I220" s="46">
        <v>1</v>
      </c>
      <c r="J220" s="46">
        <v>1</v>
      </c>
      <c r="K220" s="46">
        <v>4</v>
      </c>
      <c r="L220" s="46">
        <v>5</v>
      </c>
      <c r="M220" s="46">
        <v>12662</v>
      </c>
      <c r="N220" s="73">
        <v>0.86805555555555558</v>
      </c>
      <c r="O220" s="46">
        <v>14.7</v>
      </c>
      <c r="P220" s="46">
        <v>19.899999999999999</v>
      </c>
      <c r="Q220" s="46">
        <v>20.8</v>
      </c>
      <c r="R220" s="46">
        <v>16.7</v>
      </c>
      <c r="S220" s="46">
        <v>17.600000000000001</v>
      </c>
      <c r="T220" s="46">
        <v>12.3</v>
      </c>
      <c r="U220" s="46">
        <v>19.899999999999999</v>
      </c>
      <c r="V220" s="46">
        <v>20.7</v>
      </c>
      <c r="W220" s="46">
        <v>22.4</v>
      </c>
      <c r="X220" s="48">
        <f>AVERAGE(P220:W452)</f>
        <v>19.391145038167867</v>
      </c>
      <c r="Y220" s="71">
        <v>0.91666666666666663</v>
      </c>
      <c r="Z220" s="50">
        <v>8.9</v>
      </c>
      <c r="AA220" s="50">
        <v>15.1</v>
      </c>
      <c r="AB220" s="50">
        <v>10.3</v>
      </c>
      <c r="AC220" s="50">
        <v>15</v>
      </c>
      <c r="AD220" s="50">
        <v>12.2</v>
      </c>
      <c r="AE220" s="50">
        <v>15.4</v>
      </c>
      <c r="AF220" s="50">
        <v>12.7</v>
      </c>
      <c r="AG220" s="50">
        <v>13.8</v>
      </c>
      <c r="AH220" s="51">
        <f>AVERAGE(Z220:AG452)</f>
        <v>11.392121212121282</v>
      </c>
      <c r="AI220" s="71">
        <v>0.97222222222222221</v>
      </c>
      <c r="AJ220" s="50">
        <v>5</v>
      </c>
      <c r="AK220" s="50">
        <v>5.7</v>
      </c>
      <c r="AL220" s="50">
        <v>8.6999999999999993</v>
      </c>
      <c r="AM220" s="50">
        <v>6.1</v>
      </c>
      <c r="AN220" s="50">
        <v>9.4</v>
      </c>
      <c r="AO220" s="50">
        <v>7</v>
      </c>
      <c r="AP220" s="50">
        <v>9.9</v>
      </c>
      <c r="AQ220" s="50">
        <v>7.4</v>
      </c>
      <c r="AR220" s="50">
        <v>8.3000000000000007</v>
      </c>
      <c r="AS220" s="51">
        <f>AVERAGE(AK220:AR452)</f>
        <v>6.6820454545454515</v>
      </c>
      <c r="AT220" s="52">
        <f>+Enfriamiento[[#This Row],[HORA FINAL]]-Enfriamiento[[#This Row],[HORA INICIAL]]</f>
        <v>0.10416666666666663</v>
      </c>
      <c r="AU220" s="53">
        <v>401.64</v>
      </c>
      <c r="AV220" s="46"/>
      <c r="AW22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20" s="55">
        <f>IF(Enfriamiento[[#This Row],[TIEMPO(H)]]="","",Enfriamiento[[#This Row],[TIEMPO(H)]]*60)</f>
        <v>149.99999999999977</v>
      </c>
      <c r="AY220" s="55">
        <f t="shared" si="6"/>
        <v>28</v>
      </c>
      <c r="AZ220" s="56" t="str">
        <f t="shared" si="7"/>
        <v>jul</v>
      </c>
      <c r="BA220" s="65" t="s">
        <v>114</v>
      </c>
    </row>
    <row r="221" spans="1:53" ht="15.75" hidden="1" thickBot="1" x14ac:dyDescent="0.3">
      <c r="A221" s="45">
        <v>45848</v>
      </c>
      <c r="B221" s="44" t="s">
        <v>60</v>
      </c>
      <c r="C221" s="44" t="s">
        <v>54</v>
      </c>
      <c r="D221" s="46" t="s">
        <v>55</v>
      </c>
      <c r="E221" s="47" t="s">
        <v>56</v>
      </c>
      <c r="F221" s="46" t="s">
        <v>57</v>
      </c>
      <c r="G221" s="46" t="s">
        <v>58</v>
      </c>
      <c r="H221" s="46" t="s">
        <v>59</v>
      </c>
      <c r="I221" s="46">
        <v>1</v>
      </c>
      <c r="J221" s="46">
        <v>1</v>
      </c>
      <c r="K221" s="46">
        <v>4</v>
      </c>
      <c r="L221" s="46">
        <v>5</v>
      </c>
      <c r="M221" s="46">
        <v>12660</v>
      </c>
      <c r="N221" s="73">
        <v>0.86805555555555558</v>
      </c>
      <c r="O221" s="46">
        <v>14.7</v>
      </c>
      <c r="P221" s="46">
        <v>19.899999999999999</v>
      </c>
      <c r="Q221" s="46">
        <v>20.8</v>
      </c>
      <c r="R221" s="46">
        <v>16.7</v>
      </c>
      <c r="S221" s="46">
        <v>17.600000000000001</v>
      </c>
      <c r="T221" s="46">
        <v>12.3</v>
      </c>
      <c r="U221" s="46">
        <v>19.899999999999999</v>
      </c>
      <c r="V221" s="46">
        <v>20.7</v>
      </c>
      <c r="W221" s="46">
        <v>22.4</v>
      </c>
      <c r="X221" s="48">
        <f>AVERAGE(P221:W454)</f>
        <v>19.39485407066045</v>
      </c>
      <c r="Y221" s="71">
        <v>0.91666666666666663</v>
      </c>
      <c r="Z221" s="50">
        <v>8.9</v>
      </c>
      <c r="AA221" s="50">
        <v>15.1</v>
      </c>
      <c r="AB221" s="50">
        <v>10.3</v>
      </c>
      <c r="AC221" s="50">
        <v>15</v>
      </c>
      <c r="AD221" s="50">
        <v>12.2</v>
      </c>
      <c r="AE221" s="50">
        <v>15.4</v>
      </c>
      <c r="AF221" s="50">
        <v>12.7</v>
      </c>
      <c r="AG221" s="50">
        <v>13.8</v>
      </c>
      <c r="AH221" s="51">
        <f>AVERAGE(Z221:AG454)</f>
        <v>11.382774390243972</v>
      </c>
      <c r="AI221" s="71">
        <v>0.97222222222222221</v>
      </c>
      <c r="AJ221" s="50">
        <v>5</v>
      </c>
      <c r="AK221" s="50">
        <v>5.7</v>
      </c>
      <c r="AL221" s="50">
        <v>8.6999999999999993</v>
      </c>
      <c r="AM221" s="50">
        <v>6.1</v>
      </c>
      <c r="AN221" s="50">
        <v>9.4</v>
      </c>
      <c r="AO221" s="50">
        <v>7</v>
      </c>
      <c r="AP221" s="50">
        <v>9.9</v>
      </c>
      <c r="AQ221" s="50">
        <v>7.4</v>
      </c>
      <c r="AR221" s="50">
        <v>8.3000000000000007</v>
      </c>
      <c r="AS221" s="51">
        <f>AVERAGE(AK221:AR454)</f>
        <v>6.6751524390243899</v>
      </c>
      <c r="AT221" s="52">
        <f>+Enfriamiento[[#This Row],[HORA FINAL]]-Enfriamiento[[#This Row],[HORA INICIAL]]</f>
        <v>0.10416666666666663</v>
      </c>
      <c r="AU221" s="53">
        <v>397.64</v>
      </c>
      <c r="AV221" s="46"/>
      <c r="AW22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21" s="55">
        <f>IF(Enfriamiento[[#This Row],[TIEMPO(H)]]="","",Enfriamiento[[#This Row],[TIEMPO(H)]]*60)</f>
        <v>149.99999999999977</v>
      </c>
      <c r="AY221" s="55">
        <f t="shared" si="6"/>
        <v>28</v>
      </c>
      <c r="AZ221" s="56" t="str">
        <f t="shared" si="7"/>
        <v>jul</v>
      </c>
      <c r="BA221" s="65" t="s">
        <v>115</v>
      </c>
    </row>
    <row r="222" spans="1:53" ht="15.75" hidden="1" thickBot="1" x14ac:dyDescent="0.3">
      <c r="A222" s="45">
        <v>45848</v>
      </c>
      <c r="B222" s="44" t="s">
        <v>60</v>
      </c>
      <c r="C222" s="44" t="s">
        <v>54</v>
      </c>
      <c r="D222" s="46" t="s">
        <v>55</v>
      </c>
      <c r="E222" s="47" t="s">
        <v>56</v>
      </c>
      <c r="F222" s="46" t="s">
        <v>57</v>
      </c>
      <c r="G222" s="46" t="s">
        <v>58</v>
      </c>
      <c r="H222" s="46" t="s">
        <v>59</v>
      </c>
      <c r="I222" s="46">
        <v>1</v>
      </c>
      <c r="J222" s="46">
        <v>1</v>
      </c>
      <c r="K222" s="46">
        <v>4</v>
      </c>
      <c r="L222" s="46">
        <v>5</v>
      </c>
      <c r="M222" s="46">
        <v>12661</v>
      </c>
      <c r="N222" s="73">
        <v>0.86805555555555558</v>
      </c>
      <c r="O222" s="46">
        <v>14.7</v>
      </c>
      <c r="P222" s="46">
        <v>19.899999999999999</v>
      </c>
      <c r="Q222" s="46">
        <v>20.8</v>
      </c>
      <c r="R222" s="46">
        <v>16.7</v>
      </c>
      <c r="S222" s="46">
        <v>17.600000000000001</v>
      </c>
      <c r="T222" s="46">
        <v>12.3</v>
      </c>
      <c r="U222" s="46">
        <v>19.899999999999999</v>
      </c>
      <c r="V222" s="46">
        <v>20.7</v>
      </c>
      <c r="W222" s="46">
        <v>22.4</v>
      </c>
      <c r="X222" s="48">
        <f>AVERAGE(P222:W456)</f>
        <v>19.398608964451245</v>
      </c>
      <c r="Y222" s="71">
        <v>0.91666666666666663</v>
      </c>
      <c r="Z222" s="50">
        <v>8.9</v>
      </c>
      <c r="AA222" s="50">
        <v>15.1</v>
      </c>
      <c r="AB222" s="50">
        <v>10.3</v>
      </c>
      <c r="AC222" s="50">
        <v>15</v>
      </c>
      <c r="AD222" s="50">
        <v>12.2</v>
      </c>
      <c r="AE222" s="50">
        <v>15.4</v>
      </c>
      <c r="AF222" s="50">
        <v>12.7</v>
      </c>
      <c r="AG222" s="50">
        <v>13.8</v>
      </c>
      <c r="AH222" s="51">
        <f>AVERAGE(Z222:AG456)</f>
        <v>11.37331288343565</v>
      </c>
      <c r="AI222" s="71">
        <v>0.97222222222222221</v>
      </c>
      <c r="AJ222" s="50">
        <v>5</v>
      </c>
      <c r="AK222" s="50">
        <v>5.7</v>
      </c>
      <c r="AL222" s="50">
        <v>8.6999999999999993</v>
      </c>
      <c r="AM222" s="50">
        <v>6.1</v>
      </c>
      <c r="AN222" s="50">
        <v>9.4</v>
      </c>
      <c r="AO222" s="50">
        <v>7</v>
      </c>
      <c r="AP222" s="50">
        <v>9.9</v>
      </c>
      <c r="AQ222" s="50">
        <v>7.4</v>
      </c>
      <c r="AR222" s="50">
        <v>8.3000000000000007</v>
      </c>
      <c r="AS222" s="51">
        <f>AVERAGE(AK222:AR456)</f>
        <v>6.6681748466257691</v>
      </c>
      <c r="AT222" s="52">
        <f>+Enfriamiento[[#This Row],[HORA FINAL]]-Enfriamiento[[#This Row],[HORA INICIAL]]</f>
        <v>0.10416666666666663</v>
      </c>
      <c r="AU222" s="53">
        <v>401.64</v>
      </c>
      <c r="AV222" s="46"/>
      <c r="AW22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22" s="55">
        <f>IF(Enfriamiento[[#This Row],[TIEMPO(H)]]="","",Enfriamiento[[#This Row],[TIEMPO(H)]]*60)</f>
        <v>149.99999999999977</v>
      </c>
      <c r="AY222" s="55">
        <f t="shared" si="6"/>
        <v>28</v>
      </c>
      <c r="AZ222" s="56" t="str">
        <f t="shared" si="7"/>
        <v>jul</v>
      </c>
      <c r="BA222" s="65" t="s">
        <v>116</v>
      </c>
    </row>
    <row r="223" spans="1:53" ht="15.75" hidden="1" thickBot="1" x14ac:dyDescent="0.3">
      <c r="A223" s="45">
        <v>45848</v>
      </c>
      <c r="B223" s="44" t="s">
        <v>60</v>
      </c>
      <c r="C223" s="44" t="s">
        <v>54</v>
      </c>
      <c r="D223" s="46" t="s">
        <v>55</v>
      </c>
      <c r="E223" s="47" t="s">
        <v>56</v>
      </c>
      <c r="F223" s="46" t="s">
        <v>57</v>
      </c>
      <c r="G223" s="46" t="s">
        <v>58</v>
      </c>
      <c r="H223" s="46" t="s">
        <v>59</v>
      </c>
      <c r="I223" s="46">
        <v>1</v>
      </c>
      <c r="J223" s="46">
        <v>1</v>
      </c>
      <c r="K223" s="46">
        <v>4</v>
      </c>
      <c r="L223" s="46">
        <v>5</v>
      </c>
      <c r="M223" s="46">
        <v>12659</v>
      </c>
      <c r="N223" s="73">
        <v>0.86805555555555558</v>
      </c>
      <c r="O223" s="46">
        <v>14.7</v>
      </c>
      <c r="P223" s="46">
        <v>19.899999999999999</v>
      </c>
      <c r="Q223" s="46">
        <v>20.8</v>
      </c>
      <c r="R223" s="46">
        <v>16.7</v>
      </c>
      <c r="S223" s="46">
        <v>17.600000000000001</v>
      </c>
      <c r="T223" s="46">
        <v>12.3</v>
      </c>
      <c r="U223" s="46">
        <v>19.899999999999999</v>
      </c>
      <c r="V223" s="46">
        <v>20.7</v>
      </c>
      <c r="W223" s="46">
        <v>22.4</v>
      </c>
      <c r="X223" s="48">
        <f>AVERAGE(P223:W458)</f>
        <v>19.402410575427616</v>
      </c>
      <c r="Y223" s="71">
        <v>0.91666666666666663</v>
      </c>
      <c r="Z223" s="50">
        <v>8.9</v>
      </c>
      <c r="AA223" s="50">
        <v>15.1</v>
      </c>
      <c r="AB223" s="50">
        <v>10.3</v>
      </c>
      <c r="AC223" s="50">
        <v>15</v>
      </c>
      <c r="AD223" s="50">
        <v>12.2</v>
      </c>
      <c r="AE223" s="50">
        <v>15.4</v>
      </c>
      <c r="AF223" s="50">
        <v>12.7</v>
      </c>
      <c r="AG223" s="50">
        <v>13.8</v>
      </c>
      <c r="AH223" s="51">
        <f>AVERAGE(Z223:AG458)</f>
        <v>11.363734567901304</v>
      </c>
      <c r="AI223" s="71">
        <v>0.97222222222222221</v>
      </c>
      <c r="AJ223" s="50">
        <v>5</v>
      </c>
      <c r="AK223" s="50">
        <v>5.7</v>
      </c>
      <c r="AL223" s="50">
        <v>8.6999999999999993</v>
      </c>
      <c r="AM223" s="50">
        <v>6.1</v>
      </c>
      <c r="AN223" s="50">
        <v>9.4</v>
      </c>
      <c r="AO223" s="50">
        <v>7</v>
      </c>
      <c r="AP223" s="50">
        <v>9.9</v>
      </c>
      <c r="AQ223" s="50">
        <v>7.4</v>
      </c>
      <c r="AR223" s="50">
        <v>8.3000000000000007</v>
      </c>
      <c r="AS223" s="51">
        <f>AVERAGE(AK223:AR458)</f>
        <v>6.6611111111111159</v>
      </c>
      <c r="AT223" s="52">
        <f>+Enfriamiento[[#This Row],[HORA FINAL]]-Enfriamiento[[#This Row],[HORA INICIAL]]</f>
        <v>0.10416666666666663</v>
      </c>
      <c r="AU223" s="53">
        <v>332.87</v>
      </c>
      <c r="AV223" s="46"/>
      <c r="AW22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23" s="55">
        <f>IF(Enfriamiento[[#This Row],[TIEMPO(H)]]="","",Enfriamiento[[#This Row],[TIEMPO(H)]]*60)</f>
        <v>149.99999999999977</v>
      </c>
      <c r="AY223" s="55">
        <f t="shared" si="6"/>
        <v>28</v>
      </c>
      <c r="AZ223" s="56" t="str">
        <f t="shared" si="7"/>
        <v>jul</v>
      </c>
      <c r="BA223" s="65" t="s">
        <v>117</v>
      </c>
    </row>
    <row r="224" spans="1:53" ht="15.75" hidden="1" thickBot="1" x14ac:dyDescent="0.3">
      <c r="A224" s="45">
        <v>45848</v>
      </c>
      <c r="B224" s="44" t="s">
        <v>60</v>
      </c>
      <c r="C224" s="44" t="s">
        <v>54</v>
      </c>
      <c r="D224" s="46" t="s">
        <v>55</v>
      </c>
      <c r="E224" s="47" t="s">
        <v>56</v>
      </c>
      <c r="F224" s="46" t="s">
        <v>57</v>
      </c>
      <c r="G224" s="46" t="s">
        <v>58</v>
      </c>
      <c r="H224" s="46" t="s">
        <v>59</v>
      </c>
      <c r="I224" s="46">
        <v>1</v>
      </c>
      <c r="J224" s="46">
        <v>1</v>
      </c>
      <c r="K224" s="46">
        <v>4</v>
      </c>
      <c r="L224" s="46">
        <v>5</v>
      </c>
      <c r="M224" s="46">
        <v>12658</v>
      </c>
      <c r="N224" s="73">
        <v>0.86805555555555558</v>
      </c>
      <c r="O224" s="46">
        <v>14.7</v>
      </c>
      <c r="P224" s="46">
        <v>19.899999999999999</v>
      </c>
      <c r="Q224" s="46">
        <v>20.8</v>
      </c>
      <c r="R224" s="46">
        <v>16.7</v>
      </c>
      <c r="S224" s="46">
        <v>17.600000000000001</v>
      </c>
      <c r="T224" s="46">
        <v>12.3</v>
      </c>
      <c r="U224" s="46">
        <v>19.899999999999999</v>
      </c>
      <c r="V224" s="46">
        <v>20.7</v>
      </c>
      <c r="W224" s="46">
        <v>22.4</v>
      </c>
      <c r="X224" s="48">
        <f>AVERAGE(P224:W460)</f>
        <v>19.406259780907604</v>
      </c>
      <c r="Y224" s="71">
        <v>0.91666666666666663</v>
      </c>
      <c r="Z224" s="50">
        <v>8.9</v>
      </c>
      <c r="AA224" s="50">
        <v>15.1</v>
      </c>
      <c r="AB224" s="50">
        <v>10.3</v>
      </c>
      <c r="AC224" s="50">
        <v>15</v>
      </c>
      <c r="AD224" s="50">
        <v>12.2</v>
      </c>
      <c r="AE224" s="50">
        <v>15.4</v>
      </c>
      <c r="AF224" s="50">
        <v>12.7</v>
      </c>
      <c r="AG224" s="50">
        <v>13.8</v>
      </c>
      <c r="AH224" s="51">
        <f>AVERAGE(Z224:AG460)</f>
        <v>11.354037267080813</v>
      </c>
      <c r="AI224" s="71">
        <v>0.97222222222222221</v>
      </c>
      <c r="AJ224" s="50">
        <v>5</v>
      </c>
      <c r="AK224" s="50">
        <v>5.7</v>
      </c>
      <c r="AL224" s="50">
        <v>8.6999999999999993</v>
      </c>
      <c r="AM224" s="50">
        <v>6.1</v>
      </c>
      <c r="AN224" s="50">
        <v>9.4</v>
      </c>
      <c r="AO224" s="50">
        <v>7</v>
      </c>
      <c r="AP224" s="50">
        <v>9.9</v>
      </c>
      <c r="AQ224" s="50">
        <v>7.4</v>
      </c>
      <c r="AR224" s="50">
        <v>8.3000000000000007</v>
      </c>
      <c r="AS224" s="51">
        <f>AVERAGE(AK224:AR460)</f>
        <v>6.6539596273291961</v>
      </c>
      <c r="AT224" s="52">
        <f>+Enfriamiento[[#This Row],[HORA FINAL]]-Enfriamiento[[#This Row],[HORA INICIAL]]</f>
        <v>0.10416666666666663</v>
      </c>
      <c r="AU224" s="53">
        <v>330.87</v>
      </c>
      <c r="AV224" s="46"/>
      <c r="AW22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2.4999999999999964</v>
      </c>
      <c r="AX224" s="55">
        <f>IF(Enfriamiento[[#This Row],[TIEMPO(H)]]="","",Enfriamiento[[#This Row],[TIEMPO(H)]]*60)</f>
        <v>149.99999999999977</v>
      </c>
      <c r="AY224" s="55">
        <f t="shared" si="6"/>
        <v>28</v>
      </c>
      <c r="AZ224" s="56" t="str">
        <f t="shared" si="7"/>
        <v>jul</v>
      </c>
      <c r="BA224" s="65" t="s">
        <v>118</v>
      </c>
    </row>
    <row r="225" spans="1:53" ht="15.75" hidden="1" thickBot="1" x14ac:dyDescent="0.3">
      <c r="A225" s="45">
        <v>45848</v>
      </c>
      <c r="B225" s="44" t="s">
        <v>60</v>
      </c>
      <c r="C225" s="44" t="s">
        <v>69</v>
      </c>
      <c r="D225" s="46" t="s">
        <v>62</v>
      </c>
      <c r="E225" s="47" t="s">
        <v>56</v>
      </c>
      <c r="F225" s="46" t="s">
        <v>57</v>
      </c>
      <c r="G225" s="46" t="s">
        <v>58</v>
      </c>
      <c r="H225" s="46" t="s">
        <v>59</v>
      </c>
      <c r="I225" s="46">
        <v>1</v>
      </c>
      <c r="J225" s="46">
        <v>2</v>
      </c>
      <c r="K225" s="46">
        <v>1.3</v>
      </c>
      <c r="L225" s="46">
        <v>5</v>
      </c>
      <c r="M225" s="46">
        <v>2438</v>
      </c>
      <c r="N225" s="73">
        <v>0.86805555555555558</v>
      </c>
      <c r="O225" s="46">
        <v>12.9</v>
      </c>
      <c r="P225" s="46">
        <v>20</v>
      </c>
      <c r="Q225" s="46">
        <v>20.8</v>
      </c>
      <c r="R225" s="46">
        <v>20</v>
      </c>
      <c r="S225" s="46">
        <v>20.6</v>
      </c>
      <c r="T225" s="46">
        <v>19.7</v>
      </c>
      <c r="U225" s="46">
        <v>20.7</v>
      </c>
      <c r="V225" s="46">
        <v>20.9</v>
      </c>
      <c r="W225" s="46">
        <v>20</v>
      </c>
      <c r="X225" s="48">
        <f>AVERAGE(P225:W442)</f>
        <v>19.410157480314897</v>
      </c>
      <c r="Y225" s="71">
        <v>0.89583333333333337</v>
      </c>
      <c r="Z225" s="50">
        <v>8.4</v>
      </c>
      <c r="AA225" s="50">
        <v>8.8000000000000007</v>
      </c>
      <c r="AB225" s="50">
        <v>12.8</v>
      </c>
      <c r="AC225" s="50">
        <v>7.6</v>
      </c>
      <c r="AD225" s="50">
        <v>12.8</v>
      </c>
      <c r="AE225" s="50">
        <v>11.1</v>
      </c>
      <c r="AF225" s="50">
        <v>13</v>
      </c>
      <c r="AG225" s="50">
        <v>7.9</v>
      </c>
      <c r="AH225" s="51">
        <f>AVERAGE(Z225:AG442)</f>
        <v>11.344218750000065</v>
      </c>
      <c r="AI225" s="71">
        <v>0.92361111111111116</v>
      </c>
      <c r="AJ225" s="50">
        <v>5</v>
      </c>
      <c r="AK225" s="50">
        <v>5.7</v>
      </c>
      <c r="AL225" s="50">
        <v>5.4</v>
      </c>
      <c r="AM225" s="50">
        <v>7.5</v>
      </c>
      <c r="AN225" s="50">
        <v>5</v>
      </c>
      <c r="AO225" s="50">
        <v>6.6</v>
      </c>
      <c r="AP225" s="50">
        <v>7</v>
      </c>
      <c r="AQ225" s="50">
        <v>7.2</v>
      </c>
      <c r="AR225" s="50">
        <v>5.0999999999999996</v>
      </c>
      <c r="AS225" s="51">
        <f>AVERAGE(AK225:AR442)</f>
        <v>6.6467187500000033</v>
      </c>
      <c r="AT225" s="52">
        <f>+Enfriamiento[[#This Row],[HORA FINAL]]-Enfriamiento[[#This Row],[HORA INICIAL]]</f>
        <v>5.555555555555558E-2</v>
      </c>
      <c r="AU225" s="53">
        <v>296.48</v>
      </c>
      <c r="AV225" s="46"/>
      <c r="AW22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25" s="55">
        <f>IF(Enfriamiento[[#This Row],[TIEMPO(H)]]="","",Enfriamiento[[#This Row],[TIEMPO(H)]]*60)</f>
        <v>79.999999999999929</v>
      </c>
      <c r="AY225" s="55">
        <f t="shared" si="6"/>
        <v>28</v>
      </c>
      <c r="AZ225" s="56" t="str">
        <f t="shared" si="7"/>
        <v>jul</v>
      </c>
      <c r="BA225" s="65" t="s">
        <v>119</v>
      </c>
    </row>
    <row r="226" spans="1:53" ht="15.75" hidden="1" thickBot="1" x14ac:dyDescent="0.3">
      <c r="A226" s="45">
        <v>45848</v>
      </c>
      <c r="B226" s="44" t="s">
        <v>60</v>
      </c>
      <c r="C226" s="44" t="s">
        <v>69</v>
      </c>
      <c r="D226" s="46" t="s">
        <v>62</v>
      </c>
      <c r="E226" s="47" t="s">
        <v>56</v>
      </c>
      <c r="F226" s="46" t="s">
        <v>57</v>
      </c>
      <c r="G226" s="46" t="s">
        <v>58</v>
      </c>
      <c r="H226" s="46" t="s">
        <v>59</v>
      </c>
      <c r="I226" s="46">
        <v>1</v>
      </c>
      <c r="J226" s="46">
        <v>2</v>
      </c>
      <c r="K226" s="46">
        <v>1.3</v>
      </c>
      <c r="L226" s="46">
        <v>5</v>
      </c>
      <c r="M226" s="46">
        <v>2437</v>
      </c>
      <c r="N226" s="73">
        <v>0.86805555555555558</v>
      </c>
      <c r="O226" s="46">
        <v>12.9</v>
      </c>
      <c r="P226" s="46">
        <v>20</v>
      </c>
      <c r="Q226" s="46">
        <v>20.8</v>
      </c>
      <c r="R226" s="46">
        <v>20</v>
      </c>
      <c r="S226" s="46">
        <v>20.6</v>
      </c>
      <c r="T226" s="46">
        <v>19.7</v>
      </c>
      <c r="U226" s="46">
        <v>20.7</v>
      </c>
      <c r="V226" s="46">
        <v>20.9</v>
      </c>
      <c r="W226" s="46">
        <v>20</v>
      </c>
      <c r="X226" s="48">
        <f>AVERAGE(P226:W444)</f>
        <v>19.404278922345426</v>
      </c>
      <c r="Y226" s="71">
        <v>0.89583333333333337</v>
      </c>
      <c r="Z226" s="50">
        <v>8.4</v>
      </c>
      <c r="AA226" s="50">
        <v>8.8000000000000007</v>
      </c>
      <c r="AB226" s="50">
        <v>12.8</v>
      </c>
      <c r="AC226" s="50">
        <v>7.6</v>
      </c>
      <c r="AD226" s="50">
        <v>12.8</v>
      </c>
      <c r="AE226" s="50">
        <v>11.1</v>
      </c>
      <c r="AF226" s="50">
        <v>13</v>
      </c>
      <c r="AG226" s="50">
        <v>7.9</v>
      </c>
      <c r="AH226" s="51">
        <f>AVERAGE(Z226:AG444)</f>
        <v>11.350786163522077</v>
      </c>
      <c r="AI226" s="71">
        <v>0.92361111111111116</v>
      </c>
      <c r="AJ226" s="50">
        <v>5</v>
      </c>
      <c r="AK226" s="50">
        <v>5.7</v>
      </c>
      <c r="AL226" s="50">
        <v>5.4</v>
      </c>
      <c r="AM226" s="50">
        <v>7.5</v>
      </c>
      <c r="AN226" s="50">
        <v>5</v>
      </c>
      <c r="AO226" s="50">
        <v>6.6</v>
      </c>
      <c r="AP226" s="50">
        <v>7</v>
      </c>
      <c r="AQ226" s="50">
        <v>7.2</v>
      </c>
      <c r="AR226" s="50">
        <v>5.0999999999999996</v>
      </c>
      <c r="AS226" s="51">
        <f>AVERAGE(AK226:AR444)</f>
        <v>6.649606918238999</v>
      </c>
      <c r="AT226" s="52">
        <f>+Enfriamiento[[#This Row],[HORA FINAL]]-Enfriamiento[[#This Row],[HORA INICIAL]]</f>
        <v>5.555555555555558E-2</v>
      </c>
      <c r="AU226" s="53">
        <v>524.34</v>
      </c>
      <c r="AV226" s="46"/>
      <c r="AW22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26" s="55">
        <f>IF(Enfriamiento[[#This Row],[TIEMPO(H)]]="","",Enfriamiento[[#This Row],[TIEMPO(H)]]*60)</f>
        <v>79.999999999999929</v>
      </c>
      <c r="AY226" s="55">
        <f t="shared" si="6"/>
        <v>28</v>
      </c>
      <c r="AZ226" s="56" t="str">
        <f t="shared" si="7"/>
        <v>jul</v>
      </c>
      <c r="BA226" s="65" t="s">
        <v>120</v>
      </c>
    </row>
    <row r="227" spans="1:53" ht="15.75" hidden="1" thickBot="1" x14ac:dyDescent="0.3">
      <c r="A227" s="45">
        <v>45848</v>
      </c>
      <c r="B227" s="44" t="s">
        <v>60</v>
      </c>
      <c r="C227" s="44" t="s">
        <v>69</v>
      </c>
      <c r="D227" s="46" t="s">
        <v>62</v>
      </c>
      <c r="E227" s="47" t="s">
        <v>56</v>
      </c>
      <c r="F227" s="46" t="s">
        <v>57</v>
      </c>
      <c r="G227" s="46" t="s">
        <v>58</v>
      </c>
      <c r="H227" s="46" t="s">
        <v>59</v>
      </c>
      <c r="I227" s="46">
        <v>1</v>
      </c>
      <c r="J227" s="46">
        <v>2</v>
      </c>
      <c r="K227" s="46">
        <v>1.3</v>
      </c>
      <c r="L227" s="46">
        <v>5</v>
      </c>
      <c r="M227" s="46">
        <v>2436</v>
      </c>
      <c r="N227" s="73">
        <v>0.86805555555555558</v>
      </c>
      <c r="O227" s="46">
        <v>12.9</v>
      </c>
      <c r="P227" s="46">
        <v>20</v>
      </c>
      <c r="Q227" s="46">
        <v>20.8</v>
      </c>
      <c r="R227" s="46">
        <v>20</v>
      </c>
      <c r="S227" s="46">
        <v>20.6</v>
      </c>
      <c r="T227" s="46">
        <v>19.7</v>
      </c>
      <c r="U227" s="46">
        <v>20.7</v>
      </c>
      <c r="V227" s="46">
        <v>20.9</v>
      </c>
      <c r="W227" s="46">
        <v>20</v>
      </c>
      <c r="X227" s="48">
        <f>AVERAGE(P227:W446)</f>
        <v>19.398325358851622</v>
      </c>
      <c r="Y227" s="71">
        <v>0.89583333333333337</v>
      </c>
      <c r="Z227" s="50">
        <v>8.4</v>
      </c>
      <c r="AA227" s="50">
        <v>8.8000000000000007</v>
      </c>
      <c r="AB227" s="50">
        <v>12.8</v>
      </c>
      <c r="AC227" s="50">
        <v>7.6</v>
      </c>
      <c r="AD227" s="50">
        <v>12.8</v>
      </c>
      <c r="AE227" s="50">
        <v>11.1</v>
      </c>
      <c r="AF227" s="50">
        <v>13</v>
      </c>
      <c r="AG227" s="50">
        <v>7.9</v>
      </c>
      <c r="AH227" s="51">
        <f>AVERAGE(Z227:AG446)</f>
        <v>11.357436708860822</v>
      </c>
      <c r="AI227" s="71">
        <v>0.92361111111111116</v>
      </c>
      <c r="AJ227" s="50">
        <v>5</v>
      </c>
      <c r="AK227" s="50">
        <v>5.7</v>
      </c>
      <c r="AL227" s="50">
        <v>5.4</v>
      </c>
      <c r="AM227" s="50">
        <v>7.5</v>
      </c>
      <c r="AN227" s="50">
        <v>5</v>
      </c>
      <c r="AO227" s="50">
        <v>6.6</v>
      </c>
      <c r="AP227" s="50">
        <v>7</v>
      </c>
      <c r="AQ227" s="50">
        <v>7.2</v>
      </c>
      <c r="AR227" s="50">
        <v>5.0999999999999996</v>
      </c>
      <c r="AS227" s="51">
        <f>AVERAGE(AK227:AR446)</f>
        <v>6.6525316455696251</v>
      </c>
      <c r="AT227" s="52">
        <f>+Enfriamiento[[#This Row],[HORA FINAL]]-Enfriamiento[[#This Row],[HORA INICIAL]]</f>
        <v>5.555555555555558E-2</v>
      </c>
      <c r="AU227" s="53">
        <v>522.34</v>
      </c>
      <c r="AV227" s="46"/>
      <c r="AW22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27" s="55">
        <f>IF(Enfriamiento[[#This Row],[TIEMPO(H)]]="","",Enfriamiento[[#This Row],[TIEMPO(H)]]*60)</f>
        <v>79.999999999999929</v>
      </c>
      <c r="AY227" s="55">
        <f t="shared" si="6"/>
        <v>28</v>
      </c>
      <c r="AZ227" s="56" t="str">
        <f t="shared" si="7"/>
        <v>jul</v>
      </c>
      <c r="BA227" s="65" t="s">
        <v>121</v>
      </c>
    </row>
    <row r="228" spans="1:53" ht="15.75" hidden="1" thickBot="1" x14ac:dyDescent="0.3">
      <c r="A228" s="45">
        <v>45848</v>
      </c>
      <c r="B228" s="44" t="s">
        <v>60</v>
      </c>
      <c r="C228" s="44" t="s">
        <v>69</v>
      </c>
      <c r="D228" s="46" t="s">
        <v>62</v>
      </c>
      <c r="E228" s="47" t="s">
        <v>56</v>
      </c>
      <c r="F228" s="46" t="s">
        <v>57</v>
      </c>
      <c r="G228" s="46" t="s">
        <v>58</v>
      </c>
      <c r="H228" s="46" t="s">
        <v>59</v>
      </c>
      <c r="I228" s="46">
        <v>1</v>
      </c>
      <c r="J228" s="46">
        <v>2</v>
      </c>
      <c r="K228" s="46">
        <v>1.3</v>
      </c>
      <c r="L228" s="46">
        <v>5</v>
      </c>
      <c r="M228" s="46">
        <v>2444</v>
      </c>
      <c r="N228" s="73">
        <v>0.86805555555555558</v>
      </c>
      <c r="O228" s="46">
        <v>12.9</v>
      </c>
      <c r="P228" s="46">
        <v>20</v>
      </c>
      <c r="Q228" s="46">
        <v>20.8</v>
      </c>
      <c r="R228" s="46">
        <v>20</v>
      </c>
      <c r="S228" s="46">
        <v>20.6</v>
      </c>
      <c r="T228" s="46">
        <v>19.7</v>
      </c>
      <c r="U228" s="46">
        <v>20.7</v>
      </c>
      <c r="V228" s="46">
        <v>20.9</v>
      </c>
      <c r="W228" s="46">
        <v>20</v>
      </c>
      <c r="X228" s="48">
        <f>AVERAGE(P228:W448)</f>
        <v>19.392295345104291</v>
      </c>
      <c r="Y228" s="71">
        <v>0.89583333333333337</v>
      </c>
      <c r="Z228" s="50">
        <v>8.4</v>
      </c>
      <c r="AA228" s="50">
        <v>8.8000000000000007</v>
      </c>
      <c r="AB228" s="50">
        <v>12.8</v>
      </c>
      <c r="AC228" s="50">
        <v>7.6</v>
      </c>
      <c r="AD228" s="50">
        <v>12.8</v>
      </c>
      <c r="AE228" s="50">
        <v>11.1</v>
      </c>
      <c r="AF228" s="50">
        <v>13</v>
      </c>
      <c r="AG228" s="50">
        <v>7.9</v>
      </c>
      <c r="AH228" s="51">
        <f>AVERAGE(Z228:AG448)</f>
        <v>11.364171974522355</v>
      </c>
      <c r="AI228" s="71">
        <v>0.92361111111111116</v>
      </c>
      <c r="AJ228" s="50">
        <v>5</v>
      </c>
      <c r="AK228" s="50">
        <v>5.7</v>
      </c>
      <c r="AL228" s="50">
        <v>5.4</v>
      </c>
      <c r="AM228" s="50">
        <v>7.5</v>
      </c>
      <c r="AN228" s="50">
        <v>5</v>
      </c>
      <c r="AO228" s="50">
        <v>6.6</v>
      </c>
      <c r="AP228" s="50">
        <v>7</v>
      </c>
      <c r="AQ228" s="50">
        <v>7.2</v>
      </c>
      <c r="AR228" s="50">
        <v>5.0999999999999996</v>
      </c>
      <c r="AS228" s="51">
        <f>AVERAGE(AK228:AR448)</f>
        <v>6.6554936305732539</v>
      </c>
      <c r="AT228" s="52">
        <f>+Enfriamiento[[#This Row],[HORA FINAL]]-Enfriamiento[[#This Row],[HORA INICIAL]]</f>
        <v>5.555555555555558E-2</v>
      </c>
      <c r="AU228" s="53">
        <v>371.1</v>
      </c>
      <c r="AV228" s="46"/>
      <c r="AW22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28" s="55">
        <f>IF(Enfriamiento[[#This Row],[TIEMPO(H)]]="","",Enfriamiento[[#This Row],[TIEMPO(H)]]*60)</f>
        <v>79.999999999999929</v>
      </c>
      <c r="AY228" s="55">
        <f t="shared" si="6"/>
        <v>28</v>
      </c>
      <c r="AZ228" s="56" t="str">
        <f t="shared" si="7"/>
        <v>jul</v>
      </c>
      <c r="BA228" s="65" t="s">
        <v>122</v>
      </c>
    </row>
    <row r="229" spans="1:53" ht="15.75" hidden="1" thickBot="1" x14ac:dyDescent="0.3">
      <c r="A229" s="45">
        <v>45848</v>
      </c>
      <c r="B229" s="44" t="s">
        <v>60</v>
      </c>
      <c r="C229" s="44" t="s">
        <v>69</v>
      </c>
      <c r="D229" s="46" t="s">
        <v>62</v>
      </c>
      <c r="E229" s="47" t="s">
        <v>56</v>
      </c>
      <c r="F229" s="46" t="s">
        <v>57</v>
      </c>
      <c r="G229" s="46" t="s">
        <v>58</v>
      </c>
      <c r="H229" s="46" t="s">
        <v>59</v>
      </c>
      <c r="I229" s="46">
        <v>1</v>
      </c>
      <c r="J229" s="46">
        <v>2</v>
      </c>
      <c r="K229" s="46">
        <v>1.3</v>
      </c>
      <c r="L229" s="46">
        <v>5</v>
      </c>
      <c r="M229" s="46">
        <v>2442</v>
      </c>
      <c r="N229" s="73">
        <v>0.86805555555555558</v>
      </c>
      <c r="O229" s="46">
        <v>12.9</v>
      </c>
      <c r="P229" s="46">
        <v>20</v>
      </c>
      <c r="Q229" s="46">
        <v>20.8</v>
      </c>
      <c r="R229" s="46">
        <v>20</v>
      </c>
      <c r="S229" s="46">
        <v>20.6</v>
      </c>
      <c r="T229" s="46">
        <v>19.7</v>
      </c>
      <c r="U229" s="46">
        <v>20.7</v>
      </c>
      <c r="V229" s="46">
        <v>20.9</v>
      </c>
      <c r="W229" s="46">
        <v>20</v>
      </c>
      <c r="X229" s="48">
        <f>AVERAGE(P229:W450)</f>
        <v>19.386187399030657</v>
      </c>
      <c r="Y229" s="71">
        <v>0.89583333333333337</v>
      </c>
      <c r="Z229" s="50">
        <v>8.4</v>
      </c>
      <c r="AA229" s="50">
        <v>8.8000000000000007</v>
      </c>
      <c r="AB229" s="50">
        <v>12.8</v>
      </c>
      <c r="AC229" s="50">
        <v>7.6</v>
      </c>
      <c r="AD229" s="50">
        <v>12.8</v>
      </c>
      <c r="AE229" s="50">
        <v>11.1</v>
      </c>
      <c r="AF229" s="50">
        <v>13</v>
      </c>
      <c r="AG229" s="50">
        <v>7.9</v>
      </c>
      <c r="AH229" s="51">
        <f>AVERAGE(Z229:AG450)</f>
        <v>11.370993589743652</v>
      </c>
      <c r="AI229" s="71">
        <v>0.92361111111111116</v>
      </c>
      <c r="AJ229" s="50">
        <v>5</v>
      </c>
      <c r="AK229" s="50">
        <v>5.7</v>
      </c>
      <c r="AL229" s="50">
        <v>5.4</v>
      </c>
      <c r="AM229" s="50">
        <v>7.5</v>
      </c>
      <c r="AN229" s="50">
        <v>5</v>
      </c>
      <c r="AO229" s="50">
        <v>6.6</v>
      </c>
      <c r="AP229" s="50">
        <v>7</v>
      </c>
      <c r="AQ229" s="50">
        <v>7.2</v>
      </c>
      <c r="AR229" s="50">
        <v>5.0999999999999996</v>
      </c>
      <c r="AS229" s="51">
        <f>AVERAGE(AK229:AR450)</f>
        <v>6.6584935897435953</v>
      </c>
      <c r="AT229" s="52">
        <f>+Enfriamiento[[#This Row],[HORA FINAL]]-Enfriamiento[[#This Row],[HORA INICIAL]]</f>
        <v>5.555555555555558E-2</v>
      </c>
      <c r="AU229" s="53">
        <v>440.95</v>
      </c>
      <c r="AV229" s="46"/>
      <c r="AW22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29" s="55">
        <f>IF(Enfriamiento[[#This Row],[TIEMPO(H)]]="","",Enfriamiento[[#This Row],[TIEMPO(H)]]*60)</f>
        <v>79.999999999999929</v>
      </c>
      <c r="AY229" s="55">
        <f t="shared" si="6"/>
        <v>28</v>
      </c>
      <c r="AZ229" s="56" t="str">
        <f t="shared" si="7"/>
        <v>jul</v>
      </c>
      <c r="BA229" s="65" t="s">
        <v>123</v>
      </c>
    </row>
    <row r="230" spans="1:53" ht="15.75" hidden="1" thickBot="1" x14ac:dyDescent="0.3">
      <c r="A230" s="45">
        <v>45848</v>
      </c>
      <c r="B230" s="44" t="s">
        <v>60</v>
      </c>
      <c r="C230" s="44" t="s">
        <v>69</v>
      </c>
      <c r="D230" s="46" t="s">
        <v>62</v>
      </c>
      <c r="E230" s="47" t="s">
        <v>56</v>
      </c>
      <c r="F230" s="46" t="s">
        <v>57</v>
      </c>
      <c r="G230" s="46" t="s">
        <v>58</v>
      </c>
      <c r="H230" s="46" t="s">
        <v>59</v>
      </c>
      <c r="I230" s="46">
        <v>1</v>
      </c>
      <c r="J230" s="46">
        <v>2</v>
      </c>
      <c r="K230" s="46">
        <v>1.3</v>
      </c>
      <c r="L230" s="46">
        <v>5</v>
      </c>
      <c r="M230" s="46">
        <v>2443</v>
      </c>
      <c r="N230" s="73">
        <v>0.86805555555555558</v>
      </c>
      <c r="O230" s="46">
        <v>12.9</v>
      </c>
      <c r="P230" s="46">
        <v>20</v>
      </c>
      <c r="Q230" s="46">
        <v>20.8</v>
      </c>
      <c r="R230" s="46">
        <v>20</v>
      </c>
      <c r="S230" s="46">
        <v>20.6</v>
      </c>
      <c r="T230" s="46">
        <v>19.7</v>
      </c>
      <c r="U230" s="46">
        <v>20.7</v>
      </c>
      <c r="V230" s="46">
        <v>20.9</v>
      </c>
      <c r="W230" s="46">
        <v>20</v>
      </c>
      <c r="X230" s="48">
        <f>AVERAGE(P230:W452)</f>
        <v>19.379999999999967</v>
      </c>
      <c r="Y230" s="71">
        <v>0.89583333333333337</v>
      </c>
      <c r="Z230" s="50">
        <v>8.4</v>
      </c>
      <c r="AA230" s="50">
        <v>8.8000000000000007</v>
      </c>
      <c r="AB230" s="50">
        <v>12.8</v>
      </c>
      <c r="AC230" s="50">
        <v>7.6</v>
      </c>
      <c r="AD230" s="50">
        <v>12.8</v>
      </c>
      <c r="AE230" s="50">
        <v>11.1</v>
      </c>
      <c r="AF230" s="50">
        <v>13</v>
      </c>
      <c r="AG230" s="50">
        <v>7.9</v>
      </c>
      <c r="AH230" s="51">
        <f>AVERAGE(Z230:AG452)</f>
        <v>11.377903225806513</v>
      </c>
      <c r="AI230" s="71">
        <v>0.92361111111111116</v>
      </c>
      <c r="AJ230" s="50">
        <v>5</v>
      </c>
      <c r="AK230" s="50">
        <v>5.7</v>
      </c>
      <c r="AL230" s="50">
        <v>5.4</v>
      </c>
      <c r="AM230" s="50">
        <v>7.5</v>
      </c>
      <c r="AN230" s="50">
        <v>5</v>
      </c>
      <c r="AO230" s="50">
        <v>6.6</v>
      </c>
      <c r="AP230" s="50">
        <v>7</v>
      </c>
      <c r="AQ230" s="50">
        <v>7.2</v>
      </c>
      <c r="AR230" s="50">
        <v>5.0999999999999996</v>
      </c>
      <c r="AS230" s="51">
        <f>AVERAGE(AK230:AR452)</f>
        <v>6.6615322580645211</v>
      </c>
      <c r="AT230" s="52">
        <f>+Enfriamiento[[#This Row],[HORA FINAL]]-Enfriamiento[[#This Row],[HORA INICIAL]]</f>
        <v>5.555555555555558E-2</v>
      </c>
      <c r="AU230" s="53">
        <v>298.48</v>
      </c>
      <c r="AV230" s="46"/>
      <c r="AW23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30" s="55">
        <f>IF(Enfriamiento[[#This Row],[TIEMPO(H)]]="","",Enfriamiento[[#This Row],[TIEMPO(H)]]*60)</f>
        <v>79.999999999999929</v>
      </c>
      <c r="AY230" s="55">
        <f t="shared" si="6"/>
        <v>28</v>
      </c>
      <c r="AZ230" s="56" t="str">
        <f t="shared" si="7"/>
        <v>jul</v>
      </c>
      <c r="BA230" s="65" t="s">
        <v>124</v>
      </c>
    </row>
    <row r="231" spans="1:53" ht="15.75" hidden="1" thickBot="1" x14ac:dyDescent="0.3">
      <c r="A231" s="45">
        <v>45848</v>
      </c>
      <c r="B231" s="44" t="s">
        <v>60</v>
      </c>
      <c r="C231" s="44" t="s">
        <v>69</v>
      </c>
      <c r="D231" s="46" t="s">
        <v>62</v>
      </c>
      <c r="E231" s="47" t="s">
        <v>56</v>
      </c>
      <c r="F231" s="46" t="s">
        <v>57</v>
      </c>
      <c r="G231" s="46" t="s">
        <v>58</v>
      </c>
      <c r="H231" s="46" t="s">
        <v>59</v>
      </c>
      <c r="I231" s="46">
        <v>1</v>
      </c>
      <c r="J231" s="46">
        <v>2</v>
      </c>
      <c r="K231" s="46">
        <v>1.3</v>
      </c>
      <c r="L231" s="46">
        <v>5</v>
      </c>
      <c r="M231" s="46">
        <v>2439</v>
      </c>
      <c r="N231" s="73">
        <v>0.86805555555555558</v>
      </c>
      <c r="O231" s="46">
        <v>12.9</v>
      </c>
      <c r="P231" s="46">
        <v>20</v>
      </c>
      <c r="Q231" s="46">
        <v>20.8</v>
      </c>
      <c r="R231" s="46">
        <v>20</v>
      </c>
      <c r="S231" s="46">
        <v>20.6</v>
      </c>
      <c r="T231" s="46">
        <v>19.7</v>
      </c>
      <c r="U231" s="46">
        <v>20.7</v>
      </c>
      <c r="V231" s="46">
        <v>20.9</v>
      </c>
      <c r="W231" s="46">
        <v>20</v>
      </c>
      <c r="X231" s="48">
        <f>AVERAGE(P231:W454)</f>
        <v>19.373731587561348</v>
      </c>
      <c r="Y231" s="71">
        <v>0.89583333333333337</v>
      </c>
      <c r="Z231" s="50">
        <v>8.4</v>
      </c>
      <c r="AA231" s="50">
        <v>8.8000000000000007</v>
      </c>
      <c r="AB231" s="50">
        <v>12.8</v>
      </c>
      <c r="AC231" s="50">
        <v>7.6</v>
      </c>
      <c r="AD231" s="50">
        <v>12.8</v>
      </c>
      <c r="AE231" s="50">
        <v>11.1</v>
      </c>
      <c r="AF231" s="50">
        <v>13</v>
      </c>
      <c r="AG231" s="50">
        <v>7.9</v>
      </c>
      <c r="AH231" s="51">
        <f>AVERAGE(Z231:AG454)</f>
        <v>11.384902597402657</v>
      </c>
      <c r="AI231" s="71">
        <v>0.92361111111111116</v>
      </c>
      <c r="AJ231" s="50">
        <v>5</v>
      </c>
      <c r="AK231" s="50">
        <v>5.7</v>
      </c>
      <c r="AL231" s="50">
        <v>5.4</v>
      </c>
      <c r="AM231" s="50">
        <v>7.5</v>
      </c>
      <c r="AN231" s="50">
        <v>5</v>
      </c>
      <c r="AO231" s="50">
        <v>6.6</v>
      </c>
      <c r="AP231" s="50">
        <v>7</v>
      </c>
      <c r="AQ231" s="50">
        <v>7.2</v>
      </c>
      <c r="AR231" s="50">
        <v>5.0999999999999996</v>
      </c>
      <c r="AS231" s="51">
        <f>AVERAGE(AK231:AR454)</f>
        <v>6.6646103896103952</v>
      </c>
      <c r="AT231" s="52">
        <f>+Enfriamiento[[#This Row],[HORA FINAL]]-Enfriamiento[[#This Row],[HORA INICIAL]]</f>
        <v>5.555555555555558E-2</v>
      </c>
      <c r="AU231" s="53">
        <v>527.34</v>
      </c>
      <c r="AV231" s="46"/>
      <c r="AW23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31" s="55">
        <f>IF(Enfriamiento[[#This Row],[TIEMPO(H)]]="","",Enfriamiento[[#This Row],[TIEMPO(H)]]*60)</f>
        <v>79.999999999999929</v>
      </c>
      <c r="AY231" s="55">
        <f t="shared" si="6"/>
        <v>28</v>
      </c>
      <c r="AZ231" s="56" t="str">
        <f t="shared" si="7"/>
        <v>jul</v>
      </c>
      <c r="BA231" s="65" t="s">
        <v>125</v>
      </c>
    </row>
    <row r="232" spans="1:53" ht="15.75" hidden="1" thickBot="1" x14ac:dyDescent="0.3">
      <c r="A232" s="45">
        <v>45848</v>
      </c>
      <c r="B232" s="44" t="s">
        <v>60</v>
      </c>
      <c r="C232" s="44" t="s">
        <v>69</v>
      </c>
      <c r="D232" s="46" t="s">
        <v>62</v>
      </c>
      <c r="E232" s="47" t="s">
        <v>56</v>
      </c>
      <c r="F232" s="46" t="s">
        <v>57</v>
      </c>
      <c r="G232" s="46" t="s">
        <v>58</v>
      </c>
      <c r="H232" s="46" t="s">
        <v>59</v>
      </c>
      <c r="I232" s="46">
        <v>1</v>
      </c>
      <c r="J232" s="46">
        <v>2</v>
      </c>
      <c r="K232" s="46">
        <v>1.3</v>
      </c>
      <c r="L232" s="46">
        <v>5</v>
      </c>
      <c r="M232" s="46">
        <v>2440</v>
      </c>
      <c r="N232" s="73">
        <v>0.86805555555555558</v>
      </c>
      <c r="O232" s="46">
        <v>12.9</v>
      </c>
      <c r="P232" s="46">
        <v>20</v>
      </c>
      <c r="Q232" s="46">
        <v>20.8</v>
      </c>
      <c r="R232" s="46">
        <v>20</v>
      </c>
      <c r="S232" s="46">
        <v>20.6</v>
      </c>
      <c r="T232" s="46">
        <v>19.7</v>
      </c>
      <c r="U232" s="46">
        <v>20.7</v>
      </c>
      <c r="V232" s="46">
        <v>20.9</v>
      </c>
      <c r="W232" s="46">
        <v>20</v>
      </c>
      <c r="X232" s="48">
        <f>AVERAGE(P232:W456)</f>
        <v>19.367380560131775</v>
      </c>
      <c r="Y232" s="71">
        <v>0.89583333333333337</v>
      </c>
      <c r="Z232" s="50">
        <v>8.4</v>
      </c>
      <c r="AA232" s="50">
        <v>8.8000000000000007</v>
      </c>
      <c r="AB232" s="50">
        <v>12.8</v>
      </c>
      <c r="AC232" s="50">
        <v>7.6</v>
      </c>
      <c r="AD232" s="50">
        <v>12.8</v>
      </c>
      <c r="AE232" s="50">
        <v>11.1</v>
      </c>
      <c r="AF232" s="50">
        <v>13</v>
      </c>
      <c r="AG232" s="50">
        <v>7.9</v>
      </c>
      <c r="AH232" s="51">
        <f>AVERAGE(Z232:AG456)</f>
        <v>11.391993464052346</v>
      </c>
      <c r="AI232" s="71">
        <v>0.92361111111111116</v>
      </c>
      <c r="AJ232" s="50">
        <v>5</v>
      </c>
      <c r="AK232" s="50">
        <v>5.7</v>
      </c>
      <c r="AL232" s="50">
        <v>5.4</v>
      </c>
      <c r="AM232" s="50">
        <v>7.5</v>
      </c>
      <c r="AN232" s="50">
        <v>5</v>
      </c>
      <c r="AO232" s="50">
        <v>6.6</v>
      </c>
      <c r="AP232" s="50">
        <v>7</v>
      </c>
      <c r="AQ232" s="50">
        <v>7.2</v>
      </c>
      <c r="AR232" s="50">
        <v>5.0999999999999996</v>
      </c>
      <c r="AS232" s="51">
        <f>AVERAGE(AK232:AR456)</f>
        <v>6.6677287581699396</v>
      </c>
      <c r="AT232" s="52">
        <f>+Enfriamiento[[#This Row],[HORA FINAL]]-Enfriamiento[[#This Row],[HORA INICIAL]]</f>
        <v>5.555555555555558E-2</v>
      </c>
      <c r="AU232" s="53">
        <v>521.34</v>
      </c>
      <c r="AV232" s="46"/>
      <c r="AW23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32" s="55">
        <f>IF(Enfriamiento[[#This Row],[TIEMPO(H)]]="","",Enfriamiento[[#This Row],[TIEMPO(H)]]*60)</f>
        <v>79.999999999999929</v>
      </c>
      <c r="AY232" s="55">
        <f t="shared" si="6"/>
        <v>28</v>
      </c>
      <c r="AZ232" s="56" t="str">
        <f t="shared" si="7"/>
        <v>jul</v>
      </c>
      <c r="BA232" s="65" t="s">
        <v>126</v>
      </c>
    </row>
    <row r="233" spans="1:53" ht="15.75" hidden="1" thickBot="1" x14ac:dyDescent="0.3">
      <c r="A233" s="45">
        <v>45848</v>
      </c>
      <c r="B233" s="44" t="s">
        <v>60</v>
      </c>
      <c r="C233" s="44" t="s">
        <v>69</v>
      </c>
      <c r="D233" s="46" t="s">
        <v>70</v>
      </c>
      <c r="E233" s="47" t="s">
        <v>56</v>
      </c>
      <c r="F233" s="46" t="s">
        <v>57</v>
      </c>
      <c r="G233" s="46" t="s">
        <v>58</v>
      </c>
      <c r="H233" s="46" t="s">
        <v>59</v>
      </c>
      <c r="I233" s="46">
        <v>1</v>
      </c>
      <c r="J233" s="46">
        <v>2</v>
      </c>
      <c r="K233" s="46">
        <v>1.3</v>
      </c>
      <c r="L233" s="46">
        <v>5</v>
      </c>
      <c r="M233" s="46">
        <v>1209</v>
      </c>
      <c r="N233" s="73">
        <v>0.86805555555555558</v>
      </c>
      <c r="O233" s="46">
        <v>12.9</v>
      </c>
      <c r="P233" s="46">
        <v>20</v>
      </c>
      <c r="Q233" s="46">
        <v>20.8</v>
      </c>
      <c r="R233" s="46">
        <v>20</v>
      </c>
      <c r="S233" s="46">
        <v>20.6</v>
      </c>
      <c r="T233" s="46">
        <v>19.7</v>
      </c>
      <c r="U233" s="46">
        <v>20.7</v>
      </c>
      <c r="V233" s="46">
        <v>20.9</v>
      </c>
      <c r="W233" s="46">
        <v>20</v>
      </c>
      <c r="X233" s="48">
        <f>AVERAGE(P233:W458)</f>
        <v>19.360945273631824</v>
      </c>
      <c r="Y233" s="71">
        <v>0.89583333333333337</v>
      </c>
      <c r="Z233" s="50">
        <v>8.4</v>
      </c>
      <c r="AA233" s="50">
        <v>8.8000000000000007</v>
      </c>
      <c r="AB233" s="50">
        <v>12.8</v>
      </c>
      <c r="AC233" s="50">
        <v>7.6</v>
      </c>
      <c r="AD233" s="50">
        <v>12.8</v>
      </c>
      <c r="AE233" s="50">
        <v>11.1</v>
      </c>
      <c r="AF233" s="50">
        <v>13</v>
      </c>
      <c r="AG233" s="50">
        <v>7.9</v>
      </c>
      <c r="AH233" s="51">
        <f>AVERAGE(Z233:AG458)</f>
        <v>11.399177631579006</v>
      </c>
      <c r="AI233" s="71">
        <v>0.92361111111111116</v>
      </c>
      <c r="AJ233" s="50">
        <v>5</v>
      </c>
      <c r="AK233" s="50">
        <v>5.7</v>
      </c>
      <c r="AL233" s="50">
        <v>5.4</v>
      </c>
      <c r="AM233" s="50">
        <v>7.5</v>
      </c>
      <c r="AN233" s="50">
        <v>5</v>
      </c>
      <c r="AO233" s="50">
        <v>6.6</v>
      </c>
      <c r="AP233" s="50">
        <v>7</v>
      </c>
      <c r="AQ233" s="50">
        <v>7.2</v>
      </c>
      <c r="AR233" s="50">
        <v>5.0999999999999996</v>
      </c>
      <c r="AS233" s="51">
        <f>AVERAGE(AK233:AR458)</f>
        <v>6.6708881578947423</v>
      </c>
      <c r="AT233" s="52">
        <f>+Enfriamiento[[#This Row],[HORA FINAL]]-Enfriamiento[[#This Row],[HORA INICIAL]]</f>
        <v>5.555555555555558E-2</v>
      </c>
      <c r="AU233" s="53">
        <v>238.35</v>
      </c>
      <c r="AV233" s="46"/>
      <c r="AW23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33" s="55">
        <f>IF(Enfriamiento[[#This Row],[TIEMPO(H)]]="","",Enfriamiento[[#This Row],[TIEMPO(H)]]*60)</f>
        <v>79.999999999999929</v>
      </c>
      <c r="AY233" s="55">
        <f t="shared" si="6"/>
        <v>28</v>
      </c>
      <c r="AZ233" s="56" t="str">
        <f t="shared" si="7"/>
        <v>jul</v>
      </c>
      <c r="BA233" s="65" t="s">
        <v>127</v>
      </c>
    </row>
    <row r="234" spans="1:53" ht="15.75" hidden="1" thickBot="1" x14ac:dyDescent="0.3">
      <c r="A234" s="45">
        <v>45848</v>
      </c>
      <c r="B234" s="44" t="s">
        <v>60</v>
      </c>
      <c r="C234" s="44" t="s">
        <v>69</v>
      </c>
      <c r="D234" s="46" t="s">
        <v>70</v>
      </c>
      <c r="E234" s="47" t="s">
        <v>56</v>
      </c>
      <c r="F234" s="46" t="s">
        <v>57</v>
      </c>
      <c r="G234" s="46" t="s">
        <v>58</v>
      </c>
      <c r="H234" s="46" t="s">
        <v>59</v>
      </c>
      <c r="I234" s="46">
        <v>1</v>
      </c>
      <c r="J234" s="46">
        <v>2</v>
      </c>
      <c r="K234" s="46">
        <v>1.3</v>
      </c>
      <c r="L234" s="46">
        <v>5</v>
      </c>
      <c r="M234" s="46">
        <v>1208</v>
      </c>
      <c r="N234" s="73">
        <v>0.86805555555555558</v>
      </c>
      <c r="O234" s="46">
        <v>12.9</v>
      </c>
      <c r="P234" s="46">
        <v>20</v>
      </c>
      <c r="Q234" s="46">
        <v>20.8</v>
      </c>
      <c r="R234" s="46">
        <v>20</v>
      </c>
      <c r="S234" s="46">
        <v>20.6</v>
      </c>
      <c r="T234" s="46">
        <v>19.7</v>
      </c>
      <c r="U234" s="46">
        <v>20.7</v>
      </c>
      <c r="V234" s="46">
        <v>20.9</v>
      </c>
      <c r="W234" s="46">
        <v>20</v>
      </c>
      <c r="X234" s="48">
        <f>AVERAGE(P234:W460)</f>
        <v>19.354424040066768</v>
      </c>
      <c r="Y234" s="71">
        <v>0.89583333333333337</v>
      </c>
      <c r="Z234" s="50">
        <v>8.4</v>
      </c>
      <c r="AA234" s="50">
        <v>8.8000000000000007</v>
      </c>
      <c r="AB234" s="50">
        <v>12.8</v>
      </c>
      <c r="AC234" s="50">
        <v>7.6</v>
      </c>
      <c r="AD234" s="50">
        <v>12.8</v>
      </c>
      <c r="AE234" s="50">
        <v>11.1</v>
      </c>
      <c r="AF234" s="50">
        <v>13</v>
      </c>
      <c r="AG234" s="50">
        <v>7.9</v>
      </c>
      <c r="AH234" s="51">
        <f>AVERAGE(Z234:AG460)</f>
        <v>11.406456953642442</v>
      </c>
      <c r="AI234" s="71">
        <v>0.92361111111111116</v>
      </c>
      <c r="AJ234" s="50">
        <v>5</v>
      </c>
      <c r="AK234" s="50">
        <v>5.7</v>
      </c>
      <c r="AL234" s="50">
        <v>5.4</v>
      </c>
      <c r="AM234" s="50">
        <v>7.5</v>
      </c>
      <c r="AN234" s="50">
        <v>5</v>
      </c>
      <c r="AO234" s="50">
        <v>6.6</v>
      </c>
      <c r="AP234" s="50">
        <v>7</v>
      </c>
      <c r="AQ234" s="50">
        <v>7.2</v>
      </c>
      <c r="AR234" s="50">
        <v>5.0999999999999996</v>
      </c>
      <c r="AS234" s="51">
        <f>AVERAGE(AK234:AR460)</f>
        <v>6.6740894039735155</v>
      </c>
      <c r="AT234" s="52">
        <f>+Enfriamiento[[#This Row],[HORA FINAL]]-Enfriamiento[[#This Row],[HORA INICIAL]]</f>
        <v>5.555555555555558E-2</v>
      </c>
      <c r="AU234" s="53">
        <v>563.96</v>
      </c>
      <c r="AV234" s="46"/>
      <c r="AW23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1.3333333333333321</v>
      </c>
      <c r="AX234" s="55">
        <f>IF(Enfriamiento[[#This Row],[TIEMPO(H)]]="","",Enfriamiento[[#This Row],[TIEMPO(H)]]*60)</f>
        <v>79.999999999999929</v>
      </c>
      <c r="AY234" s="55">
        <f t="shared" si="6"/>
        <v>28</v>
      </c>
      <c r="AZ234" s="56" t="str">
        <f t="shared" si="7"/>
        <v>jul</v>
      </c>
      <c r="BA234" s="65" t="s">
        <v>128</v>
      </c>
    </row>
    <row r="235" spans="1:53" ht="15.75" hidden="1" thickBot="1" x14ac:dyDescent="0.3">
      <c r="A235" s="45">
        <v>45848</v>
      </c>
      <c r="B235" s="44" t="s">
        <v>60</v>
      </c>
      <c r="C235" s="44" t="s">
        <v>69</v>
      </c>
      <c r="D235" s="46" t="s">
        <v>70</v>
      </c>
      <c r="E235" s="47" t="s">
        <v>56</v>
      </c>
      <c r="F235" s="46" t="s">
        <v>57</v>
      </c>
      <c r="G235" s="46" t="s">
        <v>58</v>
      </c>
      <c r="H235" s="46" t="s">
        <v>59</v>
      </c>
      <c r="I235" s="46">
        <v>2</v>
      </c>
      <c r="J235" s="46">
        <v>3</v>
      </c>
      <c r="K235" s="46">
        <v>5.6</v>
      </c>
      <c r="L235" s="46">
        <v>5</v>
      </c>
      <c r="M235" s="46">
        <v>1204</v>
      </c>
      <c r="N235" s="73">
        <v>0.93055555555555558</v>
      </c>
      <c r="O235" s="46">
        <v>13.7</v>
      </c>
      <c r="P235" s="46">
        <v>20.9</v>
      </c>
      <c r="Q235" s="46">
        <v>21.1</v>
      </c>
      <c r="R235" s="46">
        <v>20.2</v>
      </c>
      <c r="S235" s="46">
        <v>19.899999999999999</v>
      </c>
      <c r="T235" s="46">
        <v>19.8</v>
      </c>
      <c r="U235" s="46">
        <v>21.2</v>
      </c>
      <c r="V235" s="46">
        <v>19.600000000000001</v>
      </c>
      <c r="W235" s="46">
        <v>20.399999999999999</v>
      </c>
      <c r="X235" s="48">
        <f>AVERAGE(P235:W472)</f>
        <v>19.34781512605041</v>
      </c>
      <c r="Y235" s="71">
        <v>0.97916666666666663</v>
      </c>
      <c r="Z235" s="50">
        <v>10.4</v>
      </c>
      <c r="AA235" s="50">
        <v>15.7</v>
      </c>
      <c r="AB235" s="50">
        <v>9.6999999999999993</v>
      </c>
      <c r="AC235" s="50">
        <v>12.9</v>
      </c>
      <c r="AD235" s="50">
        <v>10.3</v>
      </c>
      <c r="AE235" s="50">
        <v>13.7</v>
      </c>
      <c r="AF235" s="50">
        <v>10.4</v>
      </c>
      <c r="AG235" s="50">
        <v>10</v>
      </c>
      <c r="AH235" s="51">
        <f>AVERAGE(Z235:AG472)</f>
        <v>11.41383333333339</v>
      </c>
      <c r="AI235" s="71">
        <v>2.0833333333333332E-2</v>
      </c>
      <c r="AJ235" s="50">
        <v>5</v>
      </c>
      <c r="AK235" s="50">
        <v>5.3</v>
      </c>
      <c r="AL235" s="50">
        <v>8.1999999999999993</v>
      </c>
      <c r="AM235" s="50">
        <v>6.3</v>
      </c>
      <c r="AN235" s="50">
        <v>8.3000000000000007</v>
      </c>
      <c r="AO235" s="50">
        <v>6.8</v>
      </c>
      <c r="AP235" s="50">
        <v>9</v>
      </c>
      <c r="AQ235" s="50">
        <v>5.5</v>
      </c>
      <c r="AR235" s="50">
        <v>4.7</v>
      </c>
      <c r="AS235" s="51">
        <f>AVERAGE(AK235:AR472)</f>
        <v>6.6773333333333387</v>
      </c>
      <c r="AT235" s="52">
        <f>+Enfriamiento[[#This Row],[HORA FINAL]]-Enfriamiento[[#This Row],[HORA INICIAL]]</f>
        <v>-0.90972222222222221</v>
      </c>
      <c r="AU235" s="53">
        <v>554.96</v>
      </c>
      <c r="AV235" s="46"/>
      <c r="AW23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35" s="55">
        <f>IF(Enfriamiento[[#This Row],[TIEMPO(H)]]="","",Enfriamiento[[#This Row],[TIEMPO(H)]]*60)</f>
        <v>129.99999999999986</v>
      </c>
      <c r="AY235" s="55">
        <f t="shared" si="6"/>
        <v>28</v>
      </c>
      <c r="AZ235" s="56" t="str">
        <f t="shared" si="7"/>
        <v>jul</v>
      </c>
      <c r="BA235" s="65" t="s">
        <v>129</v>
      </c>
    </row>
    <row r="236" spans="1:53" ht="15.75" hidden="1" thickBot="1" x14ac:dyDescent="0.3">
      <c r="A236" s="45">
        <v>45848</v>
      </c>
      <c r="B236" s="44" t="s">
        <v>60</v>
      </c>
      <c r="C236" s="44" t="s">
        <v>69</v>
      </c>
      <c r="D236" s="46" t="s">
        <v>70</v>
      </c>
      <c r="E236" s="47" t="s">
        <v>56</v>
      </c>
      <c r="F236" s="46" t="s">
        <v>57</v>
      </c>
      <c r="G236" s="46" t="s">
        <v>58</v>
      </c>
      <c r="H236" s="46" t="s">
        <v>59</v>
      </c>
      <c r="I236" s="46">
        <v>2</v>
      </c>
      <c r="J236" s="46">
        <v>3</v>
      </c>
      <c r="K236" s="46">
        <v>5.6</v>
      </c>
      <c r="L236" s="46">
        <v>5</v>
      </c>
      <c r="M236" s="46">
        <v>1205</v>
      </c>
      <c r="N236" s="73">
        <v>0.93055555555555558</v>
      </c>
      <c r="O236" s="46">
        <v>13.7</v>
      </c>
      <c r="P236" s="46">
        <v>20.9</v>
      </c>
      <c r="Q236" s="46">
        <v>21.1</v>
      </c>
      <c r="R236" s="46">
        <v>20.2</v>
      </c>
      <c r="S236" s="46">
        <v>19.899999999999999</v>
      </c>
      <c r="T236" s="46">
        <v>19.8</v>
      </c>
      <c r="U236" s="46">
        <v>21.2</v>
      </c>
      <c r="V236" s="46">
        <v>19.600000000000001</v>
      </c>
      <c r="W236" s="46">
        <v>20.399999999999999</v>
      </c>
      <c r="X236" s="48">
        <f>AVERAGE(P236:W474)</f>
        <v>19.340778341793563</v>
      </c>
      <c r="Y236" s="71">
        <v>0.97916666666666663</v>
      </c>
      <c r="Z236" s="50">
        <v>10.4</v>
      </c>
      <c r="AA236" s="50">
        <v>15.7</v>
      </c>
      <c r="AB236" s="50">
        <v>9.6999999999999993</v>
      </c>
      <c r="AC236" s="50">
        <v>12.9</v>
      </c>
      <c r="AD236" s="50">
        <v>10.3</v>
      </c>
      <c r="AE236" s="50">
        <v>13.7</v>
      </c>
      <c r="AF236" s="50">
        <v>10.4</v>
      </c>
      <c r="AG236" s="50">
        <v>10</v>
      </c>
      <c r="AH236" s="51">
        <f>AVERAGE(Z236:AG474)</f>
        <v>11.412332214765156</v>
      </c>
      <c r="AI236" s="71">
        <v>2.0833333333333332E-2</v>
      </c>
      <c r="AJ236" s="50">
        <v>5</v>
      </c>
      <c r="AK236" s="50">
        <v>5.3</v>
      </c>
      <c r="AL236" s="50">
        <v>8.1999999999999993</v>
      </c>
      <c r="AM236" s="50">
        <v>6.3</v>
      </c>
      <c r="AN236" s="50">
        <v>8.3000000000000007</v>
      </c>
      <c r="AO236" s="50">
        <v>6.8</v>
      </c>
      <c r="AP236" s="50">
        <v>9</v>
      </c>
      <c r="AQ236" s="50">
        <v>5.5</v>
      </c>
      <c r="AR236" s="50">
        <v>4.7</v>
      </c>
      <c r="AS236" s="51">
        <f>AVERAGE(AK236:AR474)</f>
        <v>6.6767617449664485</v>
      </c>
      <c r="AT236" s="52">
        <f>+Enfriamiento[[#This Row],[HORA FINAL]]-Enfriamiento[[#This Row],[HORA INICIAL]]</f>
        <v>-0.90972222222222221</v>
      </c>
      <c r="AU236" s="53">
        <v>559.96</v>
      </c>
      <c r="AV236" s="46"/>
      <c r="AW23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36" s="55">
        <f>IF(Enfriamiento[[#This Row],[TIEMPO(H)]]="","",Enfriamiento[[#This Row],[TIEMPO(H)]]*60)</f>
        <v>129.99999999999986</v>
      </c>
      <c r="AY236" s="55">
        <f t="shared" si="6"/>
        <v>28</v>
      </c>
      <c r="AZ236" s="56" t="str">
        <f t="shared" si="7"/>
        <v>jul</v>
      </c>
      <c r="BA236" s="65" t="s">
        <v>130</v>
      </c>
    </row>
    <row r="237" spans="1:53" ht="15.75" hidden="1" thickBot="1" x14ac:dyDescent="0.3">
      <c r="A237" s="45">
        <v>45848</v>
      </c>
      <c r="B237" s="44" t="s">
        <v>60</v>
      </c>
      <c r="C237" s="44" t="s">
        <v>69</v>
      </c>
      <c r="D237" s="46" t="s">
        <v>70</v>
      </c>
      <c r="E237" s="47" t="s">
        <v>56</v>
      </c>
      <c r="F237" s="46" t="s">
        <v>57</v>
      </c>
      <c r="G237" s="46" t="s">
        <v>58</v>
      </c>
      <c r="H237" s="46" t="s">
        <v>59</v>
      </c>
      <c r="I237" s="46">
        <v>2</v>
      </c>
      <c r="J237" s="46">
        <v>3</v>
      </c>
      <c r="K237" s="46">
        <v>5.6</v>
      </c>
      <c r="L237" s="46">
        <v>5</v>
      </c>
      <c r="M237" s="46">
        <v>1207</v>
      </c>
      <c r="N237" s="73">
        <v>0.93055555555555558</v>
      </c>
      <c r="O237" s="46">
        <v>13.7</v>
      </c>
      <c r="P237" s="46">
        <v>20.9</v>
      </c>
      <c r="Q237" s="46">
        <v>21.1</v>
      </c>
      <c r="R237" s="46">
        <v>20.2</v>
      </c>
      <c r="S237" s="46">
        <v>19.899999999999999</v>
      </c>
      <c r="T237" s="46">
        <v>19.8</v>
      </c>
      <c r="U237" s="46">
        <v>21.2</v>
      </c>
      <c r="V237" s="46">
        <v>19.600000000000001</v>
      </c>
      <c r="W237" s="46">
        <v>20.399999999999999</v>
      </c>
      <c r="X237" s="48">
        <f>AVERAGE(P237:W476)</f>
        <v>19.333645655877341</v>
      </c>
      <c r="Y237" s="71">
        <v>0.97916666666666663</v>
      </c>
      <c r="Z237" s="50">
        <v>10.4</v>
      </c>
      <c r="AA237" s="50">
        <v>15.7</v>
      </c>
      <c r="AB237" s="50">
        <v>9.6999999999999993</v>
      </c>
      <c r="AC237" s="50">
        <v>12.9</v>
      </c>
      <c r="AD237" s="50">
        <v>10.3</v>
      </c>
      <c r="AE237" s="50">
        <v>13.7</v>
      </c>
      <c r="AF237" s="50">
        <v>10.4</v>
      </c>
      <c r="AG237" s="50">
        <v>10</v>
      </c>
      <c r="AH237" s="51">
        <f>AVERAGE(Z237:AG476)</f>
        <v>11.410810810810863</v>
      </c>
      <c r="AI237" s="71">
        <v>2.0833333333333332E-2</v>
      </c>
      <c r="AJ237" s="50">
        <v>5</v>
      </c>
      <c r="AK237" s="50">
        <v>5.3</v>
      </c>
      <c r="AL237" s="50">
        <v>8.1999999999999993</v>
      </c>
      <c r="AM237" s="50">
        <v>6.3</v>
      </c>
      <c r="AN237" s="50">
        <v>8.3000000000000007</v>
      </c>
      <c r="AO237" s="50">
        <v>6.8</v>
      </c>
      <c r="AP237" s="50">
        <v>9</v>
      </c>
      <c r="AQ237" s="50">
        <v>5.5</v>
      </c>
      <c r="AR237" s="50">
        <v>4.7</v>
      </c>
      <c r="AS237" s="51">
        <f>AVERAGE(AK237:AR476)</f>
        <v>6.6761824324324373</v>
      </c>
      <c r="AT237" s="52">
        <f>+Enfriamiento[[#This Row],[HORA FINAL]]-Enfriamiento[[#This Row],[HORA INICIAL]]</f>
        <v>-0.90972222222222221</v>
      </c>
      <c r="AU237" s="53">
        <v>555.96</v>
      </c>
      <c r="AV237" s="46"/>
      <c r="AW23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37" s="55">
        <f>IF(Enfriamiento[[#This Row],[TIEMPO(H)]]="","",Enfriamiento[[#This Row],[TIEMPO(H)]]*60)</f>
        <v>129.99999999999986</v>
      </c>
      <c r="AY237" s="55">
        <f t="shared" si="6"/>
        <v>28</v>
      </c>
      <c r="AZ237" s="56" t="str">
        <f t="shared" si="7"/>
        <v>jul</v>
      </c>
      <c r="BA237" s="65" t="s">
        <v>131</v>
      </c>
    </row>
    <row r="238" spans="1:53" ht="15.75" hidden="1" thickBot="1" x14ac:dyDescent="0.3">
      <c r="A238" s="45">
        <v>45848</v>
      </c>
      <c r="B238" s="44" t="s">
        <v>60</v>
      </c>
      <c r="C238" s="44" t="s">
        <v>54</v>
      </c>
      <c r="D238" s="46" t="s">
        <v>63</v>
      </c>
      <c r="E238" s="47" t="s">
        <v>64</v>
      </c>
      <c r="F238" s="46" t="s">
        <v>57</v>
      </c>
      <c r="G238" s="46" t="s">
        <v>58</v>
      </c>
      <c r="H238" s="46" t="s">
        <v>59</v>
      </c>
      <c r="I238" s="46">
        <v>2</v>
      </c>
      <c r="J238" s="46">
        <v>3</v>
      </c>
      <c r="K238" s="46">
        <v>5.6</v>
      </c>
      <c r="L238" s="46">
        <v>5</v>
      </c>
      <c r="M238" s="46">
        <v>12334</v>
      </c>
      <c r="N238" s="73">
        <v>0.93055555555555558</v>
      </c>
      <c r="O238" s="46">
        <v>13.7</v>
      </c>
      <c r="P238" s="46">
        <v>20.9</v>
      </c>
      <c r="Q238" s="46">
        <v>21.1</v>
      </c>
      <c r="R238" s="46">
        <v>20.2</v>
      </c>
      <c r="S238" s="46">
        <v>19.899999999999999</v>
      </c>
      <c r="T238" s="46">
        <v>19.8</v>
      </c>
      <c r="U238" s="46">
        <v>21.2</v>
      </c>
      <c r="V238" s="46">
        <v>19.600000000000001</v>
      </c>
      <c r="W238" s="46">
        <v>20.399999999999999</v>
      </c>
      <c r="X238" s="48">
        <f>AVERAGE(P238:W478)</f>
        <v>19.326415094339623</v>
      </c>
      <c r="Y238" s="71">
        <v>0.97916666666666663</v>
      </c>
      <c r="Z238" s="50">
        <v>10.4</v>
      </c>
      <c r="AA238" s="50">
        <v>15.7</v>
      </c>
      <c r="AB238" s="50">
        <v>9.6999999999999993</v>
      </c>
      <c r="AC238" s="50">
        <v>12.9</v>
      </c>
      <c r="AD238" s="50">
        <v>10.3</v>
      </c>
      <c r="AE238" s="50">
        <v>13.7</v>
      </c>
      <c r="AF238" s="50">
        <v>10.4</v>
      </c>
      <c r="AG238" s="50">
        <v>10</v>
      </c>
      <c r="AH238" s="51">
        <f>AVERAGE(Z238:AG478)</f>
        <v>11.409268707483045</v>
      </c>
      <c r="AI238" s="71">
        <v>2.0833333333333332E-2</v>
      </c>
      <c r="AJ238" s="50">
        <v>5</v>
      </c>
      <c r="AK238" s="50">
        <v>5.3</v>
      </c>
      <c r="AL238" s="50">
        <v>8.1999999999999993</v>
      </c>
      <c r="AM238" s="50">
        <v>6.3</v>
      </c>
      <c r="AN238" s="50">
        <v>8.3000000000000007</v>
      </c>
      <c r="AO238" s="50">
        <v>6.8</v>
      </c>
      <c r="AP238" s="50">
        <v>9</v>
      </c>
      <c r="AQ238" s="50">
        <v>5.5</v>
      </c>
      <c r="AR238" s="50">
        <v>4.7</v>
      </c>
      <c r="AS238" s="51">
        <f>AVERAGE(AK238:AR478)</f>
        <v>6.6755952380952426</v>
      </c>
      <c r="AT238" s="52">
        <f>+Enfriamiento[[#This Row],[HORA FINAL]]-Enfriamiento[[#This Row],[HORA INICIAL]]</f>
        <v>-0.90972222222222221</v>
      </c>
      <c r="AU238" s="53">
        <v>326.87</v>
      </c>
      <c r="AV238" s="46"/>
      <c r="AW23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38" s="55">
        <f>IF(Enfriamiento[[#This Row],[TIEMPO(H)]]="","",Enfriamiento[[#This Row],[TIEMPO(H)]]*60)</f>
        <v>129.99999999999986</v>
      </c>
      <c r="AY238" s="55">
        <f t="shared" si="6"/>
        <v>28</v>
      </c>
      <c r="AZ238" s="56" t="str">
        <f t="shared" si="7"/>
        <v>jul</v>
      </c>
      <c r="BA238" s="65" t="s">
        <v>132</v>
      </c>
    </row>
    <row r="239" spans="1:53" ht="15.75" hidden="1" thickBot="1" x14ac:dyDescent="0.3">
      <c r="A239" s="45">
        <v>45848</v>
      </c>
      <c r="B239" s="44" t="s">
        <v>60</v>
      </c>
      <c r="C239" s="44" t="s">
        <v>54</v>
      </c>
      <c r="D239" s="46" t="s">
        <v>63</v>
      </c>
      <c r="E239" s="47" t="s">
        <v>64</v>
      </c>
      <c r="F239" s="46" t="s">
        <v>57</v>
      </c>
      <c r="G239" s="46" t="s">
        <v>58</v>
      </c>
      <c r="H239" s="46" t="s">
        <v>59</v>
      </c>
      <c r="I239" s="46">
        <v>2</v>
      </c>
      <c r="J239" s="46">
        <v>3</v>
      </c>
      <c r="K239" s="46">
        <v>5.6</v>
      </c>
      <c r="L239" s="46">
        <v>5</v>
      </c>
      <c r="M239" s="46">
        <v>12331</v>
      </c>
      <c r="N239" s="73">
        <v>0.93055555555555558</v>
      </c>
      <c r="O239" s="46">
        <v>13.7</v>
      </c>
      <c r="P239" s="46">
        <v>20.9</v>
      </c>
      <c r="Q239" s="46">
        <v>21.1</v>
      </c>
      <c r="R239" s="46">
        <v>20.2</v>
      </c>
      <c r="S239" s="46">
        <v>19.899999999999999</v>
      </c>
      <c r="T239" s="46">
        <v>19.8</v>
      </c>
      <c r="U239" s="46">
        <v>21.2</v>
      </c>
      <c r="V239" s="46">
        <v>19.600000000000001</v>
      </c>
      <c r="W239" s="46">
        <v>20.399999999999999</v>
      </c>
      <c r="X239" s="48">
        <f>AVERAGE(P239:W480)</f>
        <v>19.319084628670119</v>
      </c>
      <c r="Y239" s="71">
        <v>0.97916666666666663</v>
      </c>
      <c r="Z239" s="50">
        <v>10.4</v>
      </c>
      <c r="AA239" s="50">
        <v>15.7</v>
      </c>
      <c r="AB239" s="50">
        <v>9.6999999999999993</v>
      </c>
      <c r="AC239" s="50">
        <v>12.9</v>
      </c>
      <c r="AD239" s="50">
        <v>10.3</v>
      </c>
      <c r="AE239" s="50">
        <v>13.7</v>
      </c>
      <c r="AF239" s="50">
        <v>10.4</v>
      </c>
      <c r="AG239" s="50">
        <v>10</v>
      </c>
      <c r="AH239" s="51">
        <f>AVERAGE(Z239:AG480)</f>
        <v>11.407705479452105</v>
      </c>
      <c r="AI239" s="71">
        <v>2.0833333333333332E-2</v>
      </c>
      <c r="AJ239" s="50">
        <v>5</v>
      </c>
      <c r="AK239" s="50">
        <v>5.3</v>
      </c>
      <c r="AL239" s="50">
        <v>8.1999999999999993</v>
      </c>
      <c r="AM239" s="50">
        <v>6.3</v>
      </c>
      <c r="AN239" s="50">
        <v>8.3000000000000007</v>
      </c>
      <c r="AO239" s="50">
        <v>6.8</v>
      </c>
      <c r="AP239" s="50">
        <v>9</v>
      </c>
      <c r="AQ239" s="50">
        <v>5.5</v>
      </c>
      <c r="AR239" s="50">
        <v>4.7</v>
      </c>
      <c r="AS239" s="51">
        <f>AVERAGE(AK239:AR480)</f>
        <v>6.6750000000000052</v>
      </c>
      <c r="AT239" s="52">
        <f>+Enfriamiento[[#This Row],[HORA FINAL]]-Enfriamiento[[#This Row],[HORA INICIAL]]</f>
        <v>-0.90972222222222221</v>
      </c>
      <c r="AU239" s="53">
        <v>394.64</v>
      </c>
      <c r="AV239" s="46"/>
      <c r="AW23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39" s="55">
        <f>IF(Enfriamiento[[#This Row],[TIEMPO(H)]]="","",Enfriamiento[[#This Row],[TIEMPO(H)]]*60)</f>
        <v>129.99999999999986</v>
      </c>
      <c r="AY239" s="55">
        <f t="shared" si="6"/>
        <v>28</v>
      </c>
      <c r="AZ239" s="56" t="str">
        <f t="shared" si="7"/>
        <v>jul</v>
      </c>
      <c r="BA239" s="65" t="s">
        <v>133</v>
      </c>
    </row>
    <row r="240" spans="1:53" ht="15.75" hidden="1" thickBot="1" x14ac:dyDescent="0.3">
      <c r="A240" s="45">
        <v>45848</v>
      </c>
      <c r="B240" s="44" t="s">
        <v>60</v>
      </c>
      <c r="C240" s="44" t="s">
        <v>54</v>
      </c>
      <c r="D240" s="46" t="s">
        <v>63</v>
      </c>
      <c r="E240" s="47" t="s">
        <v>64</v>
      </c>
      <c r="F240" s="46" t="s">
        <v>57</v>
      </c>
      <c r="G240" s="46" t="s">
        <v>58</v>
      </c>
      <c r="H240" s="46" t="s">
        <v>59</v>
      </c>
      <c r="I240" s="46">
        <v>2</v>
      </c>
      <c r="J240" s="46">
        <v>3</v>
      </c>
      <c r="K240" s="46">
        <v>5.6</v>
      </c>
      <c r="L240" s="46">
        <v>5</v>
      </c>
      <c r="M240" s="46">
        <v>12330</v>
      </c>
      <c r="N240" s="73">
        <v>0.93055555555555558</v>
      </c>
      <c r="O240" s="46">
        <v>13.7</v>
      </c>
      <c r="P240" s="46">
        <v>20.9</v>
      </c>
      <c r="Q240" s="46">
        <v>21.1</v>
      </c>
      <c r="R240" s="46">
        <v>20.2</v>
      </c>
      <c r="S240" s="46">
        <v>19.899999999999999</v>
      </c>
      <c r="T240" s="46">
        <v>19.8</v>
      </c>
      <c r="U240" s="46">
        <v>21.2</v>
      </c>
      <c r="V240" s="46">
        <v>19.600000000000001</v>
      </c>
      <c r="W240" s="46">
        <v>20.399999999999999</v>
      </c>
      <c r="X240" s="48">
        <f>AVERAGE(P240:W482)</f>
        <v>19.311652173913036</v>
      </c>
      <c r="Y240" s="71">
        <v>0.97916666666666663</v>
      </c>
      <c r="Z240" s="50">
        <v>10.4</v>
      </c>
      <c r="AA240" s="50">
        <v>15.7</v>
      </c>
      <c r="AB240" s="50">
        <v>9.6999999999999993</v>
      </c>
      <c r="AC240" s="50">
        <v>12.9</v>
      </c>
      <c r="AD240" s="50">
        <v>10.3</v>
      </c>
      <c r="AE240" s="50">
        <v>13.7</v>
      </c>
      <c r="AF240" s="50">
        <v>10.4</v>
      </c>
      <c r="AG240" s="50">
        <v>10</v>
      </c>
      <c r="AH240" s="51">
        <f>AVERAGE(Z240:AG482)</f>
        <v>11.406120689655223</v>
      </c>
      <c r="AI240" s="71">
        <v>2.0833333333333332E-2</v>
      </c>
      <c r="AJ240" s="50">
        <v>5</v>
      </c>
      <c r="AK240" s="50">
        <v>5.3</v>
      </c>
      <c r="AL240" s="50">
        <v>8.1999999999999993</v>
      </c>
      <c r="AM240" s="50">
        <v>6.3</v>
      </c>
      <c r="AN240" s="50">
        <v>8.3000000000000007</v>
      </c>
      <c r="AO240" s="50">
        <v>6.8</v>
      </c>
      <c r="AP240" s="50">
        <v>9</v>
      </c>
      <c r="AQ240" s="50">
        <v>5.5</v>
      </c>
      <c r="AR240" s="50">
        <v>4.7</v>
      </c>
      <c r="AS240" s="51">
        <f>AVERAGE(AK240:AR482)</f>
        <v>6.6743965517241417</v>
      </c>
      <c r="AT240" s="52">
        <f>+Enfriamiento[[#This Row],[HORA FINAL]]-Enfriamiento[[#This Row],[HORA INICIAL]]</f>
        <v>-0.90972222222222221</v>
      </c>
      <c r="AU240" s="53">
        <v>392.64</v>
      </c>
      <c r="AV240" s="46"/>
      <c r="AW24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40" s="55">
        <f>IF(Enfriamiento[[#This Row],[TIEMPO(H)]]="","",Enfriamiento[[#This Row],[TIEMPO(H)]]*60)</f>
        <v>129.99999999999986</v>
      </c>
      <c r="AY240" s="55">
        <f t="shared" si="6"/>
        <v>28</v>
      </c>
      <c r="AZ240" s="56" t="str">
        <f t="shared" si="7"/>
        <v>jul</v>
      </c>
      <c r="BA240" s="65" t="s">
        <v>134</v>
      </c>
    </row>
    <row r="241" spans="1:53" ht="15.75" hidden="1" thickBot="1" x14ac:dyDescent="0.3">
      <c r="A241" s="45">
        <v>45848</v>
      </c>
      <c r="B241" s="44" t="s">
        <v>60</v>
      </c>
      <c r="C241" s="44" t="s">
        <v>54</v>
      </c>
      <c r="D241" s="46" t="s">
        <v>63</v>
      </c>
      <c r="E241" s="47" t="s">
        <v>64</v>
      </c>
      <c r="F241" s="46" t="s">
        <v>57</v>
      </c>
      <c r="G241" s="46" t="s">
        <v>58</v>
      </c>
      <c r="H241" s="46" t="s">
        <v>59</v>
      </c>
      <c r="I241" s="46">
        <v>2</v>
      </c>
      <c r="J241" s="46">
        <v>3</v>
      </c>
      <c r="K241" s="46">
        <v>5.6</v>
      </c>
      <c r="L241" s="46">
        <v>5</v>
      </c>
      <c r="M241" s="46">
        <v>12335</v>
      </c>
      <c r="N241" s="73">
        <v>0.93055555555555558</v>
      </c>
      <c r="O241" s="46">
        <v>13.7</v>
      </c>
      <c r="P241" s="46">
        <v>20.9</v>
      </c>
      <c r="Q241" s="46">
        <v>21.1</v>
      </c>
      <c r="R241" s="46">
        <v>20.2</v>
      </c>
      <c r="S241" s="46">
        <v>19.899999999999999</v>
      </c>
      <c r="T241" s="46">
        <v>19.8</v>
      </c>
      <c r="U241" s="46">
        <v>21.2</v>
      </c>
      <c r="V241" s="46">
        <v>19.600000000000001</v>
      </c>
      <c r="W241" s="46">
        <v>20.399999999999999</v>
      </c>
      <c r="X241" s="48">
        <f>AVERAGE(P241:W484)</f>
        <v>19.304115586690003</v>
      </c>
      <c r="Y241" s="71">
        <v>0.97916666666666663</v>
      </c>
      <c r="Z241" s="50">
        <v>10.4</v>
      </c>
      <c r="AA241" s="50">
        <v>15.7</v>
      </c>
      <c r="AB241" s="50">
        <v>9.6999999999999993</v>
      </c>
      <c r="AC241" s="50">
        <v>12.9</v>
      </c>
      <c r="AD241" s="50">
        <v>10.3</v>
      </c>
      <c r="AE241" s="50">
        <v>13.7</v>
      </c>
      <c r="AF241" s="50">
        <v>10.4</v>
      </c>
      <c r="AG241" s="50">
        <v>10</v>
      </c>
      <c r="AH241" s="51">
        <f>AVERAGE(Z241:AG484)</f>
        <v>11.404513888888937</v>
      </c>
      <c r="AI241" s="71">
        <v>2.0833333333333332E-2</v>
      </c>
      <c r="AJ241" s="50">
        <v>5</v>
      </c>
      <c r="AK241" s="50">
        <v>5.3</v>
      </c>
      <c r="AL241" s="50">
        <v>8.1999999999999993</v>
      </c>
      <c r="AM241" s="50">
        <v>6.3</v>
      </c>
      <c r="AN241" s="50">
        <v>8.3000000000000007</v>
      </c>
      <c r="AO241" s="50">
        <v>6.8</v>
      </c>
      <c r="AP241" s="50">
        <v>9</v>
      </c>
      <c r="AQ241" s="50">
        <v>5.5</v>
      </c>
      <c r="AR241" s="50">
        <v>4.7</v>
      </c>
      <c r="AS241" s="51">
        <f>AVERAGE(AK241:AR484)</f>
        <v>6.6737847222222255</v>
      </c>
      <c r="AT241" s="52">
        <f>+Enfriamiento[[#This Row],[HORA FINAL]]-Enfriamiento[[#This Row],[HORA INICIAL]]</f>
        <v>-0.90972222222222221</v>
      </c>
      <c r="AU241" s="53">
        <v>248.01</v>
      </c>
      <c r="AV241" s="46"/>
      <c r="AW24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41" s="55">
        <f>IF(Enfriamiento[[#This Row],[TIEMPO(H)]]="","",Enfriamiento[[#This Row],[TIEMPO(H)]]*60)</f>
        <v>129.99999999999986</v>
      </c>
      <c r="AY241" s="55">
        <f t="shared" si="6"/>
        <v>28</v>
      </c>
      <c r="AZ241" s="56" t="str">
        <f t="shared" si="7"/>
        <v>jul</v>
      </c>
      <c r="BA241" s="65" t="s">
        <v>135</v>
      </c>
    </row>
    <row r="242" spans="1:53" ht="15.75" hidden="1" thickBot="1" x14ac:dyDescent="0.3">
      <c r="A242" s="45">
        <v>45848</v>
      </c>
      <c r="B242" s="44" t="s">
        <v>60</v>
      </c>
      <c r="C242" s="44" t="s">
        <v>54</v>
      </c>
      <c r="D242" s="46" t="s">
        <v>63</v>
      </c>
      <c r="E242" s="47" t="s">
        <v>64</v>
      </c>
      <c r="F242" s="46" t="s">
        <v>57</v>
      </c>
      <c r="G242" s="46" t="s">
        <v>58</v>
      </c>
      <c r="H242" s="46" t="s">
        <v>59</v>
      </c>
      <c r="I242" s="46">
        <v>2</v>
      </c>
      <c r="J242" s="46">
        <v>3</v>
      </c>
      <c r="K242" s="46">
        <v>5.6</v>
      </c>
      <c r="L242" s="46">
        <v>5</v>
      </c>
      <c r="M242" s="46">
        <v>12332</v>
      </c>
      <c r="N242" s="73">
        <v>0.93055555555555558</v>
      </c>
      <c r="O242" s="46">
        <v>13.7</v>
      </c>
      <c r="P242" s="46">
        <v>20.9</v>
      </c>
      <c r="Q242" s="46">
        <v>21.1</v>
      </c>
      <c r="R242" s="46">
        <v>20.2</v>
      </c>
      <c r="S242" s="46">
        <v>19.899999999999999</v>
      </c>
      <c r="T242" s="46">
        <v>19.8</v>
      </c>
      <c r="U242" s="46">
        <v>21.2</v>
      </c>
      <c r="V242" s="46">
        <v>19.600000000000001</v>
      </c>
      <c r="W242" s="46">
        <v>20.399999999999999</v>
      </c>
      <c r="X242" s="48">
        <f>AVERAGE(P242:W486)</f>
        <v>19.296472663139312</v>
      </c>
      <c r="Y242" s="71">
        <v>0.97916666666666663</v>
      </c>
      <c r="Z242" s="50">
        <v>10.4</v>
      </c>
      <c r="AA242" s="50">
        <v>15.7</v>
      </c>
      <c r="AB242" s="50">
        <v>9.6999999999999993</v>
      </c>
      <c r="AC242" s="50">
        <v>12.9</v>
      </c>
      <c r="AD242" s="50">
        <v>10.3</v>
      </c>
      <c r="AE242" s="50">
        <v>13.7</v>
      </c>
      <c r="AF242" s="50">
        <v>10.4</v>
      </c>
      <c r="AG242" s="50">
        <v>10</v>
      </c>
      <c r="AH242" s="51">
        <f>AVERAGE(Z242:AG486)</f>
        <v>11.402884615384661</v>
      </c>
      <c r="AI242" s="71">
        <v>2.0833333333333332E-2</v>
      </c>
      <c r="AJ242" s="50">
        <v>5</v>
      </c>
      <c r="AK242" s="50">
        <v>5.3</v>
      </c>
      <c r="AL242" s="50">
        <v>8.1999999999999993</v>
      </c>
      <c r="AM242" s="50">
        <v>6.3</v>
      </c>
      <c r="AN242" s="50">
        <v>8.3000000000000007</v>
      </c>
      <c r="AO242" s="50">
        <v>6.8</v>
      </c>
      <c r="AP242" s="50">
        <v>9</v>
      </c>
      <c r="AQ242" s="50">
        <v>5.5</v>
      </c>
      <c r="AR242" s="50">
        <v>4.7</v>
      </c>
      <c r="AS242" s="51">
        <f>AVERAGE(AK242:AR486)</f>
        <v>6.673164335664338</v>
      </c>
      <c r="AT242" s="52">
        <f>+Enfriamiento[[#This Row],[HORA FINAL]]-Enfriamiento[[#This Row],[HORA INICIAL]]</f>
        <v>-0.90972222222222221</v>
      </c>
      <c r="AU242" s="53">
        <v>395.64</v>
      </c>
      <c r="AV242" s="46"/>
      <c r="AW24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42" s="55">
        <f>IF(Enfriamiento[[#This Row],[TIEMPO(H)]]="","",Enfriamiento[[#This Row],[TIEMPO(H)]]*60)</f>
        <v>129.99999999999986</v>
      </c>
      <c r="AY242" s="55">
        <f t="shared" si="6"/>
        <v>28</v>
      </c>
      <c r="AZ242" s="56" t="str">
        <f t="shared" si="7"/>
        <v>jul</v>
      </c>
      <c r="BA242" s="65" t="s">
        <v>136</v>
      </c>
    </row>
    <row r="243" spans="1:53" ht="15.75" hidden="1" thickBot="1" x14ac:dyDescent="0.3">
      <c r="A243" s="45">
        <v>45848</v>
      </c>
      <c r="B243" s="44" t="s">
        <v>60</v>
      </c>
      <c r="C243" s="44" t="s">
        <v>54</v>
      </c>
      <c r="D243" s="46" t="s">
        <v>63</v>
      </c>
      <c r="E243" s="47" t="s">
        <v>64</v>
      </c>
      <c r="F243" s="46" t="s">
        <v>57</v>
      </c>
      <c r="G243" s="46" t="s">
        <v>58</v>
      </c>
      <c r="H243" s="46" t="s">
        <v>59</v>
      </c>
      <c r="I243" s="46">
        <v>2</v>
      </c>
      <c r="J243" s="46">
        <v>3</v>
      </c>
      <c r="K243" s="46">
        <v>5.6</v>
      </c>
      <c r="L243" s="46">
        <v>5</v>
      </c>
      <c r="M243" s="46">
        <v>12340</v>
      </c>
      <c r="N243" s="73">
        <v>0.93055555555555558</v>
      </c>
      <c r="O243" s="46">
        <v>13.7</v>
      </c>
      <c r="P243" s="46">
        <v>20.9</v>
      </c>
      <c r="Q243" s="46">
        <v>21.1</v>
      </c>
      <c r="R243" s="46">
        <v>20.2</v>
      </c>
      <c r="S243" s="46">
        <v>19.899999999999999</v>
      </c>
      <c r="T243" s="46">
        <v>19.8</v>
      </c>
      <c r="U243" s="46">
        <v>21.2</v>
      </c>
      <c r="V243" s="46">
        <v>19.600000000000001</v>
      </c>
      <c r="W243" s="46">
        <v>20.399999999999999</v>
      </c>
      <c r="X243" s="48">
        <f>AVERAGE(P243:W488)</f>
        <v>19.288721136767293</v>
      </c>
      <c r="Y243" s="71">
        <v>0.97916666666666663</v>
      </c>
      <c r="Z243" s="50">
        <v>10.4</v>
      </c>
      <c r="AA243" s="50">
        <v>15.7</v>
      </c>
      <c r="AB243" s="50">
        <v>9.6999999999999993</v>
      </c>
      <c r="AC243" s="50">
        <v>12.9</v>
      </c>
      <c r="AD243" s="50">
        <v>10.3</v>
      </c>
      <c r="AE243" s="50">
        <v>13.7</v>
      </c>
      <c r="AF243" s="50">
        <v>10.4</v>
      </c>
      <c r="AG243" s="50">
        <v>10</v>
      </c>
      <c r="AH243" s="51">
        <f>AVERAGE(Z243:AG488)</f>
        <v>11.401232394366239</v>
      </c>
      <c r="AI243" s="71">
        <v>2.0833333333333332E-2</v>
      </c>
      <c r="AJ243" s="50">
        <v>5</v>
      </c>
      <c r="AK243" s="50">
        <v>5.3</v>
      </c>
      <c r="AL243" s="50">
        <v>8.1999999999999993</v>
      </c>
      <c r="AM243" s="50">
        <v>6.3</v>
      </c>
      <c r="AN243" s="50">
        <v>8.3000000000000007</v>
      </c>
      <c r="AO243" s="50">
        <v>6.8</v>
      </c>
      <c r="AP243" s="50">
        <v>9</v>
      </c>
      <c r="AQ243" s="50">
        <v>5.5</v>
      </c>
      <c r="AR243" s="50">
        <v>4.7</v>
      </c>
      <c r="AS243" s="51">
        <f>AVERAGE(AK243:AR488)</f>
        <v>6.6725352112676068</v>
      </c>
      <c r="AT243" s="52">
        <f>+Enfriamiento[[#This Row],[HORA FINAL]]-Enfriamiento[[#This Row],[HORA INICIAL]]</f>
        <v>-0.90972222222222221</v>
      </c>
      <c r="AU243" s="53">
        <v>178.24</v>
      </c>
      <c r="AV243" s="46"/>
      <c r="AW24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43" s="55">
        <f>IF(Enfriamiento[[#This Row],[TIEMPO(H)]]="","",Enfriamiento[[#This Row],[TIEMPO(H)]]*60)</f>
        <v>129.99999999999986</v>
      </c>
      <c r="AY243" s="55">
        <f t="shared" si="6"/>
        <v>28</v>
      </c>
      <c r="AZ243" s="56" t="str">
        <f t="shared" si="7"/>
        <v>jul</v>
      </c>
      <c r="BA243" s="65" t="s">
        <v>137</v>
      </c>
    </row>
    <row r="244" spans="1:53" ht="15.75" hidden="1" thickBot="1" x14ac:dyDescent="0.3">
      <c r="A244" s="45">
        <v>45848</v>
      </c>
      <c r="B244" s="44" t="s">
        <v>60</v>
      </c>
      <c r="C244" s="44" t="s">
        <v>54</v>
      </c>
      <c r="D244" s="46" t="s">
        <v>63</v>
      </c>
      <c r="E244" s="47" t="s">
        <v>64</v>
      </c>
      <c r="F244" s="46" t="s">
        <v>57</v>
      </c>
      <c r="G244" s="46" t="s">
        <v>58</v>
      </c>
      <c r="H244" s="46" t="s">
        <v>59</v>
      </c>
      <c r="I244" s="46">
        <v>2</v>
      </c>
      <c r="J244" s="46">
        <v>3</v>
      </c>
      <c r="K244" s="46">
        <v>5.6</v>
      </c>
      <c r="L244" s="46">
        <v>5</v>
      </c>
      <c r="M244" s="46">
        <v>12338</v>
      </c>
      <c r="N244" s="73">
        <v>0.93055555555555558</v>
      </c>
      <c r="O244" s="46">
        <v>13.7</v>
      </c>
      <c r="P244" s="46">
        <v>20.9</v>
      </c>
      <c r="Q244" s="46">
        <v>21.1</v>
      </c>
      <c r="R244" s="46">
        <v>20.2</v>
      </c>
      <c r="S244" s="46">
        <v>19.899999999999999</v>
      </c>
      <c r="T244" s="46">
        <v>19.8</v>
      </c>
      <c r="U244" s="46">
        <v>21.2</v>
      </c>
      <c r="V244" s="46">
        <v>19.600000000000001</v>
      </c>
      <c r="W244" s="46">
        <v>20.399999999999999</v>
      </c>
      <c r="X244" s="48">
        <f>AVERAGE(P244:W490)</f>
        <v>19.28085867620748</v>
      </c>
      <c r="Y244" s="71">
        <v>0.97916666666666663</v>
      </c>
      <c r="Z244" s="50">
        <v>10.4</v>
      </c>
      <c r="AA244" s="50">
        <v>15.7</v>
      </c>
      <c r="AB244" s="50">
        <v>9.6999999999999993</v>
      </c>
      <c r="AC244" s="50">
        <v>12.9</v>
      </c>
      <c r="AD244" s="50">
        <v>10.3</v>
      </c>
      <c r="AE244" s="50">
        <v>13.7</v>
      </c>
      <c r="AF244" s="50">
        <v>10.4</v>
      </c>
      <c r="AG244" s="50">
        <v>10</v>
      </c>
      <c r="AH244" s="51">
        <f>AVERAGE(Z244:AG490)</f>
        <v>11.399556737588691</v>
      </c>
      <c r="AI244" s="71">
        <v>2.0833333333333332E-2</v>
      </c>
      <c r="AJ244" s="50">
        <v>5</v>
      </c>
      <c r="AK244" s="50">
        <v>5.3</v>
      </c>
      <c r="AL244" s="50">
        <v>8.1999999999999993</v>
      </c>
      <c r="AM244" s="50">
        <v>6.3</v>
      </c>
      <c r="AN244" s="50">
        <v>8.3000000000000007</v>
      </c>
      <c r="AO244" s="50">
        <v>6.8</v>
      </c>
      <c r="AP244" s="50">
        <v>9</v>
      </c>
      <c r="AQ244" s="50">
        <v>5.5</v>
      </c>
      <c r="AR244" s="50">
        <v>4.7</v>
      </c>
      <c r="AS244" s="51">
        <f>AVERAGE(AK244:AR490)</f>
        <v>6.6718971631205681</v>
      </c>
      <c r="AT244" s="52">
        <f>+Enfriamiento[[#This Row],[HORA FINAL]]-Enfriamiento[[#This Row],[HORA INICIAL]]</f>
        <v>-0.90972222222222221</v>
      </c>
      <c r="AU244" s="53">
        <v>192.69</v>
      </c>
      <c r="AV244" s="46"/>
      <c r="AW24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2.1666666666666643</v>
      </c>
      <c r="AX244" s="55">
        <f>IF(Enfriamiento[[#This Row],[TIEMPO(H)]]="","",Enfriamiento[[#This Row],[TIEMPO(H)]]*60)</f>
        <v>129.99999999999986</v>
      </c>
      <c r="AY244" s="55">
        <f t="shared" si="6"/>
        <v>28</v>
      </c>
      <c r="AZ244" s="56" t="str">
        <f t="shared" si="7"/>
        <v>jul</v>
      </c>
      <c r="BA244" s="65" t="s">
        <v>138</v>
      </c>
    </row>
    <row r="245" spans="1:53" ht="15.75" hidden="1" thickBot="1" x14ac:dyDescent="0.3">
      <c r="A245" s="45">
        <v>45848</v>
      </c>
      <c r="B245" s="44" t="s">
        <v>60</v>
      </c>
      <c r="C245" s="44" t="s">
        <v>54</v>
      </c>
      <c r="D245" s="46" t="s">
        <v>63</v>
      </c>
      <c r="E245" s="47" t="s">
        <v>64</v>
      </c>
      <c r="F245" s="46" t="s">
        <v>57</v>
      </c>
      <c r="G245" s="46" t="s">
        <v>58</v>
      </c>
      <c r="H245" s="46" t="s">
        <v>59</v>
      </c>
      <c r="I245" s="46">
        <v>2</v>
      </c>
      <c r="J245" s="46">
        <v>2</v>
      </c>
      <c r="K245" s="46">
        <v>7</v>
      </c>
      <c r="L245" s="46">
        <v>5</v>
      </c>
      <c r="M245" s="46">
        <v>12333</v>
      </c>
      <c r="N245" s="73">
        <v>0.95138888888888884</v>
      </c>
      <c r="O245" s="46">
        <v>12</v>
      </c>
      <c r="P245" s="46">
        <v>19.8</v>
      </c>
      <c r="Q245" s="46">
        <v>19.399999999999999</v>
      </c>
      <c r="R245" s="46">
        <v>20.8</v>
      </c>
      <c r="S245" s="46">
        <v>19.100000000000001</v>
      </c>
      <c r="T245" s="46">
        <v>20.100000000000001</v>
      </c>
      <c r="U245" s="46">
        <v>8.3000000000000007</v>
      </c>
      <c r="V245" s="46">
        <v>8.1999999999999993</v>
      </c>
      <c r="W245" s="46">
        <v>8.4</v>
      </c>
      <c r="X245" s="48">
        <f>AVERAGE(P245:W492)</f>
        <v>19.272882882882843</v>
      </c>
      <c r="Y245" s="71">
        <v>0.97916666666666663</v>
      </c>
      <c r="Z245" s="50">
        <v>15.5</v>
      </c>
      <c r="AA245" s="50">
        <v>17.5</v>
      </c>
      <c r="AB245" s="50">
        <v>14.4</v>
      </c>
      <c r="AC245" s="50">
        <v>14.3</v>
      </c>
      <c r="AD245" s="50">
        <v>15.1</v>
      </c>
      <c r="AE245" s="50">
        <v>5.3</v>
      </c>
      <c r="AF245" s="50">
        <v>5.5</v>
      </c>
      <c r="AG245" s="50">
        <v>5.0999999999999996</v>
      </c>
      <c r="AH245" s="51">
        <f>AVERAGE(Z245:AG492)</f>
        <v>11.397857142857179</v>
      </c>
      <c r="AI245" s="71">
        <v>0</v>
      </c>
      <c r="AJ245" s="50">
        <v>5</v>
      </c>
      <c r="AK245" s="50">
        <v>5</v>
      </c>
      <c r="AL245" s="50">
        <v>5.0999999999999996</v>
      </c>
      <c r="AM245" s="50">
        <v>5</v>
      </c>
      <c r="AN245" s="50">
        <v>5</v>
      </c>
      <c r="AO245" s="50">
        <v>6.1</v>
      </c>
      <c r="AP245" s="50">
        <v>5.0999999999999996</v>
      </c>
      <c r="AQ245" s="50">
        <v>5.2</v>
      </c>
      <c r="AR245" s="50">
        <v>5.0999999999999996</v>
      </c>
      <c r="AS245" s="51">
        <f>AVERAGE(AK245:AR492)</f>
        <v>6.6712500000000006</v>
      </c>
      <c r="AT245" s="52">
        <f>+Enfriamiento[[#This Row],[HORA FINAL]]-Enfriamiento[[#This Row],[HORA INICIAL]]</f>
        <v>-0.95138888888888884</v>
      </c>
      <c r="AU245" s="53">
        <v>326.87</v>
      </c>
      <c r="AV245" s="46"/>
      <c r="AW24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45" s="55">
        <f>IF(Enfriamiento[[#This Row],[TIEMPO(H)]]="","",Enfriamiento[[#This Row],[TIEMPO(H)]]*60)</f>
        <v>70.000000000000071</v>
      </c>
      <c r="AY245" s="55">
        <f t="shared" si="6"/>
        <v>28</v>
      </c>
      <c r="AZ245" s="56" t="str">
        <f t="shared" si="7"/>
        <v>jul</v>
      </c>
      <c r="BA245" s="65" t="s">
        <v>139</v>
      </c>
    </row>
    <row r="246" spans="1:53" ht="15.75" hidden="1" thickBot="1" x14ac:dyDescent="0.3">
      <c r="A246" s="45">
        <v>45848</v>
      </c>
      <c r="B246" s="44" t="s">
        <v>60</v>
      </c>
      <c r="C246" s="44" t="s">
        <v>54</v>
      </c>
      <c r="D246" s="46" t="s">
        <v>67</v>
      </c>
      <c r="E246" s="47" t="s">
        <v>64</v>
      </c>
      <c r="F246" s="46" t="s">
        <v>57</v>
      </c>
      <c r="G246" s="46" t="s">
        <v>58</v>
      </c>
      <c r="H246" s="46" t="s">
        <v>59</v>
      </c>
      <c r="I246" s="46">
        <v>2</v>
      </c>
      <c r="J246" s="46">
        <v>2</v>
      </c>
      <c r="K246" s="46">
        <v>7</v>
      </c>
      <c r="L246" s="46">
        <v>5</v>
      </c>
      <c r="M246" s="46">
        <v>10434</v>
      </c>
      <c r="N246" s="73">
        <v>0.95138888888888884</v>
      </c>
      <c r="O246" s="46">
        <v>12</v>
      </c>
      <c r="P246" s="46">
        <v>19.8</v>
      </c>
      <c r="Q246" s="46">
        <v>19.399999999999999</v>
      </c>
      <c r="R246" s="46">
        <v>20.8</v>
      </c>
      <c r="S246" s="46">
        <v>19.100000000000001</v>
      </c>
      <c r="T246" s="46">
        <v>20.100000000000001</v>
      </c>
      <c r="U246" s="46">
        <v>8.3000000000000007</v>
      </c>
      <c r="V246" s="46">
        <v>8.1999999999999993</v>
      </c>
      <c r="W246" s="46">
        <v>8.4</v>
      </c>
      <c r="X246" s="48">
        <f>AVERAGE(P246:W494)</f>
        <v>19.300181488203222</v>
      </c>
      <c r="Y246" s="71">
        <v>0.97916666666666663</v>
      </c>
      <c r="Z246" s="50">
        <v>15.5</v>
      </c>
      <c r="AA246" s="50">
        <v>17.5</v>
      </c>
      <c r="AB246" s="50">
        <v>14.4</v>
      </c>
      <c r="AC246" s="50">
        <v>14.3</v>
      </c>
      <c r="AD246" s="50">
        <v>15.1</v>
      </c>
      <c r="AE246" s="50">
        <v>5.3</v>
      </c>
      <c r="AF246" s="50">
        <v>5.5</v>
      </c>
      <c r="AG246" s="50">
        <v>5.0999999999999996</v>
      </c>
      <c r="AH246" s="51">
        <f>AVERAGE(Z246:AG494)</f>
        <v>11.396492805755429</v>
      </c>
      <c r="AI246" s="71">
        <v>0</v>
      </c>
      <c r="AJ246" s="50">
        <v>5</v>
      </c>
      <c r="AK246" s="50">
        <v>5</v>
      </c>
      <c r="AL246" s="50">
        <v>5.0999999999999996</v>
      </c>
      <c r="AM246" s="50">
        <v>5</v>
      </c>
      <c r="AN246" s="50">
        <v>5</v>
      </c>
      <c r="AO246" s="50">
        <v>6.1</v>
      </c>
      <c r="AP246" s="50">
        <v>5.0999999999999996</v>
      </c>
      <c r="AQ246" s="50">
        <v>5.2</v>
      </c>
      <c r="AR246" s="50">
        <v>5.0999999999999996</v>
      </c>
      <c r="AS246" s="51">
        <f>AVERAGE(AK246:AR494)</f>
        <v>6.6818345323741033</v>
      </c>
      <c r="AT246" s="52">
        <f>+Enfriamiento[[#This Row],[HORA FINAL]]-Enfriamiento[[#This Row],[HORA INICIAL]]</f>
        <v>-0.95138888888888884</v>
      </c>
      <c r="AU246" s="53">
        <v>365.98</v>
      </c>
      <c r="AV246" s="46"/>
      <c r="AW24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46" s="55">
        <f>IF(Enfriamiento[[#This Row],[TIEMPO(H)]]="","",Enfriamiento[[#This Row],[TIEMPO(H)]]*60)</f>
        <v>70.000000000000071</v>
      </c>
      <c r="AY246" s="55">
        <f t="shared" si="6"/>
        <v>28</v>
      </c>
      <c r="AZ246" s="56" t="str">
        <f t="shared" si="7"/>
        <v>jul</v>
      </c>
      <c r="BA246" s="65" t="s">
        <v>140</v>
      </c>
    </row>
    <row r="247" spans="1:53" ht="15.75" hidden="1" thickBot="1" x14ac:dyDescent="0.3">
      <c r="A247" s="45">
        <v>45848</v>
      </c>
      <c r="B247" s="44" t="s">
        <v>60</v>
      </c>
      <c r="C247" s="44" t="s">
        <v>54</v>
      </c>
      <c r="D247" s="46" t="s">
        <v>67</v>
      </c>
      <c r="E247" s="47" t="s">
        <v>64</v>
      </c>
      <c r="F247" s="46" t="s">
        <v>57</v>
      </c>
      <c r="G247" s="46" t="s">
        <v>58</v>
      </c>
      <c r="H247" s="46" t="s">
        <v>59</v>
      </c>
      <c r="I247" s="46">
        <v>2</v>
      </c>
      <c r="J247" s="46">
        <v>2</v>
      </c>
      <c r="K247" s="46">
        <v>7</v>
      </c>
      <c r="L247" s="46">
        <v>5</v>
      </c>
      <c r="M247" s="46">
        <v>10433</v>
      </c>
      <c r="N247" s="73">
        <v>0.95138888888888884</v>
      </c>
      <c r="O247" s="46">
        <v>12</v>
      </c>
      <c r="P247" s="46">
        <v>19.8</v>
      </c>
      <c r="Q247" s="46">
        <v>19.399999999999999</v>
      </c>
      <c r="R247" s="46">
        <v>20.8</v>
      </c>
      <c r="S247" s="46">
        <v>19.100000000000001</v>
      </c>
      <c r="T247" s="46">
        <v>20.100000000000001</v>
      </c>
      <c r="U247" s="46">
        <v>8.3000000000000007</v>
      </c>
      <c r="V247" s="46">
        <v>8.1999999999999993</v>
      </c>
      <c r="W247" s="46">
        <v>8.4</v>
      </c>
      <c r="X247" s="48">
        <f>AVERAGE(P247:W496)</f>
        <v>19.327879341864666</v>
      </c>
      <c r="Y247" s="71">
        <v>0.97916666666666663</v>
      </c>
      <c r="Z247" s="50">
        <v>15.5</v>
      </c>
      <c r="AA247" s="50">
        <v>17.5</v>
      </c>
      <c r="AB247" s="50">
        <v>14.4</v>
      </c>
      <c r="AC247" s="50">
        <v>14.3</v>
      </c>
      <c r="AD247" s="50">
        <v>15.1</v>
      </c>
      <c r="AE247" s="50">
        <v>5.3</v>
      </c>
      <c r="AF247" s="50">
        <v>5.5</v>
      </c>
      <c r="AG247" s="50">
        <v>5.0999999999999996</v>
      </c>
      <c r="AH247" s="51">
        <f>AVERAGE(Z247:AG496)</f>
        <v>11.395108695652207</v>
      </c>
      <c r="AI247" s="71">
        <v>0</v>
      </c>
      <c r="AJ247" s="50">
        <v>5</v>
      </c>
      <c r="AK247" s="50">
        <v>5</v>
      </c>
      <c r="AL247" s="50">
        <v>5.0999999999999996</v>
      </c>
      <c r="AM247" s="50">
        <v>5</v>
      </c>
      <c r="AN247" s="50">
        <v>5</v>
      </c>
      <c r="AO247" s="50">
        <v>6.1</v>
      </c>
      <c r="AP247" s="50">
        <v>5.0999999999999996</v>
      </c>
      <c r="AQ247" s="50">
        <v>5.2</v>
      </c>
      <c r="AR247" s="50">
        <v>5.0999999999999996</v>
      </c>
      <c r="AS247" s="51">
        <f>AVERAGE(AK247:AR496)</f>
        <v>6.6925724637681183</v>
      </c>
      <c r="AT247" s="52">
        <f>+Enfriamiento[[#This Row],[HORA FINAL]]-Enfriamiento[[#This Row],[HORA INICIAL]]</f>
        <v>-0.95138888888888884</v>
      </c>
      <c r="AU247" s="53">
        <v>538.34</v>
      </c>
      <c r="AV247" s="46"/>
      <c r="AW24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47" s="55">
        <f>IF(Enfriamiento[[#This Row],[TIEMPO(H)]]="","",Enfriamiento[[#This Row],[TIEMPO(H)]]*60)</f>
        <v>70.000000000000071</v>
      </c>
      <c r="AY247" s="55">
        <f t="shared" si="6"/>
        <v>28</v>
      </c>
      <c r="AZ247" s="56" t="str">
        <f t="shared" si="7"/>
        <v>jul</v>
      </c>
      <c r="BA247" s="65" t="s">
        <v>141</v>
      </c>
    </row>
    <row r="248" spans="1:53" ht="15.75" hidden="1" thickBot="1" x14ac:dyDescent="0.3">
      <c r="A248" s="45">
        <v>45848</v>
      </c>
      <c r="B248" s="44" t="s">
        <v>60</v>
      </c>
      <c r="C248" s="44" t="s">
        <v>54</v>
      </c>
      <c r="D248" s="46" t="s">
        <v>67</v>
      </c>
      <c r="E248" s="47" t="s">
        <v>64</v>
      </c>
      <c r="F248" s="46" t="s">
        <v>57</v>
      </c>
      <c r="G248" s="46" t="s">
        <v>58</v>
      </c>
      <c r="H248" s="46" t="s">
        <v>59</v>
      </c>
      <c r="I248" s="46">
        <v>2</v>
      </c>
      <c r="J248" s="46">
        <v>2</v>
      </c>
      <c r="K248" s="46">
        <v>7</v>
      </c>
      <c r="L248" s="46">
        <v>5</v>
      </c>
      <c r="M248" s="46">
        <v>10435</v>
      </c>
      <c r="N248" s="73">
        <v>0.95138888888888884</v>
      </c>
      <c r="O248" s="46">
        <v>12</v>
      </c>
      <c r="P248" s="46">
        <v>19.8</v>
      </c>
      <c r="Q248" s="46">
        <v>19.399999999999999</v>
      </c>
      <c r="R248" s="46">
        <v>20.8</v>
      </c>
      <c r="S248" s="46">
        <v>19.100000000000001</v>
      </c>
      <c r="T248" s="46">
        <v>20.100000000000001</v>
      </c>
      <c r="U248" s="46">
        <v>8.3000000000000007</v>
      </c>
      <c r="V248" s="46">
        <v>8.1999999999999993</v>
      </c>
      <c r="W248" s="46">
        <v>8.4</v>
      </c>
      <c r="X248" s="48">
        <f>AVERAGE(P248:W498)</f>
        <v>19.355985267034935</v>
      </c>
      <c r="Y248" s="71">
        <v>0.97916666666666663</v>
      </c>
      <c r="Z248" s="50">
        <v>15.5</v>
      </c>
      <c r="AA248" s="50">
        <v>17.5</v>
      </c>
      <c r="AB248" s="50">
        <v>14.4</v>
      </c>
      <c r="AC248" s="50">
        <v>14.3</v>
      </c>
      <c r="AD248" s="50">
        <v>15.1</v>
      </c>
      <c r="AE248" s="50">
        <v>5.3</v>
      </c>
      <c r="AF248" s="50">
        <v>5.5</v>
      </c>
      <c r="AG248" s="50">
        <v>5.0999999999999996</v>
      </c>
      <c r="AH248" s="51">
        <f>AVERAGE(Z248:AG498)</f>
        <v>11.393704379562074</v>
      </c>
      <c r="AI248" s="71">
        <v>0</v>
      </c>
      <c r="AJ248" s="50">
        <v>5</v>
      </c>
      <c r="AK248" s="50">
        <v>5</v>
      </c>
      <c r="AL248" s="50">
        <v>5.0999999999999996</v>
      </c>
      <c r="AM248" s="50">
        <v>5</v>
      </c>
      <c r="AN248" s="50">
        <v>5</v>
      </c>
      <c r="AO248" s="50">
        <v>6.1</v>
      </c>
      <c r="AP248" s="50">
        <v>5.0999999999999996</v>
      </c>
      <c r="AQ248" s="50">
        <v>5.2</v>
      </c>
      <c r="AR248" s="50">
        <v>5.0999999999999996</v>
      </c>
      <c r="AS248" s="51">
        <f>AVERAGE(AK248:AR498)</f>
        <v>6.7034671532846737</v>
      </c>
      <c r="AT248" s="52">
        <f>+Enfriamiento[[#This Row],[HORA FINAL]]-Enfriamiento[[#This Row],[HORA INICIAL]]</f>
        <v>-0.95138888888888884</v>
      </c>
      <c r="AU248" s="53">
        <v>574.59</v>
      </c>
      <c r="AV248" s="46"/>
      <c r="AW24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1.1666666666666679</v>
      </c>
      <c r="AX248" s="55">
        <f>IF(Enfriamiento[[#This Row],[TIEMPO(H)]]="","",Enfriamiento[[#This Row],[TIEMPO(H)]]*60)</f>
        <v>70.000000000000071</v>
      </c>
      <c r="AY248" s="55">
        <f t="shared" si="6"/>
        <v>28</v>
      </c>
      <c r="AZ248" s="56" t="str">
        <f t="shared" si="7"/>
        <v>jul</v>
      </c>
      <c r="BA248" s="65" t="s">
        <v>142</v>
      </c>
    </row>
    <row r="249" spans="1:53" ht="26.25" hidden="1" thickBot="1" x14ac:dyDescent="0.3">
      <c r="A249" s="45">
        <v>45849</v>
      </c>
      <c r="B249" s="44" t="s">
        <v>53</v>
      </c>
      <c r="C249" s="44" t="s">
        <v>54</v>
      </c>
      <c r="D249" s="46" t="s">
        <v>55</v>
      </c>
      <c r="E249" s="47" t="s">
        <v>56</v>
      </c>
      <c r="F249" s="46" t="s">
        <v>57</v>
      </c>
      <c r="G249" s="46" t="s">
        <v>65</v>
      </c>
      <c r="H249" s="46" t="s">
        <v>59</v>
      </c>
      <c r="I249" s="46">
        <v>1</v>
      </c>
      <c r="J249" s="46">
        <v>3</v>
      </c>
      <c r="K249" s="46">
        <v>1</v>
      </c>
      <c r="L249" s="46">
        <v>5</v>
      </c>
      <c r="M249" s="46">
        <v>12675</v>
      </c>
      <c r="N249" s="73">
        <v>0.72222222222222221</v>
      </c>
      <c r="O249" s="46">
        <v>15.1</v>
      </c>
      <c r="P249" s="46">
        <v>19</v>
      </c>
      <c r="Q249" s="46">
        <v>18.8</v>
      </c>
      <c r="R249" s="46">
        <v>19.899999999999999</v>
      </c>
      <c r="S249" s="46">
        <v>19.899999999999999</v>
      </c>
      <c r="T249" s="46">
        <v>21.4</v>
      </c>
      <c r="U249" s="46">
        <v>21.1</v>
      </c>
      <c r="V249" s="46">
        <v>20.9</v>
      </c>
      <c r="W249" s="46">
        <v>21.8</v>
      </c>
      <c r="X249" s="48">
        <f>AVERAGE(P249:W500)</f>
        <v>19.384508348794007</v>
      </c>
      <c r="Y249" s="49">
        <v>0.75347222222222221</v>
      </c>
      <c r="Z249" s="50">
        <v>15.5</v>
      </c>
      <c r="AA249" s="50">
        <v>15.7</v>
      </c>
      <c r="AB249" s="50">
        <v>15</v>
      </c>
      <c r="AC249" s="50">
        <v>15</v>
      </c>
      <c r="AD249" s="50">
        <v>15.9</v>
      </c>
      <c r="AE249" s="50">
        <v>15.8</v>
      </c>
      <c r="AF249" s="50">
        <v>15.2</v>
      </c>
      <c r="AG249" s="50">
        <v>16.399999999999999</v>
      </c>
      <c r="AH249" s="51">
        <f>AVERAGE(Z249:AG500)</f>
        <v>11.392279411764733</v>
      </c>
      <c r="AI249" s="49">
        <v>0.81597222222222221</v>
      </c>
      <c r="AJ249" s="50">
        <v>4.9000000000000004</v>
      </c>
      <c r="AK249" s="50">
        <v>8.1999999999999993</v>
      </c>
      <c r="AL249" s="50">
        <v>9.3000000000000007</v>
      </c>
      <c r="AM249" s="50">
        <v>7.5</v>
      </c>
      <c r="AN249" s="50">
        <v>8.5</v>
      </c>
      <c r="AO249" s="50">
        <v>8.5</v>
      </c>
      <c r="AP249" s="50">
        <v>8</v>
      </c>
      <c r="AQ249" s="50">
        <v>7.7</v>
      </c>
      <c r="AR249" s="50">
        <v>8.5</v>
      </c>
      <c r="AS249" s="51">
        <f>AVERAGE(AK249:AR500)</f>
        <v>6.7145220588235324</v>
      </c>
      <c r="AT249" s="52">
        <f>+Enfriamiento[[#This Row],[HORA FINAL]]-Enfriamiento[[#This Row],[HORA INICIAL]]</f>
        <v>9.375E-2</v>
      </c>
      <c r="AU249" s="53">
        <v>395.64</v>
      </c>
      <c r="AV249" s="46"/>
      <c r="AW24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49" s="55">
        <f>IF(Enfriamiento[[#This Row],[TIEMPO(H)]]="","",Enfriamiento[[#This Row],[TIEMPO(H)]]*60)</f>
        <v>135</v>
      </c>
      <c r="AY249" s="55">
        <f t="shared" si="6"/>
        <v>28</v>
      </c>
      <c r="AZ249" s="56" t="str">
        <f t="shared" si="7"/>
        <v>jul</v>
      </c>
      <c r="BA249" s="65" t="s">
        <v>143</v>
      </c>
    </row>
    <row r="250" spans="1:53" ht="26.25" hidden="1" thickBot="1" x14ac:dyDescent="0.3">
      <c r="A250" s="45">
        <v>45849</v>
      </c>
      <c r="B250" s="44" t="s">
        <v>53</v>
      </c>
      <c r="C250" s="44" t="s">
        <v>54</v>
      </c>
      <c r="D250" s="46" t="s">
        <v>55</v>
      </c>
      <c r="E250" s="47" t="s">
        <v>56</v>
      </c>
      <c r="F250" s="46" t="s">
        <v>57</v>
      </c>
      <c r="G250" s="46" t="s">
        <v>65</v>
      </c>
      <c r="H250" s="46" t="s">
        <v>59</v>
      </c>
      <c r="I250" s="46">
        <v>1</v>
      </c>
      <c r="J250" s="46">
        <v>3</v>
      </c>
      <c r="K250" s="46">
        <v>1</v>
      </c>
      <c r="L250" s="46">
        <v>5</v>
      </c>
      <c r="M250" s="46">
        <v>12674</v>
      </c>
      <c r="N250" s="73">
        <v>0.72222222222222221</v>
      </c>
      <c r="O250" s="46">
        <v>15.1</v>
      </c>
      <c r="P250" s="46">
        <v>19</v>
      </c>
      <c r="Q250" s="46">
        <v>18.8</v>
      </c>
      <c r="R250" s="46">
        <v>19.899999999999999</v>
      </c>
      <c r="S250" s="46">
        <v>19.899999999999999</v>
      </c>
      <c r="T250" s="46">
        <v>21.4</v>
      </c>
      <c r="U250" s="46">
        <v>21.1</v>
      </c>
      <c r="V250" s="46">
        <v>20.9</v>
      </c>
      <c r="W250" s="46">
        <v>21.8</v>
      </c>
      <c r="X250" s="48">
        <f>AVERAGE(P250:W502)</f>
        <v>19.377289719626102</v>
      </c>
      <c r="Y250" s="49">
        <v>0.75347222222222221</v>
      </c>
      <c r="Z250" s="50">
        <v>15.5</v>
      </c>
      <c r="AA250" s="50">
        <v>15.7</v>
      </c>
      <c r="AB250" s="50">
        <v>15</v>
      </c>
      <c r="AC250" s="50">
        <v>15</v>
      </c>
      <c r="AD250" s="50">
        <v>15.9</v>
      </c>
      <c r="AE250" s="50">
        <v>15.8</v>
      </c>
      <c r="AF250" s="50">
        <v>15.2</v>
      </c>
      <c r="AG250" s="50">
        <v>16.399999999999999</v>
      </c>
      <c r="AH250" s="51">
        <f>AVERAGE(Z250:AG502)</f>
        <v>11.361388888888914</v>
      </c>
      <c r="AI250" s="49">
        <v>0.81597222222222221</v>
      </c>
      <c r="AJ250" s="50">
        <v>4.9000000000000004</v>
      </c>
      <c r="AK250" s="50">
        <v>8.1999999999999993</v>
      </c>
      <c r="AL250" s="50">
        <v>9.3000000000000007</v>
      </c>
      <c r="AM250" s="50">
        <v>7.5</v>
      </c>
      <c r="AN250" s="50">
        <v>8.5</v>
      </c>
      <c r="AO250" s="50">
        <v>8.5</v>
      </c>
      <c r="AP250" s="50">
        <v>8</v>
      </c>
      <c r="AQ250" s="50">
        <v>7.7</v>
      </c>
      <c r="AR250" s="50">
        <v>8.5</v>
      </c>
      <c r="AS250" s="51">
        <f>AVERAGE(AK250:AR502)</f>
        <v>6.7029629629629666</v>
      </c>
      <c r="AT250" s="52">
        <f>+Enfriamiento[[#This Row],[HORA FINAL]]-Enfriamiento[[#This Row],[HORA INICIAL]]</f>
        <v>9.375E-2</v>
      </c>
      <c r="AU250" s="53">
        <v>397.64</v>
      </c>
      <c r="AV250" s="46"/>
      <c r="AW25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0" s="55">
        <f>IF(Enfriamiento[[#This Row],[TIEMPO(H)]]="","",Enfriamiento[[#This Row],[TIEMPO(H)]]*60)</f>
        <v>135</v>
      </c>
      <c r="AY250" s="55">
        <f t="shared" si="6"/>
        <v>28</v>
      </c>
      <c r="AZ250" s="56" t="str">
        <f t="shared" si="7"/>
        <v>jul</v>
      </c>
      <c r="BA250" s="65" t="s">
        <v>144</v>
      </c>
    </row>
    <row r="251" spans="1:53" ht="26.25" hidden="1" thickBot="1" x14ac:dyDescent="0.3">
      <c r="A251" s="45">
        <v>45849</v>
      </c>
      <c r="B251" s="44" t="s">
        <v>53</v>
      </c>
      <c r="C251" s="44" t="s">
        <v>54</v>
      </c>
      <c r="D251" s="46" t="s">
        <v>55</v>
      </c>
      <c r="E251" s="47" t="s">
        <v>56</v>
      </c>
      <c r="F251" s="46" t="s">
        <v>57</v>
      </c>
      <c r="G251" s="46" t="s">
        <v>65</v>
      </c>
      <c r="H251" s="46" t="s">
        <v>59</v>
      </c>
      <c r="I251" s="46">
        <v>1</v>
      </c>
      <c r="J251" s="46">
        <v>3</v>
      </c>
      <c r="K251" s="46">
        <v>1</v>
      </c>
      <c r="L251" s="46">
        <v>5</v>
      </c>
      <c r="M251" s="46">
        <v>12673</v>
      </c>
      <c r="N251" s="73">
        <v>0.72222222222222221</v>
      </c>
      <c r="O251" s="46">
        <v>15.1</v>
      </c>
      <c r="P251" s="46">
        <v>19</v>
      </c>
      <c r="Q251" s="46">
        <v>18.8</v>
      </c>
      <c r="R251" s="46">
        <v>19.899999999999999</v>
      </c>
      <c r="S251" s="46">
        <v>19.899999999999999</v>
      </c>
      <c r="T251" s="46">
        <v>21.4</v>
      </c>
      <c r="U251" s="46">
        <v>21.1</v>
      </c>
      <c r="V251" s="46">
        <v>20.9</v>
      </c>
      <c r="W251" s="46">
        <v>21.8</v>
      </c>
      <c r="X251" s="48">
        <f>AVERAGE(P251:W504)</f>
        <v>19.369962335216496</v>
      </c>
      <c r="Y251" s="49">
        <v>0.75347222222222221</v>
      </c>
      <c r="Z251" s="50">
        <v>15.5</v>
      </c>
      <c r="AA251" s="50">
        <v>15.7</v>
      </c>
      <c r="AB251" s="50">
        <v>15</v>
      </c>
      <c r="AC251" s="50">
        <v>15</v>
      </c>
      <c r="AD251" s="50">
        <v>15.9</v>
      </c>
      <c r="AE251" s="50">
        <v>15.8</v>
      </c>
      <c r="AF251" s="50">
        <v>15.2</v>
      </c>
      <c r="AG251" s="50">
        <v>16.399999999999999</v>
      </c>
      <c r="AH251" s="51">
        <f>AVERAGE(Z251:AG504)</f>
        <v>11.330037313432857</v>
      </c>
      <c r="AI251" s="49">
        <v>0.81597222222222221</v>
      </c>
      <c r="AJ251" s="50">
        <v>4.9000000000000004</v>
      </c>
      <c r="AK251" s="50">
        <v>8.1999999999999993</v>
      </c>
      <c r="AL251" s="50">
        <v>9.3000000000000007</v>
      </c>
      <c r="AM251" s="50">
        <v>7.5</v>
      </c>
      <c r="AN251" s="50">
        <v>8.5</v>
      </c>
      <c r="AO251" s="50">
        <v>8.5</v>
      </c>
      <c r="AP251" s="50">
        <v>8</v>
      </c>
      <c r="AQ251" s="50">
        <v>7.7</v>
      </c>
      <c r="AR251" s="50">
        <v>8.5</v>
      </c>
      <c r="AS251" s="51">
        <f>AVERAGE(AK251:AR504)</f>
        <v>6.6912313432835875</v>
      </c>
      <c r="AT251" s="52">
        <f>+Enfriamiento[[#This Row],[HORA FINAL]]-Enfriamiento[[#This Row],[HORA INICIAL]]</f>
        <v>9.375E-2</v>
      </c>
      <c r="AU251" s="53">
        <v>399.64</v>
      </c>
      <c r="AV251" s="46"/>
      <c r="AW25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1" s="55">
        <f>IF(Enfriamiento[[#This Row],[TIEMPO(H)]]="","",Enfriamiento[[#This Row],[TIEMPO(H)]]*60)</f>
        <v>135</v>
      </c>
      <c r="AY251" s="55">
        <f t="shared" si="6"/>
        <v>28</v>
      </c>
      <c r="AZ251" s="56" t="str">
        <f t="shared" si="7"/>
        <v>jul</v>
      </c>
      <c r="BA251" s="65" t="s">
        <v>145</v>
      </c>
    </row>
    <row r="252" spans="1:53" ht="26.25" hidden="1" thickBot="1" x14ac:dyDescent="0.3">
      <c r="A252" s="45">
        <v>45849</v>
      </c>
      <c r="B252" s="44" t="s">
        <v>53</v>
      </c>
      <c r="C252" s="44" t="s">
        <v>54</v>
      </c>
      <c r="D252" s="46" t="s">
        <v>55</v>
      </c>
      <c r="E252" s="47" t="s">
        <v>56</v>
      </c>
      <c r="F252" s="46" t="s">
        <v>57</v>
      </c>
      <c r="G252" s="46" t="s">
        <v>65</v>
      </c>
      <c r="H252" s="46" t="s">
        <v>59</v>
      </c>
      <c r="I252" s="46">
        <v>1</v>
      </c>
      <c r="J252" s="46">
        <v>3</v>
      </c>
      <c r="K252" s="46">
        <v>1</v>
      </c>
      <c r="L252" s="46">
        <v>5</v>
      </c>
      <c r="M252" s="46">
        <v>12672</v>
      </c>
      <c r="N252" s="73">
        <v>0.72222222222222221</v>
      </c>
      <c r="O252" s="46">
        <v>15.1</v>
      </c>
      <c r="P252" s="46">
        <v>19</v>
      </c>
      <c r="Q252" s="46">
        <v>18.8</v>
      </c>
      <c r="R252" s="46">
        <v>19.899999999999999</v>
      </c>
      <c r="S252" s="46">
        <v>19.899999999999999</v>
      </c>
      <c r="T252" s="46">
        <v>21.4</v>
      </c>
      <c r="U252" s="46">
        <v>21.1</v>
      </c>
      <c r="V252" s="46">
        <v>20.9</v>
      </c>
      <c r="W252" s="46">
        <v>21.8</v>
      </c>
      <c r="X252" s="48">
        <f>AVERAGE(P252:W506)</f>
        <v>19.362523719164997</v>
      </c>
      <c r="Y252" s="49">
        <v>0.75347222222222221</v>
      </c>
      <c r="Z252" s="50">
        <v>15.5</v>
      </c>
      <c r="AA252" s="50">
        <v>15.7</v>
      </c>
      <c r="AB252" s="50">
        <v>15</v>
      </c>
      <c r="AC252" s="50">
        <v>15</v>
      </c>
      <c r="AD252" s="50">
        <v>15.9</v>
      </c>
      <c r="AE252" s="50">
        <v>15.8</v>
      </c>
      <c r="AF252" s="50">
        <v>15.2</v>
      </c>
      <c r="AG252" s="50">
        <v>16.399999999999999</v>
      </c>
      <c r="AH252" s="51">
        <f>AVERAGE(Z252:AG506)</f>
        <v>11.298214285714305</v>
      </c>
      <c r="AI252" s="49">
        <v>0.81597222222222221</v>
      </c>
      <c r="AJ252" s="50">
        <v>4.9000000000000004</v>
      </c>
      <c r="AK252" s="50">
        <v>8.1999999999999993</v>
      </c>
      <c r="AL252" s="50">
        <v>9.3000000000000007</v>
      </c>
      <c r="AM252" s="50">
        <v>7.5</v>
      </c>
      <c r="AN252" s="50">
        <v>8.5</v>
      </c>
      <c r="AO252" s="50">
        <v>8.5</v>
      </c>
      <c r="AP252" s="50">
        <v>8</v>
      </c>
      <c r="AQ252" s="50">
        <v>7.7</v>
      </c>
      <c r="AR252" s="50">
        <v>8.5</v>
      </c>
      <c r="AS252" s="51">
        <f>AVERAGE(AK252:AR506)</f>
        <v>6.679323308270682</v>
      </c>
      <c r="AT252" s="52">
        <f>+Enfriamiento[[#This Row],[HORA FINAL]]-Enfriamiento[[#This Row],[HORA INICIAL]]</f>
        <v>9.375E-2</v>
      </c>
      <c r="AU252" s="53">
        <v>395.64</v>
      </c>
      <c r="AV252" s="46"/>
      <c r="AW25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2" s="55">
        <f>IF(Enfriamiento[[#This Row],[TIEMPO(H)]]="","",Enfriamiento[[#This Row],[TIEMPO(H)]]*60)</f>
        <v>135</v>
      </c>
      <c r="AY252" s="55">
        <f t="shared" si="6"/>
        <v>28</v>
      </c>
      <c r="AZ252" s="56" t="str">
        <f t="shared" si="7"/>
        <v>jul</v>
      </c>
      <c r="BA252" s="65" t="s">
        <v>146</v>
      </c>
    </row>
    <row r="253" spans="1:53" ht="26.25" hidden="1" thickBot="1" x14ac:dyDescent="0.3">
      <c r="A253" s="45">
        <v>45849</v>
      </c>
      <c r="B253" s="44" t="s">
        <v>53</v>
      </c>
      <c r="C253" s="44" t="s">
        <v>54</v>
      </c>
      <c r="D253" s="46" t="s">
        <v>55</v>
      </c>
      <c r="E253" s="47" t="s">
        <v>56</v>
      </c>
      <c r="F253" s="46" t="s">
        <v>57</v>
      </c>
      <c r="G253" s="46" t="s">
        <v>65</v>
      </c>
      <c r="H253" s="46" t="s">
        <v>59</v>
      </c>
      <c r="I253" s="46">
        <v>1</v>
      </c>
      <c r="J253" s="46">
        <v>3</v>
      </c>
      <c r="K253" s="46">
        <v>1</v>
      </c>
      <c r="L253" s="46">
        <v>5</v>
      </c>
      <c r="M253" s="46">
        <v>12671</v>
      </c>
      <c r="N253" s="73">
        <v>0.72222222222222221</v>
      </c>
      <c r="O253" s="46">
        <v>15.1</v>
      </c>
      <c r="P253" s="46">
        <v>19</v>
      </c>
      <c r="Q253" s="46">
        <v>18.8</v>
      </c>
      <c r="R253" s="46">
        <v>19.899999999999999</v>
      </c>
      <c r="S253" s="46">
        <v>19.899999999999999</v>
      </c>
      <c r="T253" s="46">
        <v>21.4</v>
      </c>
      <c r="U253" s="46">
        <v>21.1</v>
      </c>
      <c r="V253" s="46">
        <v>20.9</v>
      </c>
      <c r="W253" s="46">
        <v>21.8</v>
      </c>
      <c r="X253" s="48">
        <f>AVERAGE(P253:W508)</f>
        <v>19.35497131931157</v>
      </c>
      <c r="Y253" s="49">
        <v>0.75347222222222221</v>
      </c>
      <c r="Z253" s="50">
        <v>15.5</v>
      </c>
      <c r="AA253" s="50">
        <v>15.7</v>
      </c>
      <c r="AB253" s="50">
        <v>15</v>
      </c>
      <c r="AC253" s="50">
        <v>15</v>
      </c>
      <c r="AD253" s="50">
        <v>15.9</v>
      </c>
      <c r="AE253" s="50">
        <v>15.8</v>
      </c>
      <c r="AF253" s="50">
        <v>15.2</v>
      </c>
      <c r="AG253" s="50">
        <v>16.399999999999999</v>
      </c>
      <c r="AH253" s="51">
        <f>AVERAGE(Z253:AG508)</f>
        <v>11.26590909090911</v>
      </c>
      <c r="AI253" s="49">
        <v>0.81597222222222221</v>
      </c>
      <c r="AJ253" s="50">
        <v>4.9000000000000004</v>
      </c>
      <c r="AK253" s="50">
        <v>8.1999999999999993</v>
      </c>
      <c r="AL253" s="50">
        <v>9.3000000000000007</v>
      </c>
      <c r="AM253" s="50">
        <v>7.5</v>
      </c>
      <c r="AN253" s="50">
        <v>8.5</v>
      </c>
      <c r="AO253" s="50">
        <v>8.5</v>
      </c>
      <c r="AP253" s="50">
        <v>8</v>
      </c>
      <c r="AQ253" s="50">
        <v>7.7</v>
      </c>
      <c r="AR253" s="50">
        <v>8.5</v>
      </c>
      <c r="AS253" s="51">
        <f>AVERAGE(AK253:AR508)</f>
        <v>6.6672348484848545</v>
      </c>
      <c r="AT253" s="52">
        <f>+Enfriamiento[[#This Row],[HORA FINAL]]-Enfriamiento[[#This Row],[HORA INICIAL]]</f>
        <v>9.375E-2</v>
      </c>
      <c r="AU253" s="53">
        <v>393.64</v>
      </c>
      <c r="AV253" s="46"/>
      <c r="AW25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3" s="55">
        <f>IF(Enfriamiento[[#This Row],[TIEMPO(H)]]="","",Enfriamiento[[#This Row],[TIEMPO(H)]]*60)</f>
        <v>135</v>
      </c>
      <c r="AY253" s="55">
        <f t="shared" si="6"/>
        <v>28</v>
      </c>
      <c r="AZ253" s="56" t="str">
        <f t="shared" si="7"/>
        <v>jul</v>
      </c>
      <c r="BA253" s="65" t="s">
        <v>147</v>
      </c>
    </row>
    <row r="254" spans="1:53" ht="26.25" hidden="1" thickBot="1" x14ac:dyDescent="0.3">
      <c r="A254" s="45">
        <v>45849</v>
      </c>
      <c r="B254" s="44" t="s">
        <v>53</v>
      </c>
      <c r="C254" s="44" t="s">
        <v>54</v>
      </c>
      <c r="D254" s="46" t="s">
        <v>55</v>
      </c>
      <c r="E254" s="47" t="s">
        <v>56</v>
      </c>
      <c r="F254" s="46" t="s">
        <v>57</v>
      </c>
      <c r="G254" s="46" t="s">
        <v>65</v>
      </c>
      <c r="H254" s="46" t="s">
        <v>59</v>
      </c>
      <c r="I254" s="46">
        <v>1</v>
      </c>
      <c r="J254" s="46">
        <v>3</v>
      </c>
      <c r="K254" s="46">
        <v>1</v>
      </c>
      <c r="L254" s="46">
        <v>5</v>
      </c>
      <c r="M254" s="46">
        <v>12670</v>
      </c>
      <c r="N254" s="73">
        <v>0.72222222222222221</v>
      </c>
      <c r="O254" s="46">
        <v>15.1</v>
      </c>
      <c r="P254" s="46">
        <v>19</v>
      </c>
      <c r="Q254" s="46">
        <v>18.8</v>
      </c>
      <c r="R254" s="46">
        <v>19.899999999999999</v>
      </c>
      <c r="S254" s="46">
        <v>19.899999999999999</v>
      </c>
      <c r="T254" s="46">
        <v>21.4</v>
      </c>
      <c r="U254" s="46">
        <v>21.1</v>
      </c>
      <c r="V254" s="46">
        <v>20.9</v>
      </c>
      <c r="W254" s="46">
        <v>21.8</v>
      </c>
      <c r="X254" s="48">
        <f>AVERAGE(P254:W510)</f>
        <v>19.347302504816856</v>
      </c>
      <c r="Y254" s="49">
        <v>0.75347222222222221</v>
      </c>
      <c r="Z254" s="50">
        <v>15.5</v>
      </c>
      <c r="AA254" s="50">
        <v>15.7</v>
      </c>
      <c r="AB254" s="50">
        <v>15</v>
      </c>
      <c r="AC254" s="50">
        <v>15</v>
      </c>
      <c r="AD254" s="50">
        <v>15.9</v>
      </c>
      <c r="AE254" s="50">
        <v>15.8</v>
      </c>
      <c r="AF254" s="50">
        <v>15.2</v>
      </c>
      <c r="AG254" s="50">
        <v>16.399999999999999</v>
      </c>
      <c r="AH254" s="51">
        <f>AVERAGE(Z254:AG510)</f>
        <v>11.233110687022924</v>
      </c>
      <c r="AI254" s="49">
        <v>0.81597222222222221</v>
      </c>
      <c r="AJ254" s="50">
        <v>4.9000000000000004</v>
      </c>
      <c r="AK254" s="50">
        <v>8.1999999999999993</v>
      </c>
      <c r="AL254" s="50">
        <v>9.3000000000000007</v>
      </c>
      <c r="AM254" s="50">
        <v>7.5</v>
      </c>
      <c r="AN254" s="50">
        <v>8.5</v>
      </c>
      <c r="AO254" s="50">
        <v>8.5</v>
      </c>
      <c r="AP254" s="50">
        <v>8</v>
      </c>
      <c r="AQ254" s="50">
        <v>7.7</v>
      </c>
      <c r="AR254" s="50">
        <v>8.5</v>
      </c>
      <c r="AS254" s="51">
        <f>AVERAGE(AK254:AR510)</f>
        <v>6.6549618320610735</v>
      </c>
      <c r="AT254" s="52">
        <f>+Enfriamiento[[#This Row],[HORA FINAL]]-Enfriamiento[[#This Row],[HORA INICIAL]]</f>
        <v>9.375E-2</v>
      </c>
      <c r="AU254" s="53">
        <v>396.64</v>
      </c>
      <c r="AV254" s="46"/>
      <c r="AW25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4" s="55">
        <f>IF(Enfriamiento[[#This Row],[TIEMPO(H)]]="","",Enfriamiento[[#This Row],[TIEMPO(H)]]*60)</f>
        <v>135</v>
      </c>
      <c r="AY254" s="55">
        <f t="shared" si="6"/>
        <v>28</v>
      </c>
      <c r="AZ254" s="56" t="str">
        <f t="shared" si="7"/>
        <v>jul</v>
      </c>
      <c r="BA254" s="65" t="s">
        <v>148</v>
      </c>
    </row>
    <row r="255" spans="1:53" ht="26.25" hidden="1" thickBot="1" x14ac:dyDescent="0.3">
      <c r="A255" s="45">
        <v>45849</v>
      </c>
      <c r="B255" s="44" t="s">
        <v>53</v>
      </c>
      <c r="C255" s="44" t="s">
        <v>54</v>
      </c>
      <c r="D255" s="46" t="s">
        <v>55</v>
      </c>
      <c r="E255" s="47" t="s">
        <v>56</v>
      </c>
      <c r="F255" s="46" t="s">
        <v>57</v>
      </c>
      <c r="G255" s="46" t="s">
        <v>65</v>
      </c>
      <c r="H255" s="46" t="s">
        <v>59</v>
      </c>
      <c r="I255" s="46">
        <v>1</v>
      </c>
      <c r="J255" s="46">
        <v>3</v>
      </c>
      <c r="K255" s="46">
        <v>1</v>
      </c>
      <c r="L255" s="46">
        <v>5</v>
      </c>
      <c r="M255" s="46">
        <v>12668</v>
      </c>
      <c r="N255" s="73">
        <v>0.72222222222222221</v>
      </c>
      <c r="O255" s="46">
        <v>15.1</v>
      </c>
      <c r="P255" s="46">
        <v>19</v>
      </c>
      <c r="Q255" s="46">
        <v>18.8</v>
      </c>
      <c r="R255" s="46">
        <v>19.899999999999999</v>
      </c>
      <c r="S255" s="46">
        <v>19.899999999999999</v>
      </c>
      <c r="T255" s="46">
        <v>21.4</v>
      </c>
      <c r="U255" s="46">
        <v>21.1</v>
      </c>
      <c r="V255" s="46">
        <v>20.9</v>
      </c>
      <c r="W255" s="46">
        <v>21.8</v>
      </c>
      <c r="X255" s="48">
        <f>AVERAGE(P255:W512)</f>
        <v>19.339514563106693</v>
      </c>
      <c r="Y255" s="49">
        <v>0.75347222222222221</v>
      </c>
      <c r="Z255" s="50">
        <v>15.5</v>
      </c>
      <c r="AA255" s="50">
        <v>15.7</v>
      </c>
      <c r="AB255" s="50">
        <v>15</v>
      </c>
      <c r="AC255" s="50">
        <v>15</v>
      </c>
      <c r="AD255" s="50">
        <v>15.9</v>
      </c>
      <c r="AE255" s="50">
        <v>15.8</v>
      </c>
      <c r="AF255" s="50">
        <v>15.2</v>
      </c>
      <c r="AG255" s="50">
        <v>16.399999999999999</v>
      </c>
      <c r="AH255" s="51">
        <f>AVERAGE(Z255:AG512)</f>
        <v>11.19980769230772</v>
      </c>
      <c r="AI255" s="49">
        <v>0.81597222222222221</v>
      </c>
      <c r="AJ255" s="50">
        <v>4.9000000000000004</v>
      </c>
      <c r="AK255" s="50">
        <v>8.1999999999999993</v>
      </c>
      <c r="AL255" s="50">
        <v>9.3000000000000007</v>
      </c>
      <c r="AM255" s="50">
        <v>7.5</v>
      </c>
      <c r="AN255" s="50">
        <v>8.5</v>
      </c>
      <c r="AO255" s="50">
        <v>8.5</v>
      </c>
      <c r="AP255" s="50">
        <v>8</v>
      </c>
      <c r="AQ255" s="50">
        <v>7.7</v>
      </c>
      <c r="AR255" s="50">
        <v>8.5</v>
      </c>
      <c r="AS255" s="51">
        <f>AVERAGE(AK255:AR512)</f>
        <v>6.6425000000000036</v>
      </c>
      <c r="AT255" s="52">
        <f>+Enfriamiento[[#This Row],[HORA FINAL]]-Enfriamiento[[#This Row],[HORA INICIAL]]</f>
        <v>9.375E-2</v>
      </c>
      <c r="AU255" s="53">
        <v>328.87</v>
      </c>
      <c r="AV255" s="46"/>
      <c r="AW25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5" s="55">
        <f>IF(Enfriamiento[[#This Row],[TIEMPO(H)]]="","",Enfriamiento[[#This Row],[TIEMPO(H)]]*60)</f>
        <v>135</v>
      </c>
      <c r="AY255" s="55">
        <f t="shared" si="6"/>
        <v>28</v>
      </c>
      <c r="AZ255" s="56" t="str">
        <f t="shared" si="7"/>
        <v>jul</v>
      </c>
      <c r="BA255" s="65" t="s">
        <v>149</v>
      </c>
    </row>
    <row r="256" spans="1:53" ht="26.25" hidden="1" thickBot="1" x14ac:dyDescent="0.3">
      <c r="A256" s="45">
        <v>45849</v>
      </c>
      <c r="B256" s="44" t="s">
        <v>53</v>
      </c>
      <c r="C256" s="44" t="s">
        <v>54</v>
      </c>
      <c r="D256" s="46" t="s">
        <v>55</v>
      </c>
      <c r="E256" s="47" t="s">
        <v>56</v>
      </c>
      <c r="F256" s="46" t="s">
        <v>57</v>
      </c>
      <c r="G256" s="46" t="s">
        <v>65</v>
      </c>
      <c r="H256" s="46" t="s">
        <v>59</v>
      </c>
      <c r="I256" s="46">
        <v>1</v>
      </c>
      <c r="J256" s="46">
        <v>3</v>
      </c>
      <c r="K256" s="46">
        <v>1</v>
      </c>
      <c r="L256" s="46">
        <v>5</v>
      </c>
      <c r="M256" s="46">
        <v>12669</v>
      </c>
      <c r="N256" s="73">
        <v>0.72222222222222221</v>
      </c>
      <c r="O256" s="46">
        <v>15.1</v>
      </c>
      <c r="P256" s="46">
        <v>19</v>
      </c>
      <c r="Q256" s="46">
        <v>18.8</v>
      </c>
      <c r="R256" s="46">
        <v>19.899999999999999</v>
      </c>
      <c r="S256" s="46">
        <v>19.899999999999999</v>
      </c>
      <c r="T256" s="46">
        <v>21.4</v>
      </c>
      <c r="U256" s="46">
        <v>21.1</v>
      </c>
      <c r="V256" s="46">
        <v>20.9</v>
      </c>
      <c r="W256" s="46">
        <v>21.8</v>
      </c>
      <c r="X256" s="48">
        <f>AVERAGE(P256:W514)</f>
        <v>19.331604696673086</v>
      </c>
      <c r="Y256" s="49">
        <v>0.75347222222222221</v>
      </c>
      <c r="Z256" s="50">
        <v>15.5</v>
      </c>
      <c r="AA256" s="50">
        <v>15.7</v>
      </c>
      <c r="AB256" s="50">
        <v>15</v>
      </c>
      <c r="AC256" s="50">
        <v>15</v>
      </c>
      <c r="AD256" s="50">
        <v>15.9</v>
      </c>
      <c r="AE256" s="50">
        <v>15.8</v>
      </c>
      <c r="AF256" s="50">
        <v>15.2</v>
      </c>
      <c r="AG256" s="50">
        <v>16.399999999999999</v>
      </c>
      <c r="AH256" s="51">
        <f>AVERAGE(Z256:AG514)</f>
        <v>11.165988372093052</v>
      </c>
      <c r="AI256" s="49">
        <v>0.81597222222222221</v>
      </c>
      <c r="AJ256" s="50">
        <v>4.9000000000000004</v>
      </c>
      <c r="AK256" s="50">
        <v>8.1999999999999993</v>
      </c>
      <c r="AL256" s="50">
        <v>9.3000000000000007</v>
      </c>
      <c r="AM256" s="50">
        <v>7.5</v>
      </c>
      <c r="AN256" s="50">
        <v>8.5</v>
      </c>
      <c r="AO256" s="50">
        <v>8.5</v>
      </c>
      <c r="AP256" s="50">
        <v>8</v>
      </c>
      <c r="AQ256" s="50">
        <v>7.7</v>
      </c>
      <c r="AR256" s="50">
        <v>8.5</v>
      </c>
      <c r="AS256" s="51">
        <f>AVERAGE(AK256:AR514)</f>
        <v>6.6298449612403108</v>
      </c>
      <c r="AT256" s="52">
        <f>+Enfriamiento[[#This Row],[HORA FINAL]]-Enfriamiento[[#This Row],[HORA INICIAL]]</f>
        <v>9.375E-2</v>
      </c>
      <c r="AU256" s="53">
        <v>330.87</v>
      </c>
      <c r="AV256" s="46"/>
      <c r="AW25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6" s="55">
        <f>IF(Enfriamiento[[#This Row],[TIEMPO(H)]]="","",Enfriamiento[[#This Row],[TIEMPO(H)]]*60)</f>
        <v>135</v>
      </c>
      <c r="AY256" s="55">
        <f t="shared" si="6"/>
        <v>28</v>
      </c>
      <c r="AZ256" s="56" t="str">
        <f t="shared" si="7"/>
        <v>jul</v>
      </c>
      <c r="BA256" s="65" t="s">
        <v>150</v>
      </c>
    </row>
    <row r="257" spans="1:53" ht="26.25" hidden="1" thickBot="1" x14ac:dyDescent="0.3">
      <c r="A257" s="45">
        <v>45849</v>
      </c>
      <c r="B257" s="44" t="s">
        <v>53</v>
      </c>
      <c r="C257" s="44" t="s">
        <v>69</v>
      </c>
      <c r="D257" s="46" t="s">
        <v>62</v>
      </c>
      <c r="E257" s="47" t="s">
        <v>56</v>
      </c>
      <c r="F257" s="46" t="s">
        <v>57</v>
      </c>
      <c r="G257" s="46" t="s">
        <v>65</v>
      </c>
      <c r="H257" s="46" t="s">
        <v>59</v>
      </c>
      <c r="I257" s="46">
        <v>1</v>
      </c>
      <c r="J257" s="46">
        <v>3</v>
      </c>
      <c r="K257" s="46">
        <v>1</v>
      </c>
      <c r="L257" s="46">
        <v>5</v>
      </c>
      <c r="M257" s="46">
        <v>2503</v>
      </c>
      <c r="N257" s="73">
        <v>0.72222222222222221</v>
      </c>
      <c r="O257" s="46">
        <v>15.1</v>
      </c>
      <c r="P257" s="46">
        <v>19</v>
      </c>
      <c r="Q257" s="46">
        <v>18.8</v>
      </c>
      <c r="R257" s="46">
        <v>19.899999999999999</v>
      </c>
      <c r="S257" s="46">
        <v>19.899999999999999</v>
      </c>
      <c r="T257" s="46">
        <v>21.4</v>
      </c>
      <c r="U257" s="46">
        <v>21.1</v>
      </c>
      <c r="V257" s="46">
        <v>20.9</v>
      </c>
      <c r="W257" s="46">
        <v>21.8</v>
      </c>
      <c r="X257" s="48">
        <f>AVERAGE(P257:W516)</f>
        <v>19.323570019723757</v>
      </c>
      <c r="Y257" s="49">
        <v>0.75347222222222221</v>
      </c>
      <c r="Z257" s="50">
        <v>15.5</v>
      </c>
      <c r="AA257" s="50">
        <v>15.7</v>
      </c>
      <c r="AB257" s="50">
        <v>15</v>
      </c>
      <c r="AC257" s="50">
        <v>15</v>
      </c>
      <c r="AD257" s="50">
        <v>15.9</v>
      </c>
      <c r="AE257" s="50">
        <v>15.8</v>
      </c>
      <c r="AF257" s="50">
        <v>15.2</v>
      </c>
      <c r="AG257" s="50">
        <v>16.399999999999999</v>
      </c>
      <c r="AH257" s="51">
        <f>AVERAGE(Z257:AG516)</f>
        <v>11.131640625000029</v>
      </c>
      <c r="AI257" s="49">
        <v>0.81597222222222221</v>
      </c>
      <c r="AJ257" s="50">
        <v>4.9000000000000004</v>
      </c>
      <c r="AK257" s="50">
        <v>8.1999999999999993</v>
      </c>
      <c r="AL257" s="50">
        <v>9.3000000000000007</v>
      </c>
      <c r="AM257" s="50">
        <v>7.5</v>
      </c>
      <c r="AN257" s="50">
        <v>8.5</v>
      </c>
      <c r="AO257" s="50">
        <v>8.5</v>
      </c>
      <c r="AP257" s="50">
        <v>8</v>
      </c>
      <c r="AQ257" s="50">
        <v>7.7</v>
      </c>
      <c r="AR257" s="50">
        <v>8.5</v>
      </c>
      <c r="AS257" s="51">
        <f>AVERAGE(AK257:AR516)</f>
        <v>6.6169921874999984</v>
      </c>
      <c r="AT257" s="52">
        <f>+Enfriamiento[[#This Row],[HORA FINAL]]-Enfriamiento[[#This Row],[HORA INICIAL]]</f>
        <v>9.375E-2</v>
      </c>
      <c r="AU257" s="53">
        <v>528.34</v>
      </c>
      <c r="AV257" s="46"/>
      <c r="AW25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7" s="55">
        <f>IF(Enfriamiento[[#This Row],[TIEMPO(H)]]="","",Enfriamiento[[#This Row],[TIEMPO(H)]]*60)</f>
        <v>135</v>
      </c>
      <c r="AY257" s="55">
        <f t="shared" si="6"/>
        <v>28</v>
      </c>
      <c r="AZ257" s="56" t="str">
        <f t="shared" si="7"/>
        <v>jul</v>
      </c>
      <c r="BA257" s="65" t="s">
        <v>151</v>
      </c>
    </row>
    <row r="258" spans="1:53" ht="26.25" hidden="1" thickBot="1" x14ac:dyDescent="0.3">
      <c r="A258" s="45">
        <v>45849</v>
      </c>
      <c r="B258" s="44" t="s">
        <v>53</v>
      </c>
      <c r="C258" s="44" t="s">
        <v>69</v>
      </c>
      <c r="D258" s="46" t="s">
        <v>62</v>
      </c>
      <c r="E258" s="47" t="s">
        <v>56</v>
      </c>
      <c r="F258" s="46" t="s">
        <v>57</v>
      </c>
      <c r="G258" s="46" t="s">
        <v>65</v>
      </c>
      <c r="H258" s="46" t="s">
        <v>59</v>
      </c>
      <c r="I258" s="46">
        <v>1</v>
      </c>
      <c r="J258" s="46">
        <v>3</v>
      </c>
      <c r="K258" s="46">
        <v>1</v>
      </c>
      <c r="L258" s="46">
        <v>5</v>
      </c>
      <c r="M258" s="46">
        <v>2505</v>
      </c>
      <c r="N258" s="73">
        <v>0.72222222222222221</v>
      </c>
      <c r="O258" s="46">
        <v>15.1</v>
      </c>
      <c r="P258" s="46">
        <v>19</v>
      </c>
      <c r="Q258" s="46">
        <v>18.8</v>
      </c>
      <c r="R258" s="46">
        <v>19.899999999999999</v>
      </c>
      <c r="S258" s="46">
        <v>19.899999999999999</v>
      </c>
      <c r="T258" s="46">
        <v>21.4</v>
      </c>
      <c r="U258" s="46">
        <v>21.1</v>
      </c>
      <c r="V258" s="46">
        <v>20.9</v>
      </c>
      <c r="W258" s="46">
        <v>21.8</v>
      </c>
      <c r="X258" s="48">
        <f>AVERAGE(P258:W518)</f>
        <v>19.315407554671854</v>
      </c>
      <c r="Y258" s="49">
        <v>0.75347222222222221</v>
      </c>
      <c r="Z258" s="50">
        <v>15.5</v>
      </c>
      <c r="AA258" s="50">
        <v>15.7</v>
      </c>
      <c r="AB258" s="50">
        <v>15</v>
      </c>
      <c r="AC258" s="50">
        <v>15</v>
      </c>
      <c r="AD258" s="50">
        <v>15.9</v>
      </c>
      <c r="AE258" s="50">
        <v>15.8</v>
      </c>
      <c r="AF258" s="50">
        <v>15.2</v>
      </c>
      <c r="AG258" s="50">
        <v>16.399999999999999</v>
      </c>
      <c r="AH258" s="51">
        <f>AVERAGE(Z258:AG518)</f>
        <v>11.096751968503966</v>
      </c>
      <c r="AI258" s="49">
        <v>0.81597222222222221</v>
      </c>
      <c r="AJ258" s="50">
        <v>4.9000000000000004</v>
      </c>
      <c r="AK258" s="50">
        <v>8.1999999999999993</v>
      </c>
      <c r="AL258" s="50">
        <v>9.3000000000000007</v>
      </c>
      <c r="AM258" s="50">
        <v>7.5</v>
      </c>
      <c r="AN258" s="50">
        <v>8.5</v>
      </c>
      <c r="AO258" s="50">
        <v>8.5</v>
      </c>
      <c r="AP258" s="50">
        <v>8</v>
      </c>
      <c r="AQ258" s="50">
        <v>7.7</v>
      </c>
      <c r="AR258" s="50">
        <v>8.5</v>
      </c>
      <c r="AS258" s="51">
        <f>AVERAGE(AK258:AR518)</f>
        <v>6.6039370078740127</v>
      </c>
      <c r="AT258" s="52">
        <f>+Enfriamiento[[#This Row],[HORA FINAL]]-Enfriamiento[[#This Row],[HORA INICIAL]]</f>
        <v>9.375E-2</v>
      </c>
      <c r="AU258" s="53">
        <v>526.34</v>
      </c>
      <c r="AV258" s="46"/>
      <c r="AW25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2.25</v>
      </c>
      <c r="AX258" s="55">
        <f>IF(Enfriamiento[[#This Row],[TIEMPO(H)]]="","",Enfriamiento[[#This Row],[TIEMPO(H)]]*60)</f>
        <v>135</v>
      </c>
      <c r="AY258" s="55">
        <f t="shared" ref="AY258:AY321" si="8">WEEKNUM(A258)</f>
        <v>28</v>
      </c>
      <c r="AZ258" s="56" t="str">
        <f t="shared" ref="AZ258:AZ321" si="9">TEXT(A258,"MMM")</f>
        <v>jul</v>
      </c>
      <c r="BA258" s="65" t="s">
        <v>152</v>
      </c>
    </row>
    <row r="259" spans="1:53" ht="15.75" hidden="1" thickBot="1" x14ac:dyDescent="0.3">
      <c r="A259" s="45">
        <v>45849</v>
      </c>
      <c r="B259" s="44" t="s">
        <v>60</v>
      </c>
      <c r="C259" s="44" t="s">
        <v>69</v>
      </c>
      <c r="D259" s="46" t="s">
        <v>62</v>
      </c>
      <c r="E259" s="47" t="s">
        <v>56</v>
      </c>
      <c r="F259" s="46" t="s">
        <v>57</v>
      </c>
      <c r="G259" s="46" t="s">
        <v>58</v>
      </c>
      <c r="H259" s="46" t="s">
        <v>59</v>
      </c>
      <c r="I259" s="46">
        <v>1</v>
      </c>
      <c r="J259" s="46">
        <v>2</v>
      </c>
      <c r="K259" s="46">
        <v>2.2999999999999998</v>
      </c>
      <c r="L259" s="46">
        <v>5</v>
      </c>
      <c r="M259" s="46">
        <v>2511</v>
      </c>
      <c r="N259" s="73">
        <v>0.85416666666666663</v>
      </c>
      <c r="O259" s="46">
        <v>14.5</v>
      </c>
      <c r="P259" s="46">
        <v>20.6</v>
      </c>
      <c r="Q259" s="46">
        <v>22.1</v>
      </c>
      <c r="R259" s="46">
        <v>16.100000000000001</v>
      </c>
      <c r="S259" s="46">
        <v>16.3</v>
      </c>
      <c r="T259" s="46">
        <v>19.600000000000001</v>
      </c>
      <c r="U259" s="46">
        <v>22.8</v>
      </c>
      <c r="V259" s="46">
        <v>23.3</v>
      </c>
      <c r="W259" s="46">
        <v>21.5</v>
      </c>
      <c r="X259" s="48">
        <f>AVERAGE(P259:W531)</f>
        <v>19.3071142284568</v>
      </c>
      <c r="Y259" s="49">
        <v>0.89583333333333337</v>
      </c>
      <c r="Z259" s="50">
        <v>10.4</v>
      </c>
      <c r="AA259" s="50">
        <v>5.9</v>
      </c>
      <c r="AB259" s="50">
        <v>9</v>
      </c>
      <c r="AC259" s="50">
        <v>8.3000000000000007</v>
      </c>
      <c r="AD259" s="50">
        <v>9.1</v>
      </c>
      <c r="AE259" s="50">
        <v>7.7</v>
      </c>
      <c r="AF259" s="50">
        <v>10.6</v>
      </c>
      <c r="AG259" s="50">
        <v>11</v>
      </c>
      <c r="AH259" s="51">
        <f>AVERAGE(Z259:AG531)</f>
        <v>11.061309523809554</v>
      </c>
      <c r="AI259" s="49">
        <v>0.92013888888888884</v>
      </c>
      <c r="AJ259" s="50">
        <v>5</v>
      </c>
      <c r="AK259" s="50">
        <v>6.7</v>
      </c>
      <c r="AL259" s="50">
        <v>5</v>
      </c>
      <c r="AM259" s="50">
        <v>6.3</v>
      </c>
      <c r="AN259" s="50">
        <v>4.5999999999999996</v>
      </c>
      <c r="AO259" s="50">
        <v>6.3</v>
      </c>
      <c r="AP259" s="50">
        <v>4.7</v>
      </c>
      <c r="AQ259" s="50">
        <v>6.7</v>
      </c>
      <c r="AR259" s="50">
        <v>5</v>
      </c>
      <c r="AS259" s="51">
        <f>AVERAGE(AK259:AR531)</f>
        <v>6.5906746031745964</v>
      </c>
      <c r="AT259" s="52">
        <f>+Enfriamiento[[#This Row],[HORA FINAL]]-Enfriamiento[[#This Row],[HORA INICIAL]]</f>
        <v>6.597222222222221E-2</v>
      </c>
      <c r="AU259" s="53">
        <v>445.98</v>
      </c>
      <c r="AV259" s="46"/>
      <c r="AW25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59" s="55">
        <f>IF(Enfriamiento[[#This Row],[TIEMPO(H)]]="","",Enfriamiento[[#This Row],[TIEMPO(H)]]*60)</f>
        <v>94.999999999999929</v>
      </c>
      <c r="AY259" s="55">
        <f t="shared" si="8"/>
        <v>28</v>
      </c>
      <c r="AZ259" s="56" t="str">
        <f t="shared" si="9"/>
        <v>jul</v>
      </c>
      <c r="BA259" s="65" t="s">
        <v>153</v>
      </c>
    </row>
    <row r="260" spans="1:53" ht="15.75" hidden="1" thickBot="1" x14ac:dyDescent="0.3">
      <c r="A260" s="45">
        <v>45849</v>
      </c>
      <c r="B260" s="44" t="s">
        <v>60</v>
      </c>
      <c r="C260" s="44" t="s">
        <v>69</v>
      </c>
      <c r="D260" s="46" t="s">
        <v>62</v>
      </c>
      <c r="E260" s="47" t="s">
        <v>56</v>
      </c>
      <c r="F260" s="46" t="s">
        <v>57</v>
      </c>
      <c r="G260" s="46" t="s">
        <v>58</v>
      </c>
      <c r="H260" s="46" t="s">
        <v>59</v>
      </c>
      <c r="I260" s="46">
        <v>1</v>
      </c>
      <c r="J260" s="46">
        <v>2</v>
      </c>
      <c r="K260" s="46">
        <v>2.2999999999999998</v>
      </c>
      <c r="L260" s="46">
        <v>5</v>
      </c>
      <c r="M260" s="46">
        <v>2513</v>
      </c>
      <c r="N260" s="73">
        <v>0.85416666666666663</v>
      </c>
      <c r="O260" s="46">
        <v>14.5</v>
      </c>
      <c r="P260" s="46">
        <v>20.6</v>
      </c>
      <c r="Q260" s="46">
        <v>22.1</v>
      </c>
      <c r="R260" s="46">
        <v>16.100000000000001</v>
      </c>
      <c r="S260" s="46">
        <v>16.3</v>
      </c>
      <c r="T260" s="46">
        <v>19.600000000000001</v>
      </c>
      <c r="U260" s="46">
        <v>22.8</v>
      </c>
      <c r="V260" s="46">
        <v>23.3</v>
      </c>
      <c r="W260" s="46">
        <v>21.5</v>
      </c>
      <c r="X260" s="48">
        <f>AVERAGE(P260:W533)</f>
        <v>19.299191919191813</v>
      </c>
      <c r="Y260" s="49">
        <v>0.89583333333333337</v>
      </c>
      <c r="Z260" s="50">
        <v>10.4</v>
      </c>
      <c r="AA260" s="50">
        <v>5.9</v>
      </c>
      <c r="AB260" s="50">
        <v>9</v>
      </c>
      <c r="AC260" s="50">
        <v>8.3000000000000007</v>
      </c>
      <c r="AD260" s="50">
        <v>9.1</v>
      </c>
      <c r="AE260" s="50">
        <v>7.7</v>
      </c>
      <c r="AF260" s="50">
        <v>10.6</v>
      </c>
      <c r="AG260" s="50">
        <v>11</v>
      </c>
      <c r="AH260" s="51">
        <f>AVERAGE(Z260:AG533)</f>
        <v>11.077800000000028</v>
      </c>
      <c r="AI260" s="49">
        <v>0.92013888888888884</v>
      </c>
      <c r="AJ260" s="50">
        <v>5</v>
      </c>
      <c r="AK260" s="50">
        <v>6.7</v>
      </c>
      <c r="AL260" s="50">
        <v>5</v>
      </c>
      <c r="AM260" s="50">
        <v>6.3</v>
      </c>
      <c r="AN260" s="50">
        <v>4.5999999999999996</v>
      </c>
      <c r="AO260" s="50">
        <v>6.3</v>
      </c>
      <c r="AP260" s="50">
        <v>4.7</v>
      </c>
      <c r="AQ260" s="50">
        <v>6.7</v>
      </c>
      <c r="AR260" s="50">
        <v>5</v>
      </c>
      <c r="AS260" s="51">
        <f>AVERAGE(AK260:AR533)</f>
        <v>6.5980999999999925</v>
      </c>
      <c r="AT260" s="52">
        <f>+Enfriamiento[[#This Row],[HORA FINAL]]-Enfriamiento[[#This Row],[HORA INICIAL]]</f>
        <v>6.597222222222221E-2</v>
      </c>
      <c r="AU260" s="53">
        <v>532.34</v>
      </c>
      <c r="AV260" s="46"/>
      <c r="AW26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0" s="55">
        <f>IF(Enfriamiento[[#This Row],[TIEMPO(H)]]="","",Enfriamiento[[#This Row],[TIEMPO(H)]]*60)</f>
        <v>94.999999999999929</v>
      </c>
      <c r="AY260" s="55">
        <f t="shared" si="8"/>
        <v>28</v>
      </c>
      <c r="AZ260" s="56" t="str">
        <f t="shared" si="9"/>
        <v>jul</v>
      </c>
      <c r="BA260" s="65" t="s">
        <v>154</v>
      </c>
    </row>
    <row r="261" spans="1:53" ht="15.75" hidden="1" thickBot="1" x14ac:dyDescent="0.3">
      <c r="A261" s="45">
        <v>45849</v>
      </c>
      <c r="B261" s="44" t="s">
        <v>60</v>
      </c>
      <c r="C261" s="44" t="s">
        <v>69</v>
      </c>
      <c r="D261" s="46" t="s">
        <v>62</v>
      </c>
      <c r="E261" s="47" t="s">
        <v>56</v>
      </c>
      <c r="F261" s="46" t="s">
        <v>57</v>
      </c>
      <c r="G261" s="46" t="s">
        <v>58</v>
      </c>
      <c r="H261" s="46" t="s">
        <v>59</v>
      </c>
      <c r="I261" s="46">
        <v>1</v>
      </c>
      <c r="J261" s="46">
        <v>2</v>
      </c>
      <c r="K261" s="46">
        <v>2.2999999999999998</v>
      </c>
      <c r="L261" s="46">
        <v>5</v>
      </c>
      <c r="M261" s="46">
        <v>2510</v>
      </c>
      <c r="N261" s="73">
        <v>0.85416666666666663</v>
      </c>
      <c r="O261" s="46">
        <v>14.5</v>
      </c>
      <c r="P261" s="46">
        <v>20.6</v>
      </c>
      <c r="Q261" s="46">
        <v>22.1</v>
      </c>
      <c r="R261" s="46">
        <v>16.100000000000001</v>
      </c>
      <c r="S261" s="46">
        <v>16.3</v>
      </c>
      <c r="T261" s="46">
        <v>19.600000000000001</v>
      </c>
      <c r="U261" s="46">
        <v>22.8</v>
      </c>
      <c r="V261" s="46">
        <v>23.3</v>
      </c>
      <c r="W261" s="46">
        <v>21.5</v>
      </c>
      <c r="X261" s="48">
        <f>AVERAGE(P261:W535)</f>
        <v>19.291140529531468</v>
      </c>
      <c r="Y261" s="49">
        <v>0.89583333333333337</v>
      </c>
      <c r="Z261" s="50">
        <v>10.4</v>
      </c>
      <c r="AA261" s="50">
        <v>5.9</v>
      </c>
      <c r="AB261" s="50">
        <v>9</v>
      </c>
      <c r="AC261" s="50">
        <v>8.3000000000000007</v>
      </c>
      <c r="AD261" s="50">
        <v>9.1</v>
      </c>
      <c r="AE261" s="50">
        <v>7.7</v>
      </c>
      <c r="AF261" s="50">
        <v>10.6</v>
      </c>
      <c r="AG261" s="50">
        <v>11</v>
      </c>
      <c r="AH261" s="51">
        <f>AVERAGE(Z261:AG535)</f>
        <v>11.094556451612929</v>
      </c>
      <c r="AI261" s="49">
        <v>0.92013888888888884</v>
      </c>
      <c r="AJ261" s="50">
        <v>5</v>
      </c>
      <c r="AK261" s="50">
        <v>6.7</v>
      </c>
      <c r="AL261" s="50">
        <v>5</v>
      </c>
      <c r="AM261" s="50">
        <v>6.3</v>
      </c>
      <c r="AN261" s="50">
        <v>4.5999999999999996</v>
      </c>
      <c r="AO261" s="50">
        <v>6.3</v>
      </c>
      <c r="AP261" s="50">
        <v>4.7</v>
      </c>
      <c r="AQ261" s="50">
        <v>6.7</v>
      </c>
      <c r="AR261" s="50">
        <v>5</v>
      </c>
      <c r="AS261" s="51">
        <f>AVERAGE(AK261:AR535)</f>
        <v>6.6056451612903127</v>
      </c>
      <c r="AT261" s="52">
        <f>+Enfriamiento[[#This Row],[HORA FINAL]]-Enfriamiento[[#This Row],[HORA INICIAL]]</f>
        <v>6.597222222222221E-2</v>
      </c>
      <c r="AU261" s="53">
        <v>525.34</v>
      </c>
      <c r="AV261" s="46"/>
      <c r="AW26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1" s="55">
        <f>IF(Enfriamiento[[#This Row],[TIEMPO(H)]]="","",Enfriamiento[[#This Row],[TIEMPO(H)]]*60)</f>
        <v>94.999999999999929</v>
      </c>
      <c r="AY261" s="55">
        <f t="shared" si="8"/>
        <v>28</v>
      </c>
      <c r="AZ261" s="56" t="str">
        <f t="shared" si="9"/>
        <v>jul</v>
      </c>
      <c r="BA261" s="65" t="s">
        <v>155</v>
      </c>
    </row>
    <row r="262" spans="1:53" ht="15.75" hidden="1" thickBot="1" x14ac:dyDescent="0.3">
      <c r="A262" s="45">
        <v>45849</v>
      </c>
      <c r="B262" s="44" t="s">
        <v>60</v>
      </c>
      <c r="C262" s="44" t="s">
        <v>69</v>
      </c>
      <c r="D262" s="46" t="s">
        <v>62</v>
      </c>
      <c r="E262" s="47" t="s">
        <v>56</v>
      </c>
      <c r="F262" s="46" t="s">
        <v>57</v>
      </c>
      <c r="G262" s="46" t="s">
        <v>58</v>
      </c>
      <c r="H262" s="46" t="s">
        <v>59</v>
      </c>
      <c r="I262" s="46">
        <v>1</v>
      </c>
      <c r="J262" s="46">
        <v>2</v>
      </c>
      <c r="K262" s="46">
        <v>2.2999999999999998</v>
      </c>
      <c r="L262" s="46">
        <v>5</v>
      </c>
      <c r="M262" s="46">
        <v>2508</v>
      </c>
      <c r="N262" s="73">
        <v>0.85416666666666663</v>
      </c>
      <c r="O262" s="46">
        <v>14.5</v>
      </c>
      <c r="P262" s="46">
        <v>20.6</v>
      </c>
      <c r="Q262" s="46">
        <v>22.1</v>
      </c>
      <c r="R262" s="46">
        <v>16.100000000000001</v>
      </c>
      <c r="S262" s="46">
        <v>16.3</v>
      </c>
      <c r="T262" s="46">
        <v>19.600000000000001</v>
      </c>
      <c r="U262" s="46">
        <v>22.8</v>
      </c>
      <c r="V262" s="46">
        <v>23.3</v>
      </c>
      <c r="W262" s="46">
        <v>21.5</v>
      </c>
      <c r="X262" s="48">
        <f>AVERAGE(P262:W537)</f>
        <v>19.282956878850015</v>
      </c>
      <c r="Y262" s="49">
        <v>0.89583333333333337</v>
      </c>
      <c r="Z262" s="50">
        <v>10.4</v>
      </c>
      <c r="AA262" s="50">
        <v>5.9</v>
      </c>
      <c r="AB262" s="50">
        <v>9</v>
      </c>
      <c r="AC262" s="50">
        <v>8.3000000000000007</v>
      </c>
      <c r="AD262" s="50">
        <v>9.1</v>
      </c>
      <c r="AE262" s="50">
        <v>7.7</v>
      </c>
      <c r="AF262" s="50">
        <v>10.6</v>
      </c>
      <c r="AG262" s="50">
        <v>11</v>
      </c>
      <c r="AH262" s="51">
        <f>AVERAGE(Z262:AG537)</f>
        <v>11.111585365853687</v>
      </c>
      <c r="AI262" s="49">
        <v>0.92013888888888884</v>
      </c>
      <c r="AJ262" s="50">
        <v>5</v>
      </c>
      <c r="AK262" s="50">
        <v>6.7</v>
      </c>
      <c r="AL262" s="50">
        <v>5</v>
      </c>
      <c r="AM262" s="50">
        <v>6.3</v>
      </c>
      <c r="AN262" s="50">
        <v>4.5999999999999996</v>
      </c>
      <c r="AO262" s="50">
        <v>6.3</v>
      </c>
      <c r="AP262" s="50">
        <v>4.7</v>
      </c>
      <c r="AQ262" s="50">
        <v>6.7</v>
      </c>
      <c r="AR262" s="50">
        <v>5</v>
      </c>
      <c r="AS262" s="51">
        <f>AVERAGE(AK262:AR537)</f>
        <v>6.6133130081300706</v>
      </c>
      <c r="AT262" s="52">
        <f>+Enfriamiento[[#This Row],[HORA FINAL]]-Enfriamiento[[#This Row],[HORA INICIAL]]</f>
        <v>6.597222222222221E-2</v>
      </c>
      <c r="AU262" s="53">
        <v>532.34</v>
      </c>
      <c r="AV262" s="46"/>
      <c r="AW26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2" s="55">
        <f>IF(Enfriamiento[[#This Row],[TIEMPO(H)]]="","",Enfriamiento[[#This Row],[TIEMPO(H)]]*60)</f>
        <v>94.999999999999929</v>
      </c>
      <c r="AY262" s="55">
        <f t="shared" si="8"/>
        <v>28</v>
      </c>
      <c r="AZ262" s="56" t="str">
        <f t="shared" si="9"/>
        <v>jul</v>
      </c>
      <c r="BA262" s="65" t="s">
        <v>156</v>
      </c>
    </row>
    <row r="263" spans="1:53" ht="15.75" hidden="1" thickBot="1" x14ac:dyDescent="0.3">
      <c r="A263" s="45">
        <v>45849</v>
      </c>
      <c r="B263" s="44" t="s">
        <v>60</v>
      </c>
      <c r="C263" s="44" t="s">
        <v>69</v>
      </c>
      <c r="D263" s="46" t="s">
        <v>62</v>
      </c>
      <c r="E263" s="47" t="s">
        <v>56</v>
      </c>
      <c r="F263" s="46" t="s">
        <v>57</v>
      </c>
      <c r="G263" s="46" t="s">
        <v>58</v>
      </c>
      <c r="H263" s="46" t="s">
        <v>59</v>
      </c>
      <c r="I263" s="46">
        <v>1</v>
      </c>
      <c r="J263" s="46">
        <v>2</v>
      </c>
      <c r="K263" s="46">
        <v>2.2999999999999998</v>
      </c>
      <c r="L263" s="46">
        <v>5</v>
      </c>
      <c r="M263" s="46">
        <v>2507</v>
      </c>
      <c r="N263" s="73">
        <v>0.85416666666666663</v>
      </c>
      <c r="O263" s="46">
        <v>14.5</v>
      </c>
      <c r="P263" s="46">
        <v>20.6</v>
      </c>
      <c r="Q263" s="46">
        <v>22.1</v>
      </c>
      <c r="R263" s="46">
        <v>16.100000000000001</v>
      </c>
      <c r="S263" s="46">
        <v>16.3</v>
      </c>
      <c r="T263" s="46">
        <v>19.600000000000001</v>
      </c>
      <c r="U263" s="46">
        <v>22.8</v>
      </c>
      <c r="V263" s="46">
        <v>23.3</v>
      </c>
      <c r="W263" s="46">
        <v>21.5</v>
      </c>
      <c r="X263" s="48">
        <f>AVERAGE(P263:W539)</f>
        <v>19.274637681159341</v>
      </c>
      <c r="Y263" s="49">
        <v>0.89583333333333337</v>
      </c>
      <c r="Z263" s="50">
        <v>10.4</v>
      </c>
      <c r="AA263" s="50">
        <v>5.9</v>
      </c>
      <c r="AB263" s="50">
        <v>9</v>
      </c>
      <c r="AC263" s="50">
        <v>8.3000000000000007</v>
      </c>
      <c r="AD263" s="50">
        <v>9.1</v>
      </c>
      <c r="AE263" s="50">
        <v>7.7</v>
      </c>
      <c r="AF263" s="50">
        <v>10.6</v>
      </c>
      <c r="AG263" s="50">
        <v>11</v>
      </c>
      <c r="AH263" s="51">
        <f>AVERAGE(Z263:AG539)</f>
        <v>11.12889344262298</v>
      </c>
      <c r="AI263" s="49">
        <v>0.92013888888888884</v>
      </c>
      <c r="AJ263" s="50">
        <v>5</v>
      </c>
      <c r="AK263" s="50">
        <v>6.7</v>
      </c>
      <c r="AL263" s="50">
        <v>5</v>
      </c>
      <c r="AM263" s="50">
        <v>6.3</v>
      </c>
      <c r="AN263" s="50">
        <v>4.5999999999999996</v>
      </c>
      <c r="AO263" s="50">
        <v>6.3</v>
      </c>
      <c r="AP263" s="50">
        <v>4.7</v>
      </c>
      <c r="AQ263" s="50">
        <v>6.7</v>
      </c>
      <c r="AR263" s="50">
        <v>5</v>
      </c>
      <c r="AS263" s="51">
        <f>AVERAGE(AK263:AR539)</f>
        <v>6.6211065573770362</v>
      </c>
      <c r="AT263" s="52">
        <f>+Enfriamiento[[#This Row],[HORA FINAL]]-Enfriamiento[[#This Row],[HORA INICIAL]]</f>
        <v>6.597222222222221E-2</v>
      </c>
      <c r="AU263" s="53">
        <v>531.34</v>
      </c>
      <c r="AV263" s="46"/>
      <c r="AW26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3" s="55">
        <f>IF(Enfriamiento[[#This Row],[TIEMPO(H)]]="","",Enfriamiento[[#This Row],[TIEMPO(H)]]*60)</f>
        <v>94.999999999999929</v>
      </c>
      <c r="AY263" s="55">
        <f t="shared" si="8"/>
        <v>28</v>
      </c>
      <c r="AZ263" s="56" t="str">
        <f t="shared" si="9"/>
        <v>jul</v>
      </c>
      <c r="BA263" s="65" t="s">
        <v>157</v>
      </c>
    </row>
    <row r="264" spans="1:53" ht="15.75" hidden="1" thickBot="1" x14ac:dyDescent="0.3">
      <c r="A264" s="45">
        <v>45849</v>
      </c>
      <c r="B264" s="44" t="s">
        <v>60</v>
      </c>
      <c r="C264" s="44" t="s">
        <v>69</v>
      </c>
      <c r="D264" s="46" t="s">
        <v>62</v>
      </c>
      <c r="E264" s="47" t="s">
        <v>56</v>
      </c>
      <c r="F264" s="46" t="s">
        <v>57</v>
      </c>
      <c r="G264" s="46" t="s">
        <v>58</v>
      </c>
      <c r="H264" s="46" t="s">
        <v>59</v>
      </c>
      <c r="I264" s="46">
        <v>1</v>
      </c>
      <c r="J264" s="46">
        <v>2</v>
      </c>
      <c r="K264" s="46">
        <v>2.2999999999999998</v>
      </c>
      <c r="L264" s="46">
        <v>5</v>
      </c>
      <c r="M264" s="46">
        <v>2506</v>
      </c>
      <c r="N264" s="73">
        <v>0.85416666666666663</v>
      </c>
      <c r="O264" s="46">
        <v>14.5</v>
      </c>
      <c r="P264" s="46">
        <v>20.6</v>
      </c>
      <c r="Q264" s="46">
        <v>22.1</v>
      </c>
      <c r="R264" s="46">
        <v>16.100000000000001</v>
      </c>
      <c r="S264" s="46">
        <v>16.3</v>
      </c>
      <c r="T264" s="46">
        <v>19.600000000000001</v>
      </c>
      <c r="U264" s="46">
        <v>22.8</v>
      </c>
      <c r="V264" s="46">
        <v>23.3</v>
      </c>
      <c r="W264" s="46">
        <v>21.5</v>
      </c>
      <c r="X264" s="48">
        <f>AVERAGE(P264:W541)</f>
        <v>19.266179540709743</v>
      </c>
      <c r="Y264" s="49">
        <v>0.89583333333333337</v>
      </c>
      <c r="Z264" s="50">
        <v>10.4</v>
      </c>
      <c r="AA264" s="50">
        <v>5.9</v>
      </c>
      <c r="AB264" s="50">
        <v>9</v>
      </c>
      <c r="AC264" s="50">
        <v>8.3000000000000007</v>
      </c>
      <c r="AD264" s="50">
        <v>9.1</v>
      </c>
      <c r="AE264" s="50">
        <v>7.7</v>
      </c>
      <c r="AF264" s="50">
        <v>10.6</v>
      </c>
      <c r="AG264" s="50">
        <v>11</v>
      </c>
      <c r="AH264" s="51">
        <f>AVERAGE(Z264:AG541)</f>
        <v>11.146487603305813</v>
      </c>
      <c r="AI264" s="49">
        <v>0.92013888888888884</v>
      </c>
      <c r="AJ264" s="50">
        <v>5</v>
      </c>
      <c r="AK264" s="50">
        <v>6.7</v>
      </c>
      <c r="AL264" s="50">
        <v>5</v>
      </c>
      <c r="AM264" s="50">
        <v>6.3</v>
      </c>
      <c r="AN264" s="50">
        <v>4.5999999999999996</v>
      </c>
      <c r="AO264" s="50">
        <v>6.3</v>
      </c>
      <c r="AP264" s="50">
        <v>4.7</v>
      </c>
      <c r="AQ264" s="50">
        <v>6.7</v>
      </c>
      <c r="AR264" s="50">
        <v>5</v>
      </c>
      <c r="AS264" s="51">
        <f>AVERAGE(AK264:AR541)</f>
        <v>6.629028925619818</v>
      </c>
      <c r="AT264" s="52">
        <f>+Enfriamiento[[#This Row],[HORA FINAL]]-Enfriamiento[[#This Row],[HORA INICIAL]]</f>
        <v>6.597222222222221E-2</v>
      </c>
      <c r="AU264" s="53">
        <v>529.34</v>
      </c>
      <c r="AV264" s="46"/>
      <c r="AW26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4" s="55">
        <f>IF(Enfriamiento[[#This Row],[TIEMPO(H)]]="","",Enfriamiento[[#This Row],[TIEMPO(H)]]*60)</f>
        <v>94.999999999999929</v>
      </c>
      <c r="AY264" s="55">
        <f t="shared" si="8"/>
        <v>28</v>
      </c>
      <c r="AZ264" s="56" t="str">
        <f t="shared" si="9"/>
        <v>jul</v>
      </c>
      <c r="BA264" s="65" t="s">
        <v>158</v>
      </c>
    </row>
    <row r="265" spans="1:53" ht="15.75" hidden="1" thickBot="1" x14ac:dyDescent="0.3">
      <c r="A265" s="45">
        <v>45849</v>
      </c>
      <c r="B265" s="44" t="s">
        <v>60</v>
      </c>
      <c r="C265" s="44" t="s">
        <v>69</v>
      </c>
      <c r="D265" s="46" t="s">
        <v>62</v>
      </c>
      <c r="E265" s="47" t="s">
        <v>56</v>
      </c>
      <c r="F265" s="46" t="s">
        <v>57</v>
      </c>
      <c r="G265" s="46" t="s">
        <v>58</v>
      </c>
      <c r="H265" s="46" t="s">
        <v>59</v>
      </c>
      <c r="I265" s="46">
        <v>1</v>
      </c>
      <c r="J265" s="46">
        <v>2</v>
      </c>
      <c r="K265" s="46">
        <v>2.2999999999999998</v>
      </c>
      <c r="L265" s="46">
        <v>5</v>
      </c>
      <c r="M265" s="46">
        <v>1215</v>
      </c>
      <c r="N265" s="73">
        <v>0.85416666666666663</v>
      </c>
      <c r="O265" s="46">
        <v>14.5</v>
      </c>
      <c r="P265" s="46">
        <v>20.6</v>
      </c>
      <c r="Q265" s="46">
        <v>22.1</v>
      </c>
      <c r="R265" s="46">
        <v>16.100000000000001</v>
      </c>
      <c r="S265" s="46">
        <v>16.3</v>
      </c>
      <c r="T265" s="46">
        <v>19.600000000000001</v>
      </c>
      <c r="U265" s="46">
        <v>22.8</v>
      </c>
      <c r="V265" s="46">
        <v>23.3</v>
      </c>
      <c r="W265" s="46">
        <v>21.5</v>
      </c>
      <c r="X265" s="48">
        <f>AVERAGE(P265:W542)</f>
        <v>19.257578947368366</v>
      </c>
      <c r="Y265" s="49">
        <v>0.89583333333333337</v>
      </c>
      <c r="Z265" s="50">
        <v>10.4</v>
      </c>
      <c r="AA265" s="50">
        <v>5.9</v>
      </c>
      <c r="AB265" s="50">
        <v>9</v>
      </c>
      <c r="AC265" s="50">
        <v>8.3000000000000007</v>
      </c>
      <c r="AD265" s="50">
        <v>9.1</v>
      </c>
      <c r="AE265" s="50">
        <v>7.7</v>
      </c>
      <c r="AF265" s="50">
        <v>10.6</v>
      </c>
      <c r="AG265" s="50">
        <v>11</v>
      </c>
      <c r="AH265" s="51">
        <f>AVERAGE(Z265:AG542)</f>
        <v>11.164375000000028</v>
      </c>
      <c r="AI265" s="49">
        <v>0.92013888888888884</v>
      </c>
      <c r="AJ265" s="50">
        <v>5</v>
      </c>
      <c r="AK265" s="50">
        <v>6.7</v>
      </c>
      <c r="AL265" s="50">
        <v>5</v>
      </c>
      <c r="AM265" s="50">
        <v>6.3</v>
      </c>
      <c r="AN265" s="50">
        <v>4.5999999999999996</v>
      </c>
      <c r="AO265" s="50">
        <v>6.3</v>
      </c>
      <c r="AP265" s="50">
        <v>4.7</v>
      </c>
      <c r="AQ265" s="50">
        <v>6.7</v>
      </c>
      <c r="AR265" s="50">
        <v>5</v>
      </c>
      <c r="AS265" s="51">
        <f>AVERAGE(AK265:AR542)</f>
        <v>6.6370833333333161</v>
      </c>
      <c r="AT265" s="52">
        <f>+Enfriamiento[[#This Row],[HORA FINAL]]-Enfriamiento[[#This Row],[HORA INICIAL]]</f>
        <v>6.597222222222221E-2</v>
      </c>
      <c r="AU265" s="53">
        <v>311.86</v>
      </c>
      <c r="AV265" s="46"/>
      <c r="AW26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5" s="55">
        <f>IF(Enfriamiento[[#This Row],[TIEMPO(H)]]="","",Enfriamiento[[#This Row],[TIEMPO(H)]]*60)</f>
        <v>94.999999999999929</v>
      </c>
      <c r="AY265" s="55">
        <f t="shared" si="8"/>
        <v>28</v>
      </c>
      <c r="AZ265" s="56" t="str">
        <f t="shared" si="9"/>
        <v>jul</v>
      </c>
      <c r="BA265" s="65" t="s">
        <v>158</v>
      </c>
    </row>
    <row r="266" spans="1:53" ht="15.75" hidden="1" thickBot="1" x14ac:dyDescent="0.3">
      <c r="A266" s="45">
        <v>45849</v>
      </c>
      <c r="B266" s="44" t="s">
        <v>60</v>
      </c>
      <c r="C266" s="44" t="s">
        <v>69</v>
      </c>
      <c r="D266" s="46" t="s">
        <v>62</v>
      </c>
      <c r="E266" s="47" t="s">
        <v>56</v>
      </c>
      <c r="F266" s="46" t="s">
        <v>57</v>
      </c>
      <c r="G266" s="46" t="s">
        <v>58</v>
      </c>
      <c r="H266" s="46" t="s">
        <v>59</v>
      </c>
      <c r="I266" s="46">
        <v>1</v>
      </c>
      <c r="J266" s="46">
        <v>2</v>
      </c>
      <c r="K266" s="46">
        <v>2.2999999999999998</v>
      </c>
      <c r="L266" s="46">
        <v>5</v>
      </c>
      <c r="M266" s="46">
        <v>2448</v>
      </c>
      <c r="N266" s="73">
        <v>0.85416666666666663</v>
      </c>
      <c r="O266" s="46">
        <v>14.5</v>
      </c>
      <c r="P266" s="46">
        <v>20.6</v>
      </c>
      <c r="Q266" s="46">
        <v>22.1</v>
      </c>
      <c r="R266" s="46">
        <v>16.100000000000001</v>
      </c>
      <c r="S266" s="46">
        <v>16.3</v>
      </c>
      <c r="T266" s="46">
        <v>19.600000000000001</v>
      </c>
      <c r="U266" s="46">
        <v>22.8</v>
      </c>
      <c r="V266" s="46">
        <v>23.3</v>
      </c>
      <c r="W266" s="46">
        <v>21.5</v>
      </c>
      <c r="X266" s="48">
        <f>AVERAGE(P266:W543)</f>
        <v>19.248832271762158</v>
      </c>
      <c r="Y266" s="49">
        <v>0.89583333333333337</v>
      </c>
      <c r="Z266" s="50">
        <v>10.4</v>
      </c>
      <c r="AA266" s="50">
        <v>5.9</v>
      </c>
      <c r="AB266" s="50">
        <v>9</v>
      </c>
      <c r="AC266" s="50">
        <v>8.3000000000000007</v>
      </c>
      <c r="AD266" s="50">
        <v>9.1</v>
      </c>
      <c r="AE266" s="50">
        <v>7.7</v>
      </c>
      <c r="AF266" s="50">
        <v>10.6</v>
      </c>
      <c r="AG266" s="50">
        <v>11</v>
      </c>
      <c r="AH266" s="51">
        <f>AVERAGE(Z266:AG543)</f>
        <v>11.182563025210113</v>
      </c>
      <c r="AI266" s="49">
        <v>0.92013888888888884</v>
      </c>
      <c r="AJ266" s="50">
        <v>5</v>
      </c>
      <c r="AK266" s="50">
        <v>6.7</v>
      </c>
      <c r="AL266" s="50">
        <v>5</v>
      </c>
      <c r="AM266" s="50">
        <v>6.3</v>
      </c>
      <c r="AN266" s="50">
        <v>4.5999999999999996</v>
      </c>
      <c r="AO266" s="50">
        <v>6.3</v>
      </c>
      <c r="AP266" s="50">
        <v>4.7</v>
      </c>
      <c r="AQ266" s="50">
        <v>6.7</v>
      </c>
      <c r="AR266" s="50">
        <v>5</v>
      </c>
      <c r="AS266" s="51">
        <f>AVERAGE(AK266:AR543)</f>
        <v>6.6452731092436794</v>
      </c>
      <c r="AT266" s="52">
        <f>+Enfriamiento[[#This Row],[HORA FINAL]]-Enfriamiento[[#This Row],[HORA INICIAL]]</f>
        <v>6.597222222222221E-2</v>
      </c>
      <c r="AU266" s="53">
        <v>528.34</v>
      </c>
      <c r="AV266" s="46"/>
      <c r="AW26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6" s="55">
        <f>IF(Enfriamiento[[#This Row],[TIEMPO(H)]]="","",Enfriamiento[[#This Row],[TIEMPO(H)]]*60)</f>
        <v>94.999999999999929</v>
      </c>
      <c r="AY266" s="55">
        <f t="shared" si="8"/>
        <v>28</v>
      </c>
      <c r="AZ266" s="56" t="str">
        <f t="shared" si="9"/>
        <v>jul</v>
      </c>
      <c r="BA266" s="65" t="s">
        <v>158</v>
      </c>
    </row>
    <row r="267" spans="1:53" ht="15.75" hidden="1" thickBot="1" x14ac:dyDescent="0.3">
      <c r="A267" s="45">
        <v>45849</v>
      </c>
      <c r="B267" s="44" t="s">
        <v>60</v>
      </c>
      <c r="C267" s="44" t="s">
        <v>69</v>
      </c>
      <c r="D267" s="46" t="s">
        <v>62</v>
      </c>
      <c r="E267" s="47" t="s">
        <v>56</v>
      </c>
      <c r="F267" s="46" t="s">
        <v>57</v>
      </c>
      <c r="G267" s="46" t="s">
        <v>58</v>
      </c>
      <c r="H267" s="46" t="s">
        <v>59</v>
      </c>
      <c r="I267" s="46">
        <v>1</v>
      </c>
      <c r="J267" s="46">
        <v>2</v>
      </c>
      <c r="K267" s="46">
        <v>2.2999999999999998</v>
      </c>
      <c r="L267" s="46">
        <v>5</v>
      </c>
      <c r="M267" s="46">
        <v>2504</v>
      </c>
      <c r="N267" s="73">
        <v>0.85416666666666663</v>
      </c>
      <c r="O267" s="46">
        <v>14.5</v>
      </c>
      <c r="P267" s="46">
        <v>20.6</v>
      </c>
      <c r="Q267" s="46">
        <v>22.1</v>
      </c>
      <c r="R267" s="46">
        <v>16.100000000000001</v>
      </c>
      <c r="S267" s="46">
        <v>16.3</v>
      </c>
      <c r="T267" s="46">
        <v>19.600000000000001</v>
      </c>
      <c r="U267" s="46">
        <v>22.8</v>
      </c>
      <c r="V267" s="46">
        <v>23.3</v>
      </c>
      <c r="W267" s="46">
        <v>21.5</v>
      </c>
      <c r="X267" s="48">
        <f>AVERAGE(P267:W544)</f>
        <v>19.239935760171267</v>
      </c>
      <c r="Y267" s="49">
        <v>0.89583333333333337</v>
      </c>
      <c r="Z267" s="50">
        <v>10.4</v>
      </c>
      <c r="AA267" s="50">
        <v>5.9</v>
      </c>
      <c r="AB267" s="50">
        <v>9</v>
      </c>
      <c r="AC267" s="50">
        <v>8.3000000000000007</v>
      </c>
      <c r="AD267" s="50">
        <v>9.1</v>
      </c>
      <c r="AE267" s="50">
        <v>7.7</v>
      </c>
      <c r="AF267" s="50">
        <v>10.6</v>
      </c>
      <c r="AG267" s="50">
        <v>11</v>
      </c>
      <c r="AH267" s="51">
        <f>AVERAGE(Z267:AG544)</f>
        <v>11.201059322033929</v>
      </c>
      <c r="AI267" s="49">
        <v>0.92013888888888884</v>
      </c>
      <c r="AJ267" s="50">
        <v>5</v>
      </c>
      <c r="AK267" s="50">
        <v>6.7</v>
      </c>
      <c r="AL267" s="50">
        <v>5</v>
      </c>
      <c r="AM267" s="50">
        <v>6.3</v>
      </c>
      <c r="AN267" s="50">
        <v>4.5999999999999996</v>
      </c>
      <c r="AO267" s="50">
        <v>6.3</v>
      </c>
      <c r="AP267" s="50">
        <v>4.7</v>
      </c>
      <c r="AQ267" s="50">
        <v>6.7</v>
      </c>
      <c r="AR267" s="50">
        <v>5</v>
      </c>
      <c r="AS267" s="51">
        <f>AVERAGE(AK267:AR544)</f>
        <v>6.6536016949152357</v>
      </c>
      <c r="AT267" s="52">
        <f>+Enfriamiento[[#This Row],[HORA FINAL]]-Enfriamiento[[#This Row],[HORA INICIAL]]</f>
        <v>6.597222222222221E-2</v>
      </c>
      <c r="AU267" s="53">
        <v>523.34</v>
      </c>
      <c r="AV267" s="46"/>
      <c r="AW26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7" s="55">
        <f>IF(Enfriamiento[[#This Row],[TIEMPO(H)]]="","",Enfriamiento[[#This Row],[TIEMPO(H)]]*60)</f>
        <v>94.999999999999929</v>
      </c>
      <c r="AY267" s="55">
        <f t="shared" si="8"/>
        <v>28</v>
      </c>
      <c r="AZ267" s="56" t="str">
        <f t="shared" si="9"/>
        <v>jul</v>
      </c>
      <c r="BA267" s="65" t="s">
        <v>158</v>
      </c>
    </row>
    <row r="268" spans="1:53" ht="15.75" hidden="1" thickBot="1" x14ac:dyDescent="0.3">
      <c r="A268" s="45">
        <v>45849</v>
      </c>
      <c r="B268" s="44" t="s">
        <v>60</v>
      </c>
      <c r="C268" s="44" t="s">
        <v>69</v>
      </c>
      <c r="D268" s="46" t="s">
        <v>62</v>
      </c>
      <c r="E268" s="47" t="s">
        <v>56</v>
      </c>
      <c r="F268" s="46" t="s">
        <v>57</v>
      </c>
      <c r="G268" s="46" t="s">
        <v>58</v>
      </c>
      <c r="H268" s="46" t="s">
        <v>59</v>
      </c>
      <c r="I268" s="46">
        <v>1</v>
      </c>
      <c r="J268" s="46">
        <v>2</v>
      </c>
      <c r="K268" s="46">
        <v>2.2999999999999998</v>
      </c>
      <c r="L268" s="46">
        <v>5</v>
      </c>
      <c r="M268" s="46">
        <v>2446</v>
      </c>
      <c r="N268" s="73">
        <v>0.85416666666666663</v>
      </c>
      <c r="O268" s="46">
        <v>14.5</v>
      </c>
      <c r="P268" s="46">
        <v>20.6</v>
      </c>
      <c r="Q268" s="46">
        <v>22.1</v>
      </c>
      <c r="R268" s="46">
        <v>16.100000000000001</v>
      </c>
      <c r="S268" s="46">
        <v>16.3</v>
      </c>
      <c r="T268" s="46">
        <v>19.600000000000001</v>
      </c>
      <c r="U268" s="46">
        <v>22.8</v>
      </c>
      <c r="V268" s="46">
        <v>23.3</v>
      </c>
      <c r="W268" s="46">
        <v>21.5</v>
      </c>
      <c r="X268" s="48">
        <f>AVERAGE(P268:W545)</f>
        <v>19.230885529157636</v>
      </c>
      <c r="Y268" s="49">
        <v>0.89583333333333337</v>
      </c>
      <c r="Z268" s="50">
        <v>10.4</v>
      </c>
      <c r="AA268" s="50">
        <v>5.9</v>
      </c>
      <c r="AB268" s="50">
        <v>9</v>
      </c>
      <c r="AC268" s="50">
        <v>8.3000000000000007</v>
      </c>
      <c r="AD268" s="50">
        <v>9.1</v>
      </c>
      <c r="AE268" s="50">
        <v>7.7</v>
      </c>
      <c r="AF268" s="50">
        <v>10.6</v>
      </c>
      <c r="AG268" s="50">
        <v>11</v>
      </c>
      <c r="AH268" s="51">
        <f>AVERAGE(Z268:AG545)</f>
        <v>11.219871794871823</v>
      </c>
      <c r="AI268" s="49">
        <v>0.92013888888888884</v>
      </c>
      <c r="AJ268" s="50">
        <v>5</v>
      </c>
      <c r="AK268" s="50">
        <v>6.7</v>
      </c>
      <c r="AL268" s="50">
        <v>5</v>
      </c>
      <c r="AM268" s="50">
        <v>6.3</v>
      </c>
      <c r="AN268" s="50">
        <v>4.5999999999999996</v>
      </c>
      <c r="AO268" s="50">
        <v>6.3</v>
      </c>
      <c r="AP268" s="50">
        <v>4.7</v>
      </c>
      <c r="AQ268" s="50">
        <v>6.7</v>
      </c>
      <c r="AR268" s="50">
        <v>5</v>
      </c>
      <c r="AS268" s="51">
        <f>AVERAGE(AK268:AR545)</f>
        <v>6.6620726495726297</v>
      </c>
      <c r="AT268" s="52">
        <f>+Enfriamiento[[#This Row],[HORA FINAL]]-Enfriamiento[[#This Row],[HORA INICIAL]]</f>
        <v>6.597222222222221E-2</v>
      </c>
      <c r="AU268" s="53">
        <v>528.34</v>
      </c>
      <c r="AV268" s="46"/>
      <c r="AW26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8" s="55">
        <f>IF(Enfriamiento[[#This Row],[TIEMPO(H)]]="","",Enfriamiento[[#This Row],[TIEMPO(H)]]*60)</f>
        <v>94.999999999999929</v>
      </c>
      <c r="AY268" s="55">
        <f t="shared" si="8"/>
        <v>28</v>
      </c>
      <c r="AZ268" s="56" t="str">
        <f t="shared" si="9"/>
        <v>jul</v>
      </c>
      <c r="BA268" s="65" t="s">
        <v>158</v>
      </c>
    </row>
    <row r="269" spans="1:53" ht="15.75" hidden="1" thickBot="1" x14ac:dyDescent="0.3">
      <c r="A269" s="45">
        <v>45849</v>
      </c>
      <c r="B269" s="44" t="s">
        <v>60</v>
      </c>
      <c r="C269" s="44" t="s">
        <v>69</v>
      </c>
      <c r="D269" s="46" t="s">
        <v>62</v>
      </c>
      <c r="E269" s="47" t="s">
        <v>56</v>
      </c>
      <c r="F269" s="46" t="s">
        <v>57</v>
      </c>
      <c r="G269" s="46" t="s">
        <v>58</v>
      </c>
      <c r="H269" s="46" t="s">
        <v>59</v>
      </c>
      <c r="I269" s="46">
        <v>1</v>
      </c>
      <c r="J269" s="46">
        <v>2</v>
      </c>
      <c r="K269" s="46">
        <v>23</v>
      </c>
      <c r="L269" s="46">
        <v>5</v>
      </c>
      <c r="M269" s="46">
        <v>2511</v>
      </c>
      <c r="N269" s="73">
        <v>0.85416666666666663</v>
      </c>
      <c r="O269" s="46">
        <v>14.5</v>
      </c>
      <c r="P269" s="46">
        <v>20.6</v>
      </c>
      <c r="Q269" s="46">
        <v>22.1</v>
      </c>
      <c r="R269" s="46">
        <v>16.100000000000001</v>
      </c>
      <c r="S269" s="46">
        <v>16.3</v>
      </c>
      <c r="T269" s="46">
        <v>19.600000000000001</v>
      </c>
      <c r="U269" s="46">
        <v>22.8</v>
      </c>
      <c r="V269" s="46">
        <v>23.3</v>
      </c>
      <c r="W269" s="46">
        <v>21.5</v>
      </c>
      <c r="X269" s="48">
        <f>AVERAGE(P269:W558)</f>
        <v>19.221677559912827</v>
      </c>
      <c r="Y269" s="49">
        <v>0.89583333333333337</v>
      </c>
      <c r="Z269" s="50">
        <v>10.4</v>
      </c>
      <c r="AA269" s="50">
        <v>5.9</v>
      </c>
      <c r="AB269" s="50">
        <v>9</v>
      </c>
      <c r="AC269" s="50">
        <v>8.3000000000000007</v>
      </c>
      <c r="AD269" s="50">
        <v>9.1</v>
      </c>
      <c r="AE269" s="50">
        <v>7.7</v>
      </c>
      <c r="AF269" s="50">
        <v>10.6</v>
      </c>
      <c r="AG269" s="50">
        <v>11</v>
      </c>
      <c r="AH269" s="51">
        <f>AVERAGE(Z269:AG558)</f>
        <v>11.239008620689686</v>
      </c>
      <c r="AI269" s="49">
        <v>0.92013888888888884</v>
      </c>
      <c r="AJ269" s="50">
        <v>5</v>
      </c>
      <c r="AK269" s="50">
        <v>6.7</v>
      </c>
      <c r="AL269" s="50">
        <v>5</v>
      </c>
      <c r="AM269" s="50">
        <v>6.3</v>
      </c>
      <c r="AN269" s="50">
        <v>4.5999999999999996</v>
      </c>
      <c r="AO269" s="50">
        <v>6.3</v>
      </c>
      <c r="AP269" s="50">
        <v>4.7</v>
      </c>
      <c r="AQ269" s="50">
        <v>6.7</v>
      </c>
      <c r="AR269" s="50">
        <v>5</v>
      </c>
      <c r="AS269" s="51">
        <f>AVERAGE(AK269:AR558)</f>
        <v>6.670689655172394</v>
      </c>
      <c r="AT269" s="52">
        <f>+Enfriamiento[[#This Row],[HORA FINAL]]-Enfriamiento[[#This Row],[HORA INICIAL]]</f>
        <v>6.597222222222221E-2</v>
      </c>
      <c r="AU269" s="53">
        <v>445.98</v>
      </c>
      <c r="AV269" s="46"/>
      <c r="AW26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69" s="55">
        <f>IF(Enfriamiento[[#This Row],[TIEMPO(H)]]="","",Enfriamiento[[#This Row],[TIEMPO(H)]]*60)</f>
        <v>94.999999999999929</v>
      </c>
      <c r="AY269" s="55">
        <f t="shared" si="8"/>
        <v>28</v>
      </c>
      <c r="AZ269" s="56" t="str">
        <f t="shared" si="9"/>
        <v>jul</v>
      </c>
      <c r="BA269" s="65" t="s">
        <v>153</v>
      </c>
    </row>
    <row r="270" spans="1:53" ht="15.75" hidden="1" thickBot="1" x14ac:dyDescent="0.3">
      <c r="A270" s="45">
        <v>45849</v>
      </c>
      <c r="B270" s="44" t="s">
        <v>60</v>
      </c>
      <c r="C270" s="44" t="s">
        <v>69</v>
      </c>
      <c r="D270" s="46" t="s">
        <v>62</v>
      </c>
      <c r="E270" s="47" t="s">
        <v>56</v>
      </c>
      <c r="F270" s="46" t="s">
        <v>57</v>
      </c>
      <c r="G270" s="46" t="s">
        <v>58</v>
      </c>
      <c r="H270" s="46" t="s">
        <v>59</v>
      </c>
      <c r="I270" s="46">
        <v>1</v>
      </c>
      <c r="J270" s="46">
        <v>2</v>
      </c>
      <c r="K270" s="46">
        <v>23</v>
      </c>
      <c r="L270" s="46">
        <v>5</v>
      </c>
      <c r="M270" s="46">
        <v>2513</v>
      </c>
      <c r="N270" s="73">
        <v>0.85416666666666663</v>
      </c>
      <c r="O270" s="46">
        <v>14.5</v>
      </c>
      <c r="P270" s="46">
        <v>20.6</v>
      </c>
      <c r="Q270" s="46">
        <v>22.1</v>
      </c>
      <c r="R270" s="46">
        <v>16.100000000000001</v>
      </c>
      <c r="S270" s="46">
        <v>16.3</v>
      </c>
      <c r="T270" s="46">
        <v>19.600000000000001</v>
      </c>
      <c r="U270" s="46">
        <v>22.8</v>
      </c>
      <c r="V270" s="46">
        <v>23.3</v>
      </c>
      <c r="W270" s="46">
        <v>21.5</v>
      </c>
      <c r="X270" s="48">
        <f>AVERAGE(P270:W560)</f>
        <v>19.212307692307672</v>
      </c>
      <c r="Y270" s="49">
        <v>0.89583333333333337</v>
      </c>
      <c r="Z270" s="50">
        <v>10.4</v>
      </c>
      <c r="AA270" s="50">
        <v>5.9</v>
      </c>
      <c r="AB270" s="50">
        <v>9</v>
      </c>
      <c r="AC270" s="50">
        <v>8.3000000000000007</v>
      </c>
      <c r="AD270" s="50">
        <v>9.1</v>
      </c>
      <c r="AE270" s="50">
        <v>7.7</v>
      </c>
      <c r="AF270" s="50">
        <v>10.6</v>
      </c>
      <c r="AG270" s="50">
        <v>11</v>
      </c>
      <c r="AH270" s="51">
        <f>AVERAGE(Z270:AG560)</f>
        <v>11.258478260869595</v>
      </c>
      <c r="AI270" s="49">
        <v>0.92013888888888884</v>
      </c>
      <c r="AJ270" s="50">
        <v>5</v>
      </c>
      <c r="AK270" s="50">
        <v>6.7</v>
      </c>
      <c r="AL270" s="50">
        <v>5</v>
      </c>
      <c r="AM270" s="50">
        <v>6.3</v>
      </c>
      <c r="AN270" s="50">
        <v>4.5999999999999996</v>
      </c>
      <c r="AO270" s="50">
        <v>6.3</v>
      </c>
      <c r="AP270" s="50">
        <v>4.7</v>
      </c>
      <c r="AQ270" s="50">
        <v>6.7</v>
      </c>
      <c r="AR270" s="50">
        <v>5</v>
      </c>
      <c r="AS270" s="51">
        <f>AVERAGE(AK270:AR560)</f>
        <v>6.6794565217391098</v>
      </c>
      <c r="AT270" s="52">
        <f>+Enfriamiento[[#This Row],[HORA FINAL]]-Enfriamiento[[#This Row],[HORA INICIAL]]</f>
        <v>6.597222222222221E-2</v>
      </c>
      <c r="AU270" s="53">
        <v>532.34</v>
      </c>
      <c r="AV270" s="46"/>
      <c r="AW27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0" s="55">
        <f>IF(Enfriamiento[[#This Row],[TIEMPO(H)]]="","",Enfriamiento[[#This Row],[TIEMPO(H)]]*60)</f>
        <v>94.999999999999929</v>
      </c>
      <c r="AY270" s="55">
        <f t="shared" si="8"/>
        <v>28</v>
      </c>
      <c r="AZ270" s="56" t="str">
        <f t="shared" si="9"/>
        <v>jul</v>
      </c>
      <c r="BA270" s="65" t="s">
        <v>154</v>
      </c>
    </row>
    <row r="271" spans="1:53" ht="15.75" hidden="1" thickBot="1" x14ac:dyDescent="0.3">
      <c r="A271" s="45">
        <v>45849</v>
      </c>
      <c r="B271" s="44" t="s">
        <v>60</v>
      </c>
      <c r="C271" s="44" t="s">
        <v>69</v>
      </c>
      <c r="D271" s="46" t="s">
        <v>62</v>
      </c>
      <c r="E271" s="47" t="s">
        <v>56</v>
      </c>
      <c r="F271" s="46" t="s">
        <v>57</v>
      </c>
      <c r="G271" s="46" t="s">
        <v>58</v>
      </c>
      <c r="H271" s="46" t="s">
        <v>59</v>
      </c>
      <c r="I271" s="46">
        <v>1</v>
      </c>
      <c r="J271" s="46">
        <v>2</v>
      </c>
      <c r="K271" s="46">
        <v>23</v>
      </c>
      <c r="L271" s="46">
        <v>5</v>
      </c>
      <c r="M271" s="46">
        <v>2510</v>
      </c>
      <c r="N271" s="73">
        <v>0.85416666666666663</v>
      </c>
      <c r="O271" s="46">
        <v>14.5</v>
      </c>
      <c r="P271" s="46">
        <v>20.6</v>
      </c>
      <c r="Q271" s="46">
        <v>22.1</v>
      </c>
      <c r="R271" s="46">
        <v>16.100000000000001</v>
      </c>
      <c r="S271" s="46">
        <v>16.3</v>
      </c>
      <c r="T271" s="46">
        <v>19.600000000000001</v>
      </c>
      <c r="U271" s="46">
        <v>22.8</v>
      </c>
      <c r="V271" s="46">
        <v>23.3</v>
      </c>
      <c r="W271" s="46">
        <v>21.5</v>
      </c>
      <c r="X271" s="48">
        <f>AVERAGE(P271:W562)</f>
        <v>19.202771618625263</v>
      </c>
      <c r="Y271" s="49">
        <v>0.89583333333333337</v>
      </c>
      <c r="Z271" s="50">
        <v>10.4</v>
      </c>
      <c r="AA271" s="50">
        <v>5.9</v>
      </c>
      <c r="AB271" s="50">
        <v>9</v>
      </c>
      <c r="AC271" s="50">
        <v>8.3000000000000007</v>
      </c>
      <c r="AD271" s="50">
        <v>9.1</v>
      </c>
      <c r="AE271" s="50">
        <v>7.7</v>
      </c>
      <c r="AF271" s="50">
        <v>10.6</v>
      </c>
      <c r="AG271" s="50">
        <v>11</v>
      </c>
      <c r="AH271" s="51">
        <f>AVERAGE(Z271:AG562)</f>
        <v>11.278289473684238</v>
      </c>
      <c r="AI271" s="49">
        <v>0.92013888888888884</v>
      </c>
      <c r="AJ271" s="50">
        <v>5</v>
      </c>
      <c r="AK271" s="50">
        <v>6.7</v>
      </c>
      <c r="AL271" s="50">
        <v>5</v>
      </c>
      <c r="AM271" s="50">
        <v>6.3</v>
      </c>
      <c r="AN271" s="50">
        <v>4.5999999999999996</v>
      </c>
      <c r="AO271" s="50">
        <v>6.3</v>
      </c>
      <c r="AP271" s="50">
        <v>4.7</v>
      </c>
      <c r="AQ271" s="50">
        <v>6.7</v>
      </c>
      <c r="AR271" s="50">
        <v>5</v>
      </c>
      <c r="AS271" s="51">
        <f>AVERAGE(AK271:AR562)</f>
        <v>6.6883771929824363</v>
      </c>
      <c r="AT271" s="52">
        <f>+Enfriamiento[[#This Row],[HORA FINAL]]-Enfriamiento[[#This Row],[HORA INICIAL]]</f>
        <v>6.597222222222221E-2</v>
      </c>
      <c r="AU271" s="53">
        <v>525.34</v>
      </c>
      <c r="AV271" s="46"/>
      <c r="AW27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1" s="55">
        <f>IF(Enfriamiento[[#This Row],[TIEMPO(H)]]="","",Enfriamiento[[#This Row],[TIEMPO(H)]]*60)</f>
        <v>94.999999999999929</v>
      </c>
      <c r="AY271" s="55">
        <f t="shared" si="8"/>
        <v>28</v>
      </c>
      <c r="AZ271" s="56" t="str">
        <f t="shared" si="9"/>
        <v>jul</v>
      </c>
      <c r="BA271" s="65" t="s">
        <v>155</v>
      </c>
    </row>
    <row r="272" spans="1:53" ht="15.75" hidden="1" thickBot="1" x14ac:dyDescent="0.3">
      <c r="A272" s="45">
        <v>45849</v>
      </c>
      <c r="B272" s="44" t="s">
        <v>60</v>
      </c>
      <c r="C272" s="44" t="s">
        <v>69</v>
      </c>
      <c r="D272" s="46" t="s">
        <v>62</v>
      </c>
      <c r="E272" s="47" t="s">
        <v>56</v>
      </c>
      <c r="F272" s="46" t="s">
        <v>57</v>
      </c>
      <c r="G272" s="46" t="s">
        <v>58</v>
      </c>
      <c r="H272" s="46" t="s">
        <v>59</v>
      </c>
      <c r="I272" s="46">
        <v>1</v>
      </c>
      <c r="J272" s="46">
        <v>2</v>
      </c>
      <c r="K272" s="46">
        <v>23</v>
      </c>
      <c r="L272" s="46">
        <v>5</v>
      </c>
      <c r="M272" s="46">
        <v>2508</v>
      </c>
      <c r="N272" s="73">
        <v>0.85416666666666663</v>
      </c>
      <c r="O272" s="46">
        <v>14.5</v>
      </c>
      <c r="P272" s="46">
        <v>20.6</v>
      </c>
      <c r="Q272" s="46">
        <v>22.1</v>
      </c>
      <c r="R272" s="46">
        <v>16.100000000000001</v>
      </c>
      <c r="S272" s="46">
        <v>16.3</v>
      </c>
      <c r="T272" s="46">
        <v>19.600000000000001</v>
      </c>
      <c r="U272" s="46">
        <v>22.8</v>
      </c>
      <c r="V272" s="46">
        <v>23.3</v>
      </c>
      <c r="W272" s="46">
        <v>21.5</v>
      </c>
      <c r="X272" s="48">
        <f>AVERAGE(P272:W564)</f>
        <v>19.193064876957482</v>
      </c>
      <c r="Y272" s="49">
        <v>0.89583333333333337</v>
      </c>
      <c r="Z272" s="50">
        <v>10.4</v>
      </c>
      <c r="AA272" s="50">
        <v>5.9</v>
      </c>
      <c r="AB272" s="50">
        <v>9</v>
      </c>
      <c r="AC272" s="50">
        <v>8.3000000000000007</v>
      </c>
      <c r="AD272" s="50">
        <v>9.1</v>
      </c>
      <c r="AE272" s="50">
        <v>7.7</v>
      </c>
      <c r="AF272" s="50">
        <v>10.6</v>
      </c>
      <c r="AG272" s="50">
        <v>11</v>
      </c>
      <c r="AH272" s="51">
        <f>AVERAGE(Z272:AG564)</f>
        <v>11.298451327433655</v>
      </c>
      <c r="AI272" s="49">
        <v>0.92013888888888884</v>
      </c>
      <c r="AJ272" s="50">
        <v>5</v>
      </c>
      <c r="AK272" s="50">
        <v>6.7</v>
      </c>
      <c r="AL272" s="50">
        <v>5</v>
      </c>
      <c r="AM272" s="50">
        <v>6.3</v>
      </c>
      <c r="AN272" s="50">
        <v>4.5999999999999996</v>
      </c>
      <c r="AO272" s="50">
        <v>6.3</v>
      </c>
      <c r="AP272" s="50">
        <v>4.7</v>
      </c>
      <c r="AQ272" s="50">
        <v>6.7</v>
      </c>
      <c r="AR272" s="50">
        <v>5</v>
      </c>
      <c r="AS272" s="51">
        <f>AVERAGE(AK272:AR564)</f>
        <v>6.6974557522123686</v>
      </c>
      <c r="AT272" s="52">
        <f>+Enfriamiento[[#This Row],[HORA FINAL]]-Enfriamiento[[#This Row],[HORA INICIAL]]</f>
        <v>6.597222222222221E-2</v>
      </c>
      <c r="AU272" s="53">
        <v>532.34</v>
      </c>
      <c r="AV272" s="46"/>
      <c r="AW27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2" s="55">
        <f>IF(Enfriamiento[[#This Row],[TIEMPO(H)]]="","",Enfriamiento[[#This Row],[TIEMPO(H)]]*60)</f>
        <v>94.999999999999929</v>
      </c>
      <c r="AY272" s="55">
        <f t="shared" si="8"/>
        <v>28</v>
      </c>
      <c r="AZ272" s="56" t="str">
        <f t="shared" si="9"/>
        <v>jul</v>
      </c>
      <c r="BA272" s="65" t="s">
        <v>156</v>
      </c>
    </row>
    <row r="273" spans="1:53" ht="15.75" hidden="1" thickBot="1" x14ac:dyDescent="0.3">
      <c r="A273" s="45">
        <v>45849</v>
      </c>
      <c r="B273" s="44" t="s">
        <v>60</v>
      </c>
      <c r="C273" s="44" t="s">
        <v>69</v>
      </c>
      <c r="D273" s="46" t="s">
        <v>62</v>
      </c>
      <c r="E273" s="47" t="s">
        <v>56</v>
      </c>
      <c r="F273" s="46" t="s">
        <v>57</v>
      </c>
      <c r="G273" s="46" t="s">
        <v>58</v>
      </c>
      <c r="H273" s="46" t="s">
        <v>59</v>
      </c>
      <c r="I273" s="46">
        <v>1</v>
      </c>
      <c r="J273" s="46">
        <v>2</v>
      </c>
      <c r="K273" s="46">
        <v>23</v>
      </c>
      <c r="L273" s="46">
        <v>5</v>
      </c>
      <c r="M273" s="46">
        <v>2507</v>
      </c>
      <c r="N273" s="73">
        <v>0.85416666666666663</v>
      </c>
      <c r="O273" s="46">
        <v>14.5</v>
      </c>
      <c r="P273" s="46">
        <v>20.6</v>
      </c>
      <c r="Q273" s="46">
        <v>22.1</v>
      </c>
      <c r="R273" s="46">
        <v>16.100000000000001</v>
      </c>
      <c r="S273" s="46">
        <v>16.3</v>
      </c>
      <c r="T273" s="46">
        <v>19.600000000000001</v>
      </c>
      <c r="U273" s="46">
        <v>22.8</v>
      </c>
      <c r="V273" s="46">
        <v>23.3</v>
      </c>
      <c r="W273" s="46">
        <v>21.5</v>
      </c>
      <c r="X273" s="48">
        <f>AVERAGE(P273:W566)</f>
        <v>19.183182844243785</v>
      </c>
      <c r="Y273" s="49">
        <v>0.89583333333333337</v>
      </c>
      <c r="Z273" s="50">
        <v>10.4</v>
      </c>
      <c r="AA273" s="50">
        <v>5.9</v>
      </c>
      <c r="AB273" s="50">
        <v>9</v>
      </c>
      <c r="AC273" s="50">
        <v>8.3000000000000007</v>
      </c>
      <c r="AD273" s="50">
        <v>9.1</v>
      </c>
      <c r="AE273" s="50">
        <v>7.7</v>
      </c>
      <c r="AF273" s="50">
        <v>10.6</v>
      </c>
      <c r="AG273" s="50">
        <v>11</v>
      </c>
      <c r="AH273" s="51">
        <f>AVERAGE(Z273:AG566)</f>
        <v>11.318973214285739</v>
      </c>
      <c r="AI273" s="49">
        <v>0.92013888888888884</v>
      </c>
      <c r="AJ273" s="50">
        <v>5</v>
      </c>
      <c r="AK273" s="50">
        <v>6.7</v>
      </c>
      <c r="AL273" s="50">
        <v>5</v>
      </c>
      <c r="AM273" s="50">
        <v>6.3</v>
      </c>
      <c r="AN273" s="50">
        <v>4.5999999999999996</v>
      </c>
      <c r="AO273" s="50">
        <v>6.3</v>
      </c>
      <c r="AP273" s="50">
        <v>4.7</v>
      </c>
      <c r="AQ273" s="50">
        <v>6.7</v>
      </c>
      <c r="AR273" s="50">
        <v>5</v>
      </c>
      <c r="AS273" s="51">
        <f>AVERAGE(AK273:AR566)</f>
        <v>6.7066964285714077</v>
      </c>
      <c r="AT273" s="52">
        <f>+Enfriamiento[[#This Row],[HORA FINAL]]-Enfriamiento[[#This Row],[HORA INICIAL]]</f>
        <v>6.597222222222221E-2</v>
      </c>
      <c r="AU273" s="53">
        <v>531.34</v>
      </c>
      <c r="AV273" s="46"/>
      <c r="AW27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3" s="55">
        <f>IF(Enfriamiento[[#This Row],[TIEMPO(H)]]="","",Enfriamiento[[#This Row],[TIEMPO(H)]]*60)</f>
        <v>94.999999999999929</v>
      </c>
      <c r="AY273" s="55">
        <f t="shared" si="8"/>
        <v>28</v>
      </c>
      <c r="AZ273" s="56" t="str">
        <f t="shared" si="9"/>
        <v>jul</v>
      </c>
      <c r="BA273" s="65" t="s">
        <v>157</v>
      </c>
    </row>
    <row r="274" spans="1:53" ht="15.75" hidden="1" thickBot="1" x14ac:dyDescent="0.3">
      <c r="A274" s="45">
        <v>45849</v>
      </c>
      <c r="B274" s="44" t="s">
        <v>60</v>
      </c>
      <c r="C274" s="44" t="s">
        <v>69</v>
      </c>
      <c r="D274" s="46" t="s">
        <v>62</v>
      </c>
      <c r="E274" s="47" t="s">
        <v>56</v>
      </c>
      <c r="F274" s="46" t="s">
        <v>57</v>
      </c>
      <c r="G274" s="46" t="s">
        <v>58</v>
      </c>
      <c r="H274" s="46" t="s">
        <v>59</v>
      </c>
      <c r="I274" s="46">
        <v>1</v>
      </c>
      <c r="J274" s="46">
        <v>2</v>
      </c>
      <c r="K274" s="46">
        <v>23</v>
      </c>
      <c r="L274" s="46">
        <v>5</v>
      </c>
      <c r="M274" s="46">
        <v>2506</v>
      </c>
      <c r="N274" s="73">
        <v>0.85416666666666663</v>
      </c>
      <c r="O274" s="46">
        <v>14.5</v>
      </c>
      <c r="P274" s="46">
        <v>20.6</v>
      </c>
      <c r="Q274" s="46">
        <v>22.1</v>
      </c>
      <c r="R274" s="46">
        <v>16.100000000000001</v>
      </c>
      <c r="S274" s="46">
        <v>16.3</v>
      </c>
      <c r="T274" s="46">
        <v>19.600000000000001</v>
      </c>
      <c r="U274" s="46">
        <v>22.8</v>
      </c>
      <c r="V274" s="46">
        <v>23.3</v>
      </c>
      <c r="W274" s="46">
        <v>21.5</v>
      </c>
      <c r="X274" s="48">
        <f>AVERAGE(P274:W568)</f>
        <v>19.17312072892938</v>
      </c>
      <c r="Y274" s="49">
        <v>0.89583333333333337</v>
      </c>
      <c r="Z274" s="50">
        <v>10.4</v>
      </c>
      <c r="AA274" s="50">
        <v>5.9</v>
      </c>
      <c r="AB274" s="50">
        <v>9</v>
      </c>
      <c r="AC274" s="50">
        <v>8.3000000000000007</v>
      </c>
      <c r="AD274" s="50">
        <v>9.1</v>
      </c>
      <c r="AE274" s="50">
        <v>7.7</v>
      </c>
      <c r="AF274" s="50">
        <v>10.6</v>
      </c>
      <c r="AG274" s="50">
        <v>11</v>
      </c>
      <c r="AH274" s="51">
        <f>AVERAGE(Z274:AG568)</f>
        <v>11.339864864864889</v>
      </c>
      <c r="AI274" s="49">
        <v>0.92013888888888884</v>
      </c>
      <c r="AJ274" s="50">
        <v>5</v>
      </c>
      <c r="AK274" s="50">
        <v>6.7</v>
      </c>
      <c r="AL274" s="50">
        <v>5</v>
      </c>
      <c r="AM274" s="50">
        <v>6.3</v>
      </c>
      <c r="AN274" s="50">
        <v>4.5999999999999996</v>
      </c>
      <c r="AO274" s="50">
        <v>6.3</v>
      </c>
      <c r="AP274" s="50">
        <v>4.7</v>
      </c>
      <c r="AQ274" s="50">
        <v>6.7</v>
      </c>
      <c r="AR274" s="50">
        <v>5</v>
      </c>
      <c r="AS274" s="51">
        <f>AVERAGE(AK274:AR568)</f>
        <v>6.7161036036035835</v>
      </c>
      <c r="AT274" s="52">
        <f>+Enfriamiento[[#This Row],[HORA FINAL]]-Enfriamiento[[#This Row],[HORA INICIAL]]</f>
        <v>6.597222222222221E-2</v>
      </c>
      <c r="AU274" s="53">
        <v>529.34</v>
      </c>
      <c r="AV274" s="46"/>
      <c r="AW27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4" s="55">
        <f>IF(Enfriamiento[[#This Row],[TIEMPO(H)]]="","",Enfriamiento[[#This Row],[TIEMPO(H)]]*60)</f>
        <v>94.999999999999929</v>
      </c>
      <c r="AY274" s="55">
        <f t="shared" si="8"/>
        <v>28</v>
      </c>
      <c r="AZ274" s="56" t="str">
        <f t="shared" si="9"/>
        <v>jul</v>
      </c>
      <c r="BA274" s="65" t="s">
        <v>158</v>
      </c>
    </row>
    <row r="275" spans="1:53" ht="15.75" hidden="1" thickBot="1" x14ac:dyDescent="0.3">
      <c r="A275" s="45">
        <v>45849</v>
      </c>
      <c r="B275" s="44" t="s">
        <v>60</v>
      </c>
      <c r="C275" s="44" t="s">
        <v>69</v>
      </c>
      <c r="D275" s="46" t="s">
        <v>70</v>
      </c>
      <c r="E275" s="47" t="s">
        <v>56</v>
      </c>
      <c r="F275" s="46" t="s">
        <v>57</v>
      </c>
      <c r="G275" s="46" t="s">
        <v>58</v>
      </c>
      <c r="H275" s="46" t="s">
        <v>59</v>
      </c>
      <c r="I275" s="46">
        <v>1</v>
      </c>
      <c r="J275" s="46">
        <v>2</v>
      </c>
      <c r="K275" s="46">
        <v>23</v>
      </c>
      <c r="L275" s="46">
        <v>5</v>
      </c>
      <c r="M275" s="46">
        <v>1215</v>
      </c>
      <c r="N275" s="73">
        <v>0.85416666666666663</v>
      </c>
      <c r="O275" s="46">
        <v>14.5</v>
      </c>
      <c r="P275" s="46">
        <v>20.6</v>
      </c>
      <c r="Q275" s="46">
        <v>22.1</v>
      </c>
      <c r="R275" s="46">
        <v>16.100000000000001</v>
      </c>
      <c r="S275" s="46">
        <v>16.3</v>
      </c>
      <c r="T275" s="46">
        <v>19.600000000000001</v>
      </c>
      <c r="U275" s="46">
        <v>22.8</v>
      </c>
      <c r="V275" s="46">
        <v>23.3</v>
      </c>
      <c r="W275" s="46">
        <v>21.5</v>
      </c>
      <c r="X275" s="48">
        <f>AVERAGE(P275:W570)</f>
        <v>19.162873563218387</v>
      </c>
      <c r="Y275" s="49">
        <v>0.89583333333333337</v>
      </c>
      <c r="Z275" s="50">
        <v>10.4</v>
      </c>
      <c r="AA275" s="50">
        <v>5.9</v>
      </c>
      <c r="AB275" s="50">
        <v>9</v>
      </c>
      <c r="AC275" s="50">
        <v>8.3000000000000007</v>
      </c>
      <c r="AD275" s="50">
        <v>9.1</v>
      </c>
      <c r="AE275" s="50">
        <v>7.7</v>
      </c>
      <c r="AF275" s="50">
        <v>10.6</v>
      </c>
      <c r="AG275" s="50">
        <v>11</v>
      </c>
      <c r="AH275" s="51">
        <f>AVERAGE(Z275:AG570)</f>
        <v>11.36113636363639</v>
      </c>
      <c r="AI275" s="49">
        <v>0.92013888888888884</v>
      </c>
      <c r="AJ275" s="50">
        <v>5</v>
      </c>
      <c r="AK275" s="50">
        <v>6.7</v>
      </c>
      <c r="AL275" s="50">
        <v>5</v>
      </c>
      <c r="AM275" s="50">
        <v>6.3</v>
      </c>
      <c r="AN275" s="50">
        <v>4.5999999999999996</v>
      </c>
      <c r="AO275" s="50">
        <v>6.3</v>
      </c>
      <c r="AP275" s="50">
        <v>4.7</v>
      </c>
      <c r="AQ275" s="50">
        <v>6.7</v>
      </c>
      <c r="AR275" s="50">
        <v>5</v>
      </c>
      <c r="AS275" s="51">
        <f>AVERAGE(AK275:AR570)</f>
        <v>6.7256818181818012</v>
      </c>
      <c r="AT275" s="52">
        <f>+Enfriamiento[[#This Row],[HORA FINAL]]-Enfriamiento[[#This Row],[HORA INICIAL]]</f>
        <v>6.597222222222221E-2</v>
      </c>
      <c r="AU275" s="53">
        <v>311.85000000000002</v>
      </c>
      <c r="AV275" s="46"/>
      <c r="AW27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5" s="55">
        <f>IF(Enfriamiento[[#This Row],[TIEMPO(H)]]="","",Enfriamiento[[#This Row],[TIEMPO(H)]]*60)</f>
        <v>94.999999999999929</v>
      </c>
      <c r="AY275" s="55">
        <f t="shared" si="8"/>
        <v>28</v>
      </c>
      <c r="AZ275" s="56" t="str">
        <f t="shared" si="9"/>
        <v>jul</v>
      </c>
      <c r="BA275" s="65" t="s">
        <v>159</v>
      </c>
    </row>
    <row r="276" spans="1:53" ht="15.75" hidden="1" thickBot="1" x14ac:dyDescent="0.3">
      <c r="A276" s="45">
        <v>45849</v>
      </c>
      <c r="B276" s="44" t="s">
        <v>60</v>
      </c>
      <c r="C276" s="44" t="s">
        <v>69</v>
      </c>
      <c r="D276" s="46" t="s">
        <v>62</v>
      </c>
      <c r="E276" s="47" t="s">
        <v>56</v>
      </c>
      <c r="F276" s="46" t="s">
        <v>57</v>
      </c>
      <c r="G276" s="46" t="s">
        <v>58</v>
      </c>
      <c r="H276" s="46" t="s">
        <v>59</v>
      </c>
      <c r="I276" s="46">
        <v>1</v>
      </c>
      <c r="J276" s="46">
        <v>2</v>
      </c>
      <c r="K276" s="46">
        <v>23</v>
      </c>
      <c r="L276" s="46">
        <v>5</v>
      </c>
      <c r="M276" s="46">
        <v>2448</v>
      </c>
      <c r="N276" s="73">
        <v>0.85416666666666663</v>
      </c>
      <c r="O276" s="46">
        <v>14.5</v>
      </c>
      <c r="P276" s="46">
        <v>20.6</v>
      </c>
      <c r="Q276" s="46">
        <v>22.1</v>
      </c>
      <c r="R276" s="46">
        <v>16.100000000000001</v>
      </c>
      <c r="S276" s="46">
        <v>16.3</v>
      </c>
      <c r="T276" s="46">
        <v>19.600000000000001</v>
      </c>
      <c r="U276" s="46">
        <v>22.8</v>
      </c>
      <c r="V276" s="46">
        <v>23.3</v>
      </c>
      <c r="W276" s="46">
        <v>21.5</v>
      </c>
      <c r="X276" s="48">
        <f>AVERAGE(P276:W572)</f>
        <v>19.152436194895593</v>
      </c>
      <c r="Y276" s="49">
        <v>0.89583333333333337</v>
      </c>
      <c r="Z276" s="50">
        <v>10.4</v>
      </c>
      <c r="AA276" s="50">
        <v>5.9</v>
      </c>
      <c r="AB276" s="50">
        <v>9</v>
      </c>
      <c r="AC276" s="50">
        <v>8.3000000000000007</v>
      </c>
      <c r="AD276" s="50">
        <v>9.1</v>
      </c>
      <c r="AE276" s="50">
        <v>7.7</v>
      </c>
      <c r="AF276" s="50">
        <v>10.6</v>
      </c>
      <c r="AG276" s="50">
        <v>11</v>
      </c>
      <c r="AH276" s="51">
        <f>AVERAGE(Z276:AG572)</f>
        <v>11.382798165137636</v>
      </c>
      <c r="AI276" s="49">
        <v>0.92013888888888884</v>
      </c>
      <c r="AJ276" s="50">
        <v>5</v>
      </c>
      <c r="AK276" s="50">
        <v>6.7</v>
      </c>
      <c r="AL276" s="50">
        <v>5</v>
      </c>
      <c r="AM276" s="50">
        <v>6.3</v>
      </c>
      <c r="AN276" s="50">
        <v>4.5999999999999996</v>
      </c>
      <c r="AO276" s="50">
        <v>6.3</v>
      </c>
      <c r="AP276" s="50">
        <v>4.7</v>
      </c>
      <c r="AQ276" s="50">
        <v>6.7</v>
      </c>
      <c r="AR276" s="50">
        <v>5</v>
      </c>
      <c r="AS276" s="51">
        <f>AVERAGE(AK276:AR572)</f>
        <v>6.7354357798164974</v>
      </c>
      <c r="AT276" s="52">
        <f>+Enfriamiento[[#This Row],[HORA FINAL]]-Enfriamiento[[#This Row],[HORA INICIAL]]</f>
        <v>6.597222222222221E-2</v>
      </c>
      <c r="AU276" s="53">
        <v>528.34</v>
      </c>
      <c r="AV276" s="46"/>
      <c r="AW27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6" s="55">
        <f>IF(Enfriamiento[[#This Row],[TIEMPO(H)]]="","",Enfriamiento[[#This Row],[TIEMPO(H)]]*60)</f>
        <v>94.999999999999929</v>
      </c>
      <c r="AY276" s="55">
        <f t="shared" si="8"/>
        <v>28</v>
      </c>
      <c r="AZ276" s="56" t="str">
        <f t="shared" si="9"/>
        <v>jul</v>
      </c>
      <c r="BA276" s="65" t="s">
        <v>160</v>
      </c>
    </row>
    <row r="277" spans="1:53" ht="15.75" hidden="1" thickBot="1" x14ac:dyDescent="0.3">
      <c r="A277" s="45">
        <v>45849</v>
      </c>
      <c r="B277" s="44" t="s">
        <v>60</v>
      </c>
      <c r="C277" s="44" t="s">
        <v>69</v>
      </c>
      <c r="D277" s="46" t="s">
        <v>62</v>
      </c>
      <c r="E277" s="47" t="s">
        <v>56</v>
      </c>
      <c r="F277" s="46" t="s">
        <v>57</v>
      </c>
      <c r="G277" s="46" t="s">
        <v>58</v>
      </c>
      <c r="H277" s="46" t="s">
        <v>59</v>
      </c>
      <c r="I277" s="46">
        <v>1</v>
      </c>
      <c r="J277" s="46">
        <v>2</v>
      </c>
      <c r="K277" s="46">
        <v>23</v>
      </c>
      <c r="L277" s="46">
        <v>5</v>
      </c>
      <c r="M277" s="46">
        <v>2504</v>
      </c>
      <c r="N277" s="73">
        <v>0.85416666666666663</v>
      </c>
      <c r="O277" s="46">
        <v>14.5</v>
      </c>
      <c r="P277" s="46">
        <v>20.6</v>
      </c>
      <c r="Q277" s="46">
        <v>22.1</v>
      </c>
      <c r="R277" s="46">
        <v>16.100000000000001</v>
      </c>
      <c r="S277" s="46">
        <v>16.3</v>
      </c>
      <c r="T277" s="46">
        <v>19.600000000000001</v>
      </c>
      <c r="U277" s="46">
        <v>22.8</v>
      </c>
      <c r="V277" s="46">
        <v>23.3</v>
      </c>
      <c r="W277" s="46">
        <v>21.5</v>
      </c>
      <c r="X277" s="48">
        <f>AVERAGE(P277:W574)</f>
        <v>19.141803278688535</v>
      </c>
      <c r="Y277" s="49">
        <v>0.89583333333333337</v>
      </c>
      <c r="Z277" s="50">
        <v>10.4</v>
      </c>
      <c r="AA277" s="50">
        <v>5.9</v>
      </c>
      <c r="AB277" s="50">
        <v>9</v>
      </c>
      <c r="AC277" s="50">
        <v>8.3000000000000007</v>
      </c>
      <c r="AD277" s="50">
        <v>9.1</v>
      </c>
      <c r="AE277" s="50">
        <v>7.7</v>
      </c>
      <c r="AF277" s="50">
        <v>10.6</v>
      </c>
      <c r="AG277" s="50">
        <v>11</v>
      </c>
      <c r="AH277" s="51">
        <f>AVERAGE(Z277:AG574)</f>
        <v>11.404861111111133</v>
      </c>
      <c r="AI277" s="49">
        <v>0.92013888888888884</v>
      </c>
      <c r="AJ277" s="50">
        <v>5</v>
      </c>
      <c r="AK277" s="50">
        <v>6.7</v>
      </c>
      <c r="AL277" s="50">
        <v>5</v>
      </c>
      <c r="AM277" s="50">
        <v>6.3</v>
      </c>
      <c r="AN277" s="50">
        <v>4.5999999999999996</v>
      </c>
      <c r="AO277" s="50">
        <v>6.3</v>
      </c>
      <c r="AP277" s="50">
        <v>4.7</v>
      </c>
      <c r="AQ277" s="50">
        <v>6.7</v>
      </c>
      <c r="AR277" s="50">
        <v>5</v>
      </c>
      <c r="AS277" s="51">
        <f>AVERAGE(AK277:AR574)</f>
        <v>6.7453703703703543</v>
      </c>
      <c r="AT277" s="52">
        <f>+Enfriamiento[[#This Row],[HORA FINAL]]-Enfriamiento[[#This Row],[HORA INICIAL]]</f>
        <v>6.597222222222221E-2</v>
      </c>
      <c r="AU277" s="53">
        <v>523.34</v>
      </c>
      <c r="AV277" s="46"/>
      <c r="AW27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7" s="55">
        <f>IF(Enfriamiento[[#This Row],[TIEMPO(H)]]="","",Enfriamiento[[#This Row],[TIEMPO(H)]]*60)</f>
        <v>94.999999999999929</v>
      </c>
      <c r="AY277" s="55">
        <f t="shared" si="8"/>
        <v>28</v>
      </c>
      <c r="AZ277" s="56" t="str">
        <f t="shared" si="9"/>
        <v>jul</v>
      </c>
      <c r="BA277" s="65" t="s">
        <v>161</v>
      </c>
    </row>
    <row r="278" spans="1:53" ht="15.75" hidden="1" thickBot="1" x14ac:dyDescent="0.3">
      <c r="A278" s="45">
        <v>45849</v>
      </c>
      <c r="B278" s="44" t="s">
        <v>60</v>
      </c>
      <c r="C278" s="44" t="s">
        <v>69</v>
      </c>
      <c r="D278" s="46" t="s">
        <v>62</v>
      </c>
      <c r="E278" s="47" t="s">
        <v>56</v>
      </c>
      <c r="F278" s="46" t="s">
        <v>57</v>
      </c>
      <c r="G278" s="46" t="s">
        <v>58</v>
      </c>
      <c r="H278" s="46" t="s">
        <v>59</v>
      </c>
      <c r="I278" s="46">
        <v>1</v>
      </c>
      <c r="J278" s="46">
        <v>2</v>
      </c>
      <c r="K278" s="46">
        <v>23</v>
      </c>
      <c r="L278" s="46">
        <v>5</v>
      </c>
      <c r="M278" s="46">
        <v>2446</v>
      </c>
      <c r="N278" s="73">
        <v>0.85416666666666663</v>
      </c>
      <c r="O278" s="46">
        <v>14.5</v>
      </c>
      <c r="P278" s="46">
        <v>20.6</v>
      </c>
      <c r="Q278" s="46">
        <v>22.1</v>
      </c>
      <c r="R278" s="46">
        <v>16.100000000000001</v>
      </c>
      <c r="S278" s="46">
        <v>16.3</v>
      </c>
      <c r="T278" s="46">
        <v>19.600000000000001</v>
      </c>
      <c r="U278" s="46">
        <v>22.8</v>
      </c>
      <c r="V278" s="46">
        <v>23.3</v>
      </c>
      <c r="W278" s="46">
        <v>21.5</v>
      </c>
      <c r="X278" s="48">
        <f>AVERAGE(P278:W576)</f>
        <v>19.130969267139484</v>
      </c>
      <c r="Y278" s="49">
        <v>0.89583333333333337</v>
      </c>
      <c r="Z278" s="50">
        <v>10.4</v>
      </c>
      <c r="AA278" s="50">
        <v>5.9</v>
      </c>
      <c r="AB278" s="50">
        <v>9</v>
      </c>
      <c r="AC278" s="50">
        <v>8.3000000000000007</v>
      </c>
      <c r="AD278" s="50">
        <v>9.1</v>
      </c>
      <c r="AE278" s="50">
        <v>7.7</v>
      </c>
      <c r="AF278" s="50">
        <v>10.6</v>
      </c>
      <c r="AG278" s="50">
        <v>11</v>
      </c>
      <c r="AH278" s="51">
        <f>AVERAGE(Z278:AG576)</f>
        <v>11.427336448598151</v>
      </c>
      <c r="AI278" s="49">
        <v>0.92013888888888884</v>
      </c>
      <c r="AJ278" s="50">
        <v>5</v>
      </c>
      <c r="AK278" s="50">
        <v>6.7</v>
      </c>
      <c r="AL278" s="50">
        <v>5</v>
      </c>
      <c r="AM278" s="50">
        <v>6.3</v>
      </c>
      <c r="AN278" s="50">
        <v>4.5999999999999996</v>
      </c>
      <c r="AO278" s="50">
        <v>6.3</v>
      </c>
      <c r="AP278" s="50">
        <v>4.7</v>
      </c>
      <c r="AQ278" s="50">
        <v>6.7</v>
      </c>
      <c r="AR278" s="50">
        <v>5</v>
      </c>
      <c r="AS278" s="51">
        <f>AVERAGE(AK278:AR576)</f>
        <v>6.7554906542055937</v>
      </c>
      <c r="AT278" s="52">
        <f>+Enfriamiento[[#This Row],[HORA FINAL]]-Enfriamiento[[#This Row],[HORA INICIAL]]</f>
        <v>6.597222222222221E-2</v>
      </c>
      <c r="AU278" s="53">
        <v>528.34</v>
      </c>
      <c r="AV278" s="46"/>
      <c r="AW27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1.5833333333333321</v>
      </c>
      <c r="AX278" s="55">
        <f>IF(Enfriamiento[[#This Row],[TIEMPO(H)]]="","",Enfriamiento[[#This Row],[TIEMPO(H)]]*60)</f>
        <v>94.999999999999929</v>
      </c>
      <c r="AY278" s="55">
        <f t="shared" si="8"/>
        <v>28</v>
      </c>
      <c r="AZ278" s="56" t="str">
        <f t="shared" si="9"/>
        <v>jul</v>
      </c>
      <c r="BA278" s="65" t="s">
        <v>162</v>
      </c>
    </row>
    <row r="279" spans="1:53" ht="15.75" hidden="1" thickBot="1" x14ac:dyDescent="0.3">
      <c r="A279" s="45">
        <v>45849</v>
      </c>
      <c r="B279" s="44" t="s">
        <v>60</v>
      </c>
      <c r="C279" s="44" t="s">
        <v>54</v>
      </c>
      <c r="D279" s="46" t="s">
        <v>63</v>
      </c>
      <c r="E279" s="47" t="s">
        <v>64</v>
      </c>
      <c r="F279" s="46" t="s">
        <v>57</v>
      </c>
      <c r="G279" s="46" t="s">
        <v>58</v>
      </c>
      <c r="H279" s="46" t="s">
        <v>59</v>
      </c>
      <c r="I279" s="46">
        <v>1</v>
      </c>
      <c r="J279" s="46">
        <v>1</v>
      </c>
      <c r="K279" s="46">
        <v>4.5</v>
      </c>
      <c r="L279" s="46">
        <v>5</v>
      </c>
      <c r="M279" s="46">
        <v>12346</v>
      </c>
      <c r="N279" s="73">
        <v>0.88194444444444442</v>
      </c>
      <c r="O279" s="46">
        <v>14.2</v>
      </c>
      <c r="P279" s="46">
        <v>19.5</v>
      </c>
      <c r="Q279" s="46">
        <v>22.9</v>
      </c>
      <c r="R279" s="46">
        <v>21.8</v>
      </c>
      <c r="S279" s="46">
        <v>25.2</v>
      </c>
      <c r="T279" s="46">
        <v>20.3</v>
      </c>
      <c r="U279" s="46">
        <v>20.9</v>
      </c>
      <c r="V279" s="46">
        <v>21.3</v>
      </c>
      <c r="W279" s="46">
        <v>22.3</v>
      </c>
      <c r="X279" s="48">
        <f>AVERAGE(P279:W540)</f>
        <v>19.11992840095466</v>
      </c>
      <c r="Y279" s="49">
        <v>0.4236111111111111</v>
      </c>
      <c r="Z279" s="50">
        <v>7.6</v>
      </c>
      <c r="AA279" s="50">
        <v>10</v>
      </c>
      <c r="AB279" s="50">
        <v>7</v>
      </c>
      <c r="AC279" s="50">
        <v>8.8000000000000007</v>
      </c>
      <c r="AD279" s="50">
        <v>14</v>
      </c>
      <c r="AE279" s="50">
        <v>13.7</v>
      </c>
      <c r="AF279" s="50">
        <v>13.3</v>
      </c>
      <c r="AG279" s="50">
        <v>14.1</v>
      </c>
      <c r="AH279" s="51">
        <f>AVERAGE(Z279:AG540)</f>
        <v>11.45023584905662</v>
      </c>
      <c r="AI279" s="49">
        <v>0.96527777777777779</v>
      </c>
      <c r="AJ279" s="50">
        <v>5</v>
      </c>
      <c r="AK279" s="50">
        <v>5.3</v>
      </c>
      <c r="AL279" s="50">
        <v>4.9000000000000004</v>
      </c>
      <c r="AM279" s="50">
        <v>5.3</v>
      </c>
      <c r="AN279" s="50">
        <v>8.3000000000000007</v>
      </c>
      <c r="AO279" s="50">
        <v>8.1</v>
      </c>
      <c r="AP279" s="50">
        <v>7.2</v>
      </c>
      <c r="AQ279" s="50">
        <v>6.5</v>
      </c>
      <c r="AR279" s="50">
        <v>4.9000000000000004</v>
      </c>
      <c r="AS279" s="51">
        <f>AVERAGE(AK279:AR540)</f>
        <v>6.765801886792441</v>
      </c>
      <c r="AT279" s="52">
        <f>+Enfriamiento[[#This Row],[HORA FINAL]]-Enfriamiento[[#This Row],[HORA INICIAL]]</f>
        <v>8.333333333333337E-2</v>
      </c>
      <c r="AU279" s="53">
        <v>156.62</v>
      </c>
      <c r="AV279" s="46"/>
      <c r="AW27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79" s="55">
        <f>IF(Enfriamiento[[#This Row],[TIEMPO(H)]]="","",Enfriamiento[[#This Row],[TIEMPO(H)]]*60)</f>
        <v>120.00000000000021</v>
      </c>
      <c r="AY279" s="55">
        <f t="shared" si="8"/>
        <v>28</v>
      </c>
      <c r="AZ279" s="56" t="str">
        <f t="shared" si="9"/>
        <v>jul</v>
      </c>
      <c r="BA279" s="65" t="s">
        <v>163</v>
      </c>
    </row>
    <row r="280" spans="1:53" ht="15.75" hidden="1" thickBot="1" x14ac:dyDescent="0.3">
      <c r="A280" s="45">
        <v>45849</v>
      </c>
      <c r="B280" s="44" t="s">
        <v>60</v>
      </c>
      <c r="C280" s="44" t="s">
        <v>54</v>
      </c>
      <c r="D280" s="46" t="s">
        <v>63</v>
      </c>
      <c r="E280" s="47" t="s">
        <v>64</v>
      </c>
      <c r="F280" s="46" t="s">
        <v>57</v>
      </c>
      <c r="G280" s="46" t="s">
        <v>58</v>
      </c>
      <c r="H280" s="46" t="s">
        <v>59</v>
      </c>
      <c r="I280" s="46">
        <v>1</v>
      </c>
      <c r="J280" s="46">
        <v>1</v>
      </c>
      <c r="K280" s="46">
        <v>4.5</v>
      </c>
      <c r="L280" s="46">
        <v>5</v>
      </c>
      <c r="M280" s="46">
        <v>12345</v>
      </c>
      <c r="N280" s="73">
        <v>0.88194444444444442</v>
      </c>
      <c r="O280" s="46">
        <v>14.2</v>
      </c>
      <c r="P280" s="46">
        <v>19.5</v>
      </c>
      <c r="Q280" s="46">
        <v>22.9</v>
      </c>
      <c r="R280" s="46">
        <v>21.8</v>
      </c>
      <c r="S280" s="46">
        <v>25.2</v>
      </c>
      <c r="T280" s="46">
        <v>20.3</v>
      </c>
      <c r="U280" s="46">
        <v>20.9</v>
      </c>
      <c r="V280" s="46">
        <v>21.3</v>
      </c>
      <c r="W280" s="46">
        <v>22.3</v>
      </c>
      <c r="X280" s="48">
        <f>AVERAGE(P280:W542)</f>
        <v>19.094337349397595</v>
      </c>
      <c r="Y280" s="49">
        <v>0.4236111111111111</v>
      </c>
      <c r="Z280" s="50">
        <v>7.6</v>
      </c>
      <c r="AA280" s="50">
        <v>10</v>
      </c>
      <c r="AB280" s="50">
        <v>7</v>
      </c>
      <c r="AC280" s="50">
        <v>8.8000000000000007</v>
      </c>
      <c r="AD280" s="50">
        <v>14</v>
      </c>
      <c r="AE280" s="50">
        <v>13.7</v>
      </c>
      <c r="AF280" s="50">
        <v>13.3</v>
      </c>
      <c r="AG280" s="50">
        <v>14.1</v>
      </c>
      <c r="AH280" s="51">
        <f>AVERAGE(Z280:AG542)</f>
        <v>11.453928571428586</v>
      </c>
      <c r="AI280" s="49">
        <v>0.96527777777777779</v>
      </c>
      <c r="AJ280" s="50">
        <v>5</v>
      </c>
      <c r="AK280" s="50">
        <v>5.3</v>
      </c>
      <c r="AL280" s="50">
        <v>4.9000000000000004</v>
      </c>
      <c r="AM280" s="50">
        <v>5.3</v>
      </c>
      <c r="AN280" s="50">
        <v>8.3000000000000007</v>
      </c>
      <c r="AO280" s="50">
        <v>8.1</v>
      </c>
      <c r="AP280" s="50">
        <v>7.2</v>
      </c>
      <c r="AQ280" s="50">
        <v>6.5</v>
      </c>
      <c r="AR280" s="50">
        <v>4.9000000000000004</v>
      </c>
      <c r="AS280" s="51">
        <f>AVERAGE(AK280:AR542)</f>
        <v>6.770119047619036</v>
      </c>
      <c r="AT280" s="52">
        <f>+Enfriamiento[[#This Row],[HORA FINAL]]-Enfriamiento[[#This Row],[HORA INICIAL]]</f>
        <v>8.333333333333337E-2</v>
      </c>
      <c r="AU280" s="53">
        <v>193.81</v>
      </c>
      <c r="AV280" s="46"/>
      <c r="AW28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0" s="55">
        <f>IF(Enfriamiento[[#This Row],[TIEMPO(H)]]="","",Enfriamiento[[#This Row],[TIEMPO(H)]]*60)</f>
        <v>120.00000000000021</v>
      </c>
      <c r="AY280" s="55">
        <f t="shared" si="8"/>
        <v>28</v>
      </c>
      <c r="AZ280" s="56" t="str">
        <f t="shared" si="9"/>
        <v>jul</v>
      </c>
      <c r="BA280" s="65" t="s">
        <v>164</v>
      </c>
    </row>
    <row r="281" spans="1:53" ht="15.75" hidden="1" thickBot="1" x14ac:dyDescent="0.3">
      <c r="A281" s="45">
        <v>45849</v>
      </c>
      <c r="B281" s="44" t="s">
        <v>60</v>
      </c>
      <c r="C281" s="44" t="s">
        <v>54</v>
      </c>
      <c r="D281" s="46" t="s">
        <v>63</v>
      </c>
      <c r="E281" s="47" t="s">
        <v>64</v>
      </c>
      <c r="F281" s="46" t="s">
        <v>57</v>
      </c>
      <c r="G281" s="46" t="s">
        <v>58</v>
      </c>
      <c r="H281" s="46" t="s">
        <v>59</v>
      </c>
      <c r="I281" s="46">
        <v>1</v>
      </c>
      <c r="J281" s="46">
        <v>1</v>
      </c>
      <c r="K281" s="46">
        <v>4.5</v>
      </c>
      <c r="L281" s="46">
        <v>5</v>
      </c>
      <c r="M281" s="46">
        <v>12344</v>
      </c>
      <c r="N281" s="73">
        <v>0.88194444444444442</v>
      </c>
      <c r="O281" s="46">
        <v>14.2</v>
      </c>
      <c r="P281" s="46">
        <v>19.5</v>
      </c>
      <c r="Q281" s="46">
        <v>22.9</v>
      </c>
      <c r="R281" s="46">
        <v>21.8</v>
      </c>
      <c r="S281" s="46">
        <v>25.2</v>
      </c>
      <c r="T281" s="46">
        <v>20.3</v>
      </c>
      <c r="U281" s="46">
        <v>20.9</v>
      </c>
      <c r="V281" s="46">
        <v>21.3</v>
      </c>
      <c r="W281" s="46">
        <v>22.3</v>
      </c>
      <c r="X281" s="48">
        <f>AVERAGE(P281:W544)</f>
        <v>19.068248175182486</v>
      </c>
      <c r="Y281" s="49">
        <v>0.4236111111111111</v>
      </c>
      <c r="Z281" s="50">
        <v>7.6</v>
      </c>
      <c r="AA281" s="50">
        <v>10</v>
      </c>
      <c r="AB281" s="50">
        <v>7</v>
      </c>
      <c r="AC281" s="50">
        <v>8.8000000000000007</v>
      </c>
      <c r="AD281" s="50">
        <v>14</v>
      </c>
      <c r="AE281" s="50">
        <v>13.7</v>
      </c>
      <c r="AF281" s="50">
        <v>13.3</v>
      </c>
      <c r="AG281" s="50">
        <v>14.1</v>
      </c>
      <c r="AH281" s="51">
        <f>AVERAGE(Z281:AG544)</f>
        <v>11.457692307692318</v>
      </c>
      <c r="AI281" s="49">
        <v>0.96527777777777779</v>
      </c>
      <c r="AJ281" s="50">
        <v>5</v>
      </c>
      <c r="AK281" s="50">
        <v>5.3</v>
      </c>
      <c r="AL281" s="50">
        <v>4.9000000000000004</v>
      </c>
      <c r="AM281" s="50">
        <v>5.3</v>
      </c>
      <c r="AN281" s="50">
        <v>8.3000000000000007</v>
      </c>
      <c r="AO281" s="50">
        <v>8.1</v>
      </c>
      <c r="AP281" s="50">
        <v>7.2</v>
      </c>
      <c r="AQ281" s="50">
        <v>6.5</v>
      </c>
      <c r="AR281" s="50">
        <v>4.9000000000000004</v>
      </c>
      <c r="AS281" s="51">
        <f>AVERAGE(AK281:AR544)</f>
        <v>6.7745192307692212</v>
      </c>
      <c r="AT281" s="52">
        <f>+Enfriamiento[[#This Row],[HORA FINAL]]-Enfriamiento[[#This Row],[HORA INICIAL]]</f>
        <v>8.333333333333337E-2</v>
      </c>
      <c r="AU281" s="53">
        <v>290.25</v>
      </c>
      <c r="AV281" s="46"/>
      <c r="AW28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1" s="55">
        <f>IF(Enfriamiento[[#This Row],[TIEMPO(H)]]="","",Enfriamiento[[#This Row],[TIEMPO(H)]]*60)</f>
        <v>120.00000000000021</v>
      </c>
      <c r="AY281" s="55">
        <f t="shared" si="8"/>
        <v>28</v>
      </c>
      <c r="AZ281" s="56" t="str">
        <f t="shared" si="9"/>
        <v>jul</v>
      </c>
      <c r="BA281" s="65" t="s">
        <v>165</v>
      </c>
    </row>
    <row r="282" spans="1:53" ht="15.75" hidden="1" thickBot="1" x14ac:dyDescent="0.3">
      <c r="A282" s="45">
        <v>45849</v>
      </c>
      <c r="B282" s="44" t="s">
        <v>60</v>
      </c>
      <c r="C282" s="44" t="s">
        <v>54</v>
      </c>
      <c r="D282" s="46" t="s">
        <v>63</v>
      </c>
      <c r="E282" s="47" t="s">
        <v>64</v>
      </c>
      <c r="F282" s="46" t="s">
        <v>57</v>
      </c>
      <c r="G282" s="46" t="s">
        <v>58</v>
      </c>
      <c r="H282" s="46" t="s">
        <v>59</v>
      </c>
      <c r="I282" s="46">
        <v>1</v>
      </c>
      <c r="J282" s="46">
        <v>1</v>
      </c>
      <c r="K282" s="46">
        <v>4.5</v>
      </c>
      <c r="L282" s="46">
        <v>5</v>
      </c>
      <c r="M282" s="46">
        <v>12343</v>
      </c>
      <c r="N282" s="73">
        <v>0.88194444444444442</v>
      </c>
      <c r="O282" s="46">
        <v>14.2</v>
      </c>
      <c r="P282" s="46">
        <v>19.5</v>
      </c>
      <c r="Q282" s="46">
        <v>22.9</v>
      </c>
      <c r="R282" s="46">
        <v>21.8</v>
      </c>
      <c r="S282" s="46">
        <v>25.2</v>
      </c>
      <c r="T282" s="46">
        <v>20.3</v>
      </c>
      <c r="U282" s="46">
        <v>20.9</v>
      </c>
      <c r="V282" s="46">
        <v>21.3</v>
      </c>
      <c r="W282" s="46">
        <v>22.3</v>
      </c>
      <c r="X282" s="48">
        <f>AVERAGE(P282:W546)</f>
        <v>19.041646191646194</v>
      </c>
      <c r="Y282" s="49">
        <v>0.4236111111111111</v>
      </c>
      <c r="Z282" s="50">
        <v>7.6</v>
      </c>
      <c r="AA282" s="50">
        <v>10</v>
      </c>
      <c r="AB282" s="50">
        <v>7</v>
      </c>
      <c r="AC282" s="50">
        <v>8.8000000000000007</v>
      </c>
      <c r="AD282" s="50">
        <v>14</v>
      </c>
      <c r="AE282" s="50">
        <v>13.7</v>
      </c>
      <c r="AF282" s="50">
        <v>13.3</v>
      </c>
      <c r="AG282" s="50">
        <v>14.1</v>
      </c>
      <c r="AH282" s="51">
        <f>AVERAGE(Z282:AG546)</f>
        <v>11.461529126213602</v>
      </c>
      <c r="AI282" s="49">
        <v>0.96527777777777779</v>
      </c>
      <c r="AJ282" s="50">
        <v>5</v>
      </c>
      <c r="AK282" s="50">
        <v>5.3</v>
      </c>
      <c r="AL282" s="50">
        <v>4.9000000000000004</v>
      </c>
      <c r="AM282" s="50">
        <v>5.3</v>
      </c>
      <c r="AN282" s="50">
        <v>8.3000000000000007</v>
      </c>
      <c r="AO282" s="50">
        <v>8.1</v>
      </c>
      <c r="AP282" s="50">
        <v>7.2</v>
      </c>
      <c r="AQ282" s="50">
        <v>6.5</v>
      </c>
      <c r="AR282" s="50">
        <v>4.9000000000000004</v>
      </c>
      <c r="AS282" s="51">
        <f>AVERAGE(AK282:AR546)</f>
        <v>6.7790048543689236</v>
      </c>
      <c r="AT282" s="52">
        <f>+Enfriamiento[[#This Row],[HORA FINAL]]-Enfriamiento[[#This Row],[HORA INICIAL]]</f>
        <v>8.333333333333337E-2</v>
      </c>
      <c r="AU282" s="53">
        <v>327.87</v>
      </c>
      <c r="AV282" s="46"/>
      <c r="AW28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2" s="55">
        <f>IF(Enfriamiento[[#This Row],[TIEMPO(H)]]="","",Enfriamiento[[#This Row],[TIEMPO(H)]]*60)</f>
        <v>120.00000000000021</v>
      </c>
      <c r="AY282" s="55">
        <f t="shared" si="8"/>
        <v>28</v>
      </c>
      <c r="AZ282" s="56" t="str">
        <f t="shared" si="9"/>
        <v>jul</v>
      </c>
      <c r="BA282" s="65" t="s">
        <v>166</v>
      </c>
    </row>
    <row r="283" spans="1:53" ht="15.75" hidden="1" thickBot="1" x14ac:dyDescent="0.3">
      <c r="A283" s="45">
        <v>45849</v>
      </c>
      <c r="B283" s="44" t="s">
        <v>60</v>
      </c>
      <c r="C283" s="44" t="s">
        <v>54</v>
      </c>
      <c r="D283" s="46" t="s">
        <v>63</v>
      </c>
      <c r="E283" s="47" t="s">
        <v>64</v>
      </c>
      <c r="F283" s="46" t="s">
        <v>57</v>
      </c>
      <c r="G283" s="46" t="s">
        <v>58</v>
      </c>
      <c r="H283" s="46" t="s">
        <v>59</v>
      </c>
      <c r="I283" s="46">
        <v>1</v>
      </c>
      <c r="J283" s="46">
        <v>1</v>
      </c>
      <c r="K283" s="46">
        <v>4.5</v>
      </c>
      <c r="L283" s="46">
        <v>5</v>
      </c>
      <c r="M283" s="46">
        <v>12342</v>
      </c>
      <c r="N283" s="73">
        <v>0.88194444444444442</v>
      </c>
      <c r="O283" s="46">
        <v>14.2</v>
      </c>
      <c r="P283" s="46">
        <v>19.5</v>
      </c>
      <c r="Q283" s="46">
        <v>22.9</v>
      </c>
      <c r="R283" s="46">
        <v>21.8</v>
      </c>
      <c r="S283" s="46">
        <v>25.2</v>
      </c>
      <c r="T283" s="46">
        <v>20.3</v>
      </c>
      <c r="U283" s="46">
        <v>20.9</v>
      </c>
      <c r="V283" s="46">
        <v>21.3</v>
      </c>
      <c r="W283" s="46">
        <v>22.3</v>
      </c>
      <c r="X283" s="48">
        <f>AVERAGE(P283:W548)</f>
        <v>19.014516129032259</v>
      </c>
      <c r="Y283" s="49">
        <v>0.4236111111111111</v>
      </c>
      <c r="Z283" s="50">
        <v>7.6</v>
      </c>
      <c r="AA283" s="50">
        <v>10</v>
      </c>
      <c r="AB283" s="50">
        <v>7</v>
      </c>
      <c r="AC283" s="50">
        <v>8.8000000000000007</v>
      </c>
      <c r="AD283" s="50">
        <v>14</v>
      </c>
      <c r="AE283" s="50">
        <v>13.7</v>
      </c>
      <c r="AF283" s="50">
        <v>13.3</v>
      </c>
      <c r="AG283" s="50">
        <v>14.1</v>
      </c>
      <c r="AH283" s="51">
        <f>AVERAGE(Z283:AG548)</f>
        <v>11.465441176470595</v>
      </c>
      <c r="AI283" s="49">
        <v>0.96527777777777779</v>
      </c>
      <c r="AJ283" s="50">
        <v>5</v>
      </c>
      <c r="AK283" s="50">
        <v>5.3</v>
      </c>
      <c r="AL283" s="50">
        <v>4.9000000000000004</v>
      </c>
      <c r="AM283" s="50">
        <v>5.3</v>
      </c>
      <c r="AN283" s="50">
        <v>8.3000000000000007</v>
      </c>
      <c r="AO283" s="50">
        <v>8.1</v>
      </c>
      <c r="AP283" s="50">
        <v>7.2</v>
      </c>
      <c r="AQ283" s="50">
        <v>6.5</v>
      </c>
      <c r="AR283" s="50">
        <v>4.9000000000000004</v>
      </c>
      <c r="AS283" s="51">
        <f>AVERAGE(AK283:AR548)</f>
        <v>6.7835784313725433</v>
      </c>
      <c r="AT283" s="52">
        <f>+Enfriamiento[[#This Row],[HORA FINAL]]-Enfriamiento[[#This Row],[HORA INICIAL]]</f>
        <v>8.333333333333337E-2</v>
      </c>
      <c r="AU283" s="53">
        <v>329.87</v>
      </c>
      <c r="AV283" s="46"/>
      <c r="AW28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3" s="55">
        <f>IF(Enfriamiento[[#This Row],[TIEMPO(H)]]="","",Enfriamiento[[#This Row],[TIEMPO(H)]]*60)</f>
        <v>120.00000000000021</v>
      </c>
      <c r="AY283" s="55">
        <f t="shared" si="8"/>
        <v>28</v>
      </c>
      <c r="AZ283" s="56" t="str">
        <f t="shared" si="9"/>
        <v>jul</v>
      </c>
      <c r="BA283" s="65" t="s">
        <v>167</v>
      </c>
    </row>
    <row r="284" spans="1:53" ht="15.75" hidden="1" thickBot="1" x14ac:dyDescent="0.3">
      <c r="A284" s="45">
        <v>45849</v>
      </c>
      <c r="B284" s="44" t="s">
        <v>60</v>
      </c>
      <c r="C284" s="44" t="s">
        <v>54</v>
      </c>
      <c r="D284" s="46" t="s">
        <v>63</v>
      </c>
      <c r="E284" s="47" t="s">
        <v>64</v>
      </c>
      <c r="F284" s="46" t="s">
        <v>57</v>
      </c>
      <c r="G284" s="46" t="s">
        <v>58</v>
      </c>
      <c r="H284" s="46" t="s">
        <v>59</v>
      </c>
      <c r="I284" s="46">
        <v>1</v>
      </c>
      <c r="J284" s="46">
        <v>1</v>
      </c>
      <c r="K284" s="46">
        <v>4.5</v>
      </c>
      <c r="L284" s="46">
        <v>5</v>
      </c>
      <c r="M284" s="46">
        <v>12347</v>
      </c>
      <c r="N284" s="73">
        <v>0.88194444444444442</v>
      </c>
      <c r="O284" s="46">
        <v>14.2</v>
      </c>
      <c r="P284" s="46">
        <v>19.5</v>
      </c>
      <c r="Q284" s="46">
        <v>22.9</v>
      </c>
      <c r="R284" s="46">
        <v>21.8</v>
      </c>
      <c r="S284" s="46">
        <v>25.2</v>
      </c>
      <c r="T284" s="46">
        <v>20.3</v>
      </c>
      <c r="U284" s="46">
        <v>20.9</v>
      </c>
      <c r="V284" s="46">
        <v>21.3</v>
      </c>
      <c r="W284" s="46">
        <v>22.3</v>
      </c>
      <c r="X284" s="48">
        <f>AVERAGE(P284:W550)</f>
        <v>18.986842105263154</v>
      </c>
      <c r="Y284" s="49">
        <v>0.4236111111111111</v>
      </c>
      <c r="Z284" s="50">
        <v>7.6</v>
      </c>
      <c r="AA284" s="50">
        <v>10</v>
      </c>
      <c r="AB284" s="50">
        <v>7</v>
      </c>
      <c r="AC284" s="50">
        <v>8.8000000000000007</v>
      </c>
      <c r="AD284" s="50">
        <v>14</v>
      </c>
      <c r="AE284" s="50">
        <v>13.7</v>
      </c>
      <c r="AF284" s="50">
        <v>13.3</v>
      </c>
      <c r="AG284" s="50">
        <v>14.1</v>
      </c>
      <c r="AH284" s="51">
        <f>AVERAGE(Z284:AG550)</f>
        <v>11.469430693069308</v>
      </c>
      <c r="AI284" s="49">
        <v>0.96527777777777779</v>
      </c>
      <c r="AJ284" s="50">
        <v>5</v>
      </c>
      <c r="AK284" s="50">
        <v>5.3</v>
      </c>
      <c r="AL284" s="50">
        <v>4.9000000000000004</v>
      </c>
      <c r="AM284" s="50">
        <v>5.3</v>
      </c>
      <c r="AN284" s="50">
        <v>8.3000000000000007</v>
      </c>
      <c r="AO284" s="50">
        <v>8.1</v>
      </c>
      <c r="AP284" s="50">
        <v>7.2</v>
      </c>
      <c r="AQ284" s="50">
        <v>6.5</v>
      </c>
      <c r="AR284" s="50">
        <v>4.9000000000000004</v>
      </c>
      <c r="AS284" s="51">
        <f>AVERAGE(AK284:AR550)</f>
        <v>6.7882425742574206</v>
      </c>
      <c r="AT284" s="52">
        <f>+Enfriamiento[[#This Row],[HORA FINAL]]-Enfriamiento[[#This Row],[HORA INICIAL]]</f>
        <v>8.333333333333337E-2</v>
      </c>
      <c r="AU284" s="53">
        <v>65.77</v>
      </c>
      <c r="AV284" s="46"/>
      <c r="AW28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4" s="55">
        <f>IF(Enfriamiento[[#This Row],[TIEMPO(H)]]="","",Enfriamiento[[#This Row],[TIEMPO(H)]]*60)</f>
        <v>120.00000000000021</v>
      </c>
      <c r="AY284" s="55">
        <f t="shared" si="8"/>
        <v>28</v>
      </c>
      <c r="AZ284" s="56" t="str">
        <f t="shared" si="9"/>
        <v>jul</v>
      </c>
      <c r="BA284" s="65" t="s">
        <v>168</v>
      </c>
    </row>
    <row r="285" spans="1:53" ht="15.75" hidden="1" thickBot="1" x14ac:dyDescent="0.3">
      <c r="A285" s="45">
        <v>45849</v>
      </c>
      <c r="B285" s="44" t="s">
        <v>60</v>
      </c>
      <c r="C285" s="44" t="s">
        <v>69</v>
      </c>
      <c r="D285" s="46" t="s">
        <v>70</v>
      </c>
      <c r="E285" s="47" t="s">
        <v>56</v>
      </c>
      <c r="F285" s="46" t="s">
        <v>57</v>
      </c>
      <c r="G285" s="46" t="s">
        <v>58</v>
      </c>
      <c r="H285" s="46" t="s">
        <v>59</v>
      </c>
      <c r="I285" s="46">
        <v>1</v>
      </c>
      <c r="J285" s="46">
        <v>1</v>
      </c>
      <c r="K285" s="46">
        <v>4.5</v>
      </c>
      <c r="L285" s="46">
        <v>5</v>
      </c>
      <c r="M285" s="46">
        <v>1210</v>
      </c>
      <c r="N285" s="73">
        <v>0.88194444444444442</v>
      </c>
      <c r="O285" s="46">
        <v>14.2</v>
      </c>
      <c r="P285" s="46">
        <v>19.5</v>
      </c>
      <c r="Q285" s="46">
        <v>22.9</v>
      </c>
      <c r="R285" s="46">
        <v>21.8</v>
      </c>
      <c r="S285" s="46">
        <v>25.2</v>
      </c>
      <c r="T285" s="46">
        <v>20.3</v>
      </c>
      <c r="U285" s="46">
        <v>20.9</v>
      </c>
      <c r="V285" s="46">
        <v>21.3</v>
      </c>
      <c r="W285" s="46">
        <v>22.3</v>
      </c>
      <c r="X285" s="48">
        <f>AVERAGE(P285:W552)</f>
        <v>18.958607594936705</v>
      </c>
      <c r="Y285" s="49">
        <v>0.4236111111111111</v>
      </c>
      <c r="Z285" s="50">
        <v>7.6</v>
      </c>
      <c r="AA285" s="50">
        <v>10</v>
      </c>
      <c r="AB285" s="50">
        <v>7</v>
      </c>
      <c r="AC285" s="50">
        <v>8.8000000000000007</v>
      </c>
      <c r="AD285" s="50">
        <v>14</v>
      </c>
      <c r="AE285" s="50">
        <v>13.7</v>
      </c>
      <c r="AF285" s="50">
        <v>13.3</v>
      </c>
      <c r="AG285" s="50">
        <v>14.1</v>
      </c>
      <c r="AH285" s="51">
        <f>AVERAGE(Z285:AG552)</f>
        <v>11.473500000000001</v>
      </c>
      <c r="AI285" s="49">
        <v>0.96527777777777779</v>
      </c>
      <c r="AJ285" s="50">
        <v>5</v>
      </c>
      <c r="AK285" s="50">
        <v>5.3</v>
      </c>
      <c r="AL285" s="50">
        <v>4.9000000000000004</v>
      </c>
      <c r="AM285" s="50">
        <v>5.3</v>
      </c>
      <c r="AN285" s="50">
        <v>8.3000000000000007</v>
      </c>
      <c r="AO285" s="50">
        <v>8.1</v>
      </c>
      <c r="AP285" s="50">
        <v>7.2</v>
      </c>
      <c r="AQ285" s="50">
        <v>6.5</v>
      </c>
      <c r="AR285" s="50">
        <v>4.9000000000000004</v>
      </c>
      <c r="AS285" s="51">
        <f>AVERAGE(AK285:AR552)</f>
        <v>6.7929999999999975</v>
      </c>
      <c r="AT285" s="52">
        <f>+Enfriamiento[[#This Row],[HORA FINAL]]-Enfriamiento[[#This Row],[HORA INICIAL]]</f>
        <v>8.333333333333337E-2</v>
      </c>
      <c r="AU285" s="53">
        <v>558.96</v>
      </c>
      <c r="AV285" s="46"/>
      <c r="AW28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5" s="55">
        <f>IF(Enfriamiento[[#This Row],[TIEMPO(H)]]="","",Enfriamiento[[#This Row],[TIEMPO(H)]]*60)</f>
        <v>120.00000000000021</v>
      </c>
      <c r="AY285" s="55">
        <f t="shared" si="8"/>
        <v>28</v>
      </c>
      <c r="AZ285" s="56" t="str">
        <f t="shared" si="9"/>
        <v>jul</v>
      </c>
      <c r="BA285" s="65" t="s">
        <v>169</v>
      </c>
    </row>
    <row r="286" spans="1:53" ht="15.75" hidden="1" thickBot="1" x14ac:dyDescent="0.3">
      <c r="A286" s="45">
        <v>45849</v>
      </c>
      <c r="B286" s="44" t="s">
        <v>60</v>
      </c>
      <c r="C286" s="44" t="s">
        <v>69</v>
      </c>
      <c r="D286" s="46" t="s">
        <v>70</v>
      </c>
      <c r="E286" s="47" t="s">
        <v>56</v>
      </c>
      <c r="F286" s="46" t="s">
        <v>57</v>
      </c>
      <c r="G286" s="46" t="s">
        <v>58</v>
      </c>
      <c r="H286" s="46" t="s">
        <v>59</v>
      </c>
      <c r="I286" s="46">
        <v>1</v>
      </c>
      <c r="J286" s="46">
        <v>1</v>
      </c>
      <c r="K286" s="46">
        <v>4.5</v>
      </c>
      <c r="L286" s="46">
        <v>5</v>
      </c>
      <c r="M286" s="46">
        <v>1211</v>
      </c>
      <c r="N286" s="73">
        <v>0.88194444444444442</v>
      </c>
      <c r="O286" s="46">
        <v>14.2</v>
      </c>
      <c r="P286" s="46">
        <v>19.5</v>
      </c>
      <c r="Q286" s="46">
        <v>22.9</v>
      </c>
      <c r="R286" s="46">
        <v>21.8</v>
      </c>
      <c r="S286" s="46">
        <v>25.2</v>
      </c>
      <c r="T286" s="46">
        <v>20.3</v>
      </c>
      <c r="U286" s="46">
        <v>20.9</v>
      </c>
      <c r="V286" s="46">
        <v>21.3</v>
      </c>
      <c r="W286" s="46">
        <v>22.3</v>
      </c>
      <c r="X286" s="48">
        <f>AVERAGE(P286:W554)</f>
        <v>18.929795396419429</v>
      </c>
      <c r="Y286" s="49">
        <v>0.4236111111111111</v>
      </c>
      <c r="Z286" s="50">
        <v>7.6</v>
      </c>
      <c r="AA286" s="50">
        <v>10</v>
      </c>
      <c r="AB286" s="50">
        <v>7</v>
      </c>
      <c r="AC286" s="50">
        <v>8.8000000000000007</v>
      </c>
      <c r="AD286" s="50">
        <v>14</v>
      </c>
      <c r="AE286" s="50">
        <v>13.7</v>
      </c>
      <c r="AF286" s="50">
        <v>13.3</v>
      </c>
      <c r="AG286" s="50">
        <v>14.1</v>
      </c>
      <c r="AH286" s="51">
        <f>AVERAGE(Z286:AG554)</f>
        <v>11.477651515151512</v>
      </c>
      <c r="AI286" s="49">
        <v>0.96527777777777779</v>
      </c>
      <c r="AJ286" s="50">
        <v>5</v>
      </c>
      <c r="AK286" s="50">
        <v>5.3</v>
      </c>
      <c r="AL286" s="50">
        <v>4.9000000000000004</v>
      </c>
      <c r="AM286" s="50">
        <v>5.3</v>
      </c>
      <c r="AN286" s="50">
        <v>8.3000000000000007</v>
      </c>
      <c r="AO286" s="50">
        <v>8.1</v>
      </c>
      <c r="AP286" s="50">
        <v>7.2</v>
      </c>
      <c r="AQ286" s="50">
        <v>6.5</v>
      </c>
      <c r="AR286" s="50">
        <v>4.9000000000000004</v>
      </c>
      <c r="AS286" s="51">
        <f>AVERAGE(AK286:AR554)</f>
        <v>6.7978535353535339</v>
      </c>
      <c r="AT286" s="52">
        <f>+Enfriamiento[[#This Row],[HORA FINAL]]-Enfriamiento[[#This Row],[HORA INICIAL]]</f>
        <v>8.333333333333337E-2</v>
      </c>
      <c r="AU286" s="53">
        <v>571.96</v>
      </c>
      <c r="AV286" s="46"/>
      <c r="AW28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6" s="55">
        <f>IF(Enfriamiento[[#This Row],[TIEMPO(H)]]="","",Enfriamiento[[#This Row],[TIEMPO(H)]]*60)</f>
        <v>120.00000000000021</v>
      </c>
      <c r="AY286" s="55">
        <f t="shared" si="8"/>
        <v>28</v>
      </c>
      <c r="AZ286" s="56" t="str">
        <f t="shared" si="9"/>
        <v>jul</v>
      </c>
      <c r="BA286" s="65" t="s">
        <v>170</v>
      </c>
    </row>
    <row r="287" spans="1:53" ht="15.75" hidden="1" thickBot="1" x14ac:dyDescent="0.3">
      <c r="A287" s="45">
        <v>45849</v>
      </c>
      <c r="B287" s="44" t="s">
        <v>60</v>
      </c>
      <c r="C287" s="44" t="s">
        <v>69</v>
      </c>
      <c r="D287" s="46" t="s">
        <v>70</v>
      </c>
      <c r="E287" s="47" t="s">
        <v>56</v>
      </c>
      <c r="F287" s="46" t="s">
        <v>57</v>
      </c>
      <c r="G287" s="46" t="s">
        <v>58</v>
      </c>
      <c r="H287" s="46" t="s">
        <v>59</v>
      </c>
      <c r="I287" s="46">
        <v>1</v>
      </c>
      <c r="J287" s="46">
        <v>1</v>
      </c>
      <c r="K287" s="46">
        <v>4.5</v>
      </c>
      <c r="L287" s="46">
        <v>5</v>
      </c>
      <c r="M287" s="46">
        <v>1213</v>
      </c>
      <c r="N287" s="73">
        <v>0.88194444444444442</v>
      </c>
      <c r="O287" s="46">
        <v>14.2</v>
      </c>
      <c r="P287" s="46">
        <v>19.5</v>
      </c>
      <c r="Q287" s="46">
        <v>22.9</v>
      </c>
      <c r="R287" s="46">
        <v>21.8</v>
      </c>
      <c r="S287" s="46">
        <v>25.2</v>
      </c>
      <c r="T287" s="46">
        <v>20.3</v>
      </c>
      <c r="U287" s="46">
        <v>20.9</v>
      </c>
      <c r="V287" s="46">
        <v>21.3</v>
      </c>
      <c r="W287" s="46">
        <v>22.3</v>
      </c>
      <c r="X287" s="48">
        <f>AVERAGE(P287:W556)</f>
        <v>18.900387596899211</v>
      </c>
      <c r="Y287" s="49">
        <v>0.4236111111111111</v>
      </c>
      <c r="Z287" s="50">
        <v>7.6</v>
      </c>
      <c r="AA287" s="50">
        <v>10</v>
      </c>
      <c r="AB287" s="50">
        <v>7</v>
      </c>
      <c r="AC287" s="50">
        <v>8.8000000000000007</v>
      </c>
      <c r="AD287" s="50">
        <v>14</v>
      </c>
      <c r="AE287" s="50">
        <v>13.7</v>
      </c>
      <c r="AF287" s="50">
        <v>13.3</v>
      </c>
      <c r="AG287" s="50">
        <v>14.1</v>
      </c>
      <c r="AH287" s="51">
        <f>AVERAGE(Z287:AG556)</f>
        <v>11.481887755102035</v>
      </c>
      <c r="AI287" s="49">
        <v>0.96527777777777779</v>
      </c>
      <c r="AJ287" s="50">
        <v>5</v>
      </c>
      <c r="AK287" s="50">
        <v>5.3</v>
      </c>
      <c r="AL287" s="50">
        <v>4.9000000000000004</v>
      </c>
      <c r="AM287" s="50">
        <v>5.3</v>
      </c>
      <c r="AN287" s="50">
        <v>8.3000000000000007</v>
      </c>
      <c r="AO287" s="50">
        <v>8.1</v>
      </c>
      <c r="AP287" s="50">
        <v>7.2</v>
      </c>
      <c r="AQ287" s="50">
        <v>6.5</v>
      </c>
      <c r="AR287" s="50">
        <v>4.9000000000000004</v>
      </c>
      <c r="AS287" s="51">
        <f>AVERAGE(AK287:AR556)</f>
        <v>6.8028061224489802</v>
      </c>
      <c r="AT287" s="52">
        <f>+Enfriamiento[[#This Row],[HORA FINAL]]-Enfriamiento[[#This Row],[HORA INICIAL]]</f>
        <v>8.333333333333337E-2</v>
      </c>
      <c r="AU287" s="53">
        <v>425.72</v>
      </c>
      <c r="AV287" s="46"/>
      <c r="AW28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7" s="55">
        <f>IF(Enfriamiento[[#This Row],[TIEMPO(H)]]="","",Enfriamiento[[#This Row],[TIEMPO(H)]]*60)</f>
        <v>120.00000000000021</v>
      </c>
      <c r="AY287" s="55">
        <f t="shared" si="8"/>
        <v>28</v>
      </c>
      <c r="AZ287" s="56" t="str">
        <f t="shared" si="9"/>
        <v>jul</v>
      </c>
      <c r="BA287" s="65" t="s">
        <v>171</v>
      </c>
    </row>
    <row r="288" spans="1:53" ht="15.75" hidden="1" thickBot="1" x14ac:dyDescent="0.3">
      <c r="A288" s="45">
        <v>45849</v>
      </c>
      <c r="B288" s="44" t="s">
        <v>60</v>
      </c>
      <c r="C288" s="44" t="s">
        <v>54</v>
      </c>
      <c r="D288" s="46" t="s">
        <v>55</v>
      </c>
      <c r="E288" s="47" t="s">
        <v>56</v>
      </c>
      <c r="F288" s="46" t="s">
        <v>57</v>
      </c>
      <c r="G288" s="46" t="s">
        <v>58</v>
      </c>
      <c r="H288" s="46" t="s">
        <v>59</v>
      </c>
      <c r="I288" s="46">
        <v>1</v>
      </c>
      <c r="J288" s="46">
        <v>1</v>
      </c>
      <c r="K288" s="46">
        <v>4.5</v>
      </c>
      <c r="L288" s="46">
        <v>5</v>
      </c>
      <c r="M288" s="46">
        <v>12684</v>
      </c>
      <c r="N288" s="73">
        <v>0.88194444444444442</v>
      </c>
      <c r="O288" s="46">
        <v>14.2</v>
      </c>
      <c r="P288" s="46">
        <v>19.5</v>
      </c>
      <c r="Q288" s="46">
        <v>22.9</v>
      </c>
      <c r="R288" s="46">
        <v>21.8</v>
      </c>
      <c r="S288" s="46">
        <v>25.2</v>
      </c>
      <c r="T288" s="46">
        <v>20.3</v>
      </c>
      <c r="U288" s="46">
        <v>20.9</v>
      </c>
      <c r="V288" s="46">
        <v>21.3</v>
      </c>
      <c r="W288" s="46">
        <v>22.3</v>
      </c>
      <c r="X288" s="48">
        <f>AVERAGE(P288:W558)</f>
        <v>18.870365535248027</v>
      </c>
      <c r="Y288" s="49">
        <v>0.4236111111111111</v>
      </c>
      <c r="Z288" s="50">
        <v>7.6</v>
      </c>
      <c r="AA288" s="50">
        <v>10</v>
      </c>
      <c r="AB288" s="50">
        <v>7</v>
      </c>
      <c r="AC288" s="50">
        <v>8.8000000000000007</v>
      </c>
      <c r="AD288" s="50">
        <v>14</v>
      </c>
      <c r="AE288" s="50">
        <v>13.7</v>
      </c>
      <c r="AF288" s="50">
        <v>13.3</v>
      </c>
      <c r="AG288" s="50">
        <v>14.1</v>
      </c>
      <c r="AH288" s="51">
        <f>AVERAGE(Z288:AG558)</f>
        <v>11.486211340206175</v>
      </c>
      <c r="AI288" s="49">
        <v>0.96527777777777779</v>
      </c>
      <c r="AJ288" s="50">
        <v>5</v>
      </c>
      <c r="AK288" s="50">
        <v>5.3</v>
      </c>
      <c r="AL288" s="50">
        <v>4.9000000000000004</v>
      </c>
      <c r="AM288" s="50">
        <v>5.3</v>
      </c>
      <c r="AN288" s="50">
        <v>8.3000000000000007</v>
      </c>
      <c r="AO288" s="50">
        <v>8.1</v>
      </c>
      <c r="AP288" s="50">
        <v>7.2</v>
      </c>
      <c r="AQ288" s="50">
        <v>6.5</v>
      </c>
      <c r="AR288" s="50">
        <v>4.9000000000000004</v>
      </c>
      <c r="AS288" s="51">
        <f>AVERAGE(AK288:AR558)</f>
        <v>6.8078608247422689</v>
      </c>
      <c r="AT288" s="52">
        <f>+Enfriamiento[[#This Row],[HORA FINAL]]-Enfriamiento[[#This Row],[HORA INICIAL]]</f>
        <v>8.333333333333337E-2</v>
      </c>
      <c r="AU288" s="53">
        <v>132.79</v>
      </c>
      <c r="AV288" s="46"/>
      <c r="AW28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8" s="55">
        <f>IF(Enfriamiento[[#This Row],[TIEMPO(H)]]="","",Enfriamiento[[#This Row],[TIEMPO(H)]]*60)</f>
        <v>120.00000000000021</v>
      </c>
      <c r="AY288" s="55">
        <f t="shared" si="8"/>
        <v>28</v>
      </c>
      <c r="AZ288" s="56" t="str">
        <f t="shared" si="9"/>
        <v>jul</v>
      </c>
      <c r="BA288" s="65" t="s">
        <v>172</v>
      </c>
    </row>
    <row r="289" spans="1:53" ht="15.75" hidden="1" thickBot="1" x14ac:dyDescent="0.3">
      <c r="A289" s="45">
        <v>45849</v>
      </c>
      <c r="B289" s="44" t="s">
        <v>60</v>
      </c>
      <c r="C289" s="44" t="s">
        <v>54</v>
      </c>
      <c r="D289" s="46" t="s">
        <v>55</v>
      </c>
      <c r="E289" s="47" t="s">
        <v>56</v>
      </c>
      <c r="F289" s="46" t="s">
        <v>57</v>
      </c>
      <c r="G289" s="46" t="s">
        <v>58</v>
      </c>
      <c r="H289" s="46" t="s">
        <v>59</v>
      </c>
      <c r="I289" s="46">
        <v>1</v>
      </c>
      <c r="J289" s="46">
        <v>1</v>
      </c>
      <c r="K289" s="46">
        <v>4.5</v>
      </c>
      <c r="L289" s="46">
        <v>5</v>
      </c>
      <c r="M289" s="46">
        <v>12685</v>
      </c>
      <c r="N289" s="73">
        <v>0.88194444444444442</v>
      </c>
      <c r="O289" s="46">
        <v>14.2</v>
      </c>
      <c r="P289" s="46">
        <v>19.5</v>
      </c>
      <c r="Q289" s="46">
        <v>22.9</v>
      </c>
      <c r="R289" s="46">
        <v>21.8</v>
      </c>
      <c r="S289" s="46">
        <v>25.2</v>
      </c>
      <c r="T289" s="46">
        <v>20.3</v>
      </c>
      <c r="U289" s="46">
        <v>20.9</v>
      </c>
      <c r="V289" s="46">
        <v>21.3</v>
      </c>
      <c r="W289" s="46">
        <v>22.3</v>
      </c>
      <c r="X289" s="48">
        <f>AVERAGE(P289:W560)</f>
        <v>18.839709762532966</v>
      </c>
      <c r="Y289" s="49">
        <v>0.4236111111111111</v>
      </c>
      <c r="Z289" s="50">
        <v>7.6</v>
      </c>
      <c r="AA289" s="50">
        <v>10</v>
      </c>
      <c r="AB289" s="50">
        <v>7</v>
      </c>
      <c r="AC289" s="50">
        <v>8.8000000000000007</v>
      </c>
      <c r="AD289" s="50">
        <v>14</v>
      </c>
      <c r="AE289" s="50">
        <v>13.7</v>
      </c>
      <c r="AF289" s="50">
        <v>13.3</v>
      </c>
      <c r="AG289" s="50">
        <v>14.1</v>
      </c>
      <c r="AH289" s="51">
        <f>AVERAGE(Z289:AG560)</f>
        <v>11.490624999999987</v>
      </c>
      <c r="AI289" s="49">
        <v>0.96527777777777779</v>
      </c>
      <c r="AJ289" s="50">
        <v>5</v>
      </c>
      <c r="AK289" s="50">
        <v>5.3</v>
      </c>
      <c r="AL289" s="50">
        <v>4.9000000000000004</v>
      </c>
      <c r="AM289" s="50">
        <v>5.3</v>
      </c>
      <c r="AN289" s="50">
        <v>8.3000000000000007</v>
      </c>
      <c r="AO289" s="50">
        <v>8.1</v>
      </c>
      <c r="AP289" s="50">
        <v>7.2</v>
      </c>
      <c r="AQ289" s="50">
        <v>6.5</v>
      </c>
      <c r="AR289" s="50">
        <v>4.9000000000000004</v>
      </c>
      <c r="AS289" s="51">
        <f>AVERAGE(AK289:AR560)</f>
        <v>6.8130208333333355</v>
      </c>
      <c r="AT289" s="52">
        <f>+Enfriamiento[[#This Row],[HORA FINAL]]-Enfriamiento[[#This Row],[HORA INICIAL]]</f>
        <v>8.333333333333337E-2</v>
      </c>
      <c r="AU289" s="53">
        <v>202.32</v>
      </c>
      <c r="AV289" s="46"/>
      <c r="AW28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2.0000000000000036</v>
      </c>
      <c r="AX289" s="55">
        <f>IF(Enfriamiento[[#This Row],[TIEMPO(H)]]="","",Enfriamiento[[#This Row],[TIEMPO(H)]]*60)</f>
        <v>120.00000000000021</v>
      </c>
      <c r="AY289" s="55">
        <f t="shared" si="8"/>
        <v>28</v>
      </c>
      <c r="AZ289" s="56" t="str">
        <f t="shared" si="9"/>
        <v>jul</v>
      </c>
      <c r="BA289" s="65" t="s">
        <v>173</v>
      </c>
    </row>
    <row r="290" spans="1:53" ht="15.75" hidden="1" thickBot="1" x14ac:dyDescent="0.3">
      <c r="A290" s="45">
        <v>45849</v>
      </c>
      <c r="B290" s="44" t="s">
        <v>60</v>
      </c>
      <c r="C290" s="44" t="s">
        <v>54</v>
      </c>
      <c r="D290" s="46" t="s">
        <v>55</v>
      </c>
      <c r="E290" s="47" t="s">
        <v>56</v>
      </c>
      <c r="F290" s="46" t="s">
        <v>57</v>
      </c>
      <c r="G290" s="46" t="s">
        <v>58</v>
      </c>
      <c r="H290" s="46" t="s">
        <v>59</v>
      </c>
      <c r="I290" s="46">
        <v>2</v>
      </c>
      <c r="J290" s="46">
        <v>3</v>
      </c>
      <c r="K290" s="46">
        <v>6.7</v>
      </c>
      <c r="L290" s="46">
        <v>5</v>
      </c>
      <c r="M290" s="46">
        <v>12683</v>
      </c>
      <c r="N290" s="73">
        <v>0.92361111111111116</v>
      </c>
      <c r="O290" s="46">
        <v>13.9</v>
      </c>
      <c r="P290" s="46">
        <v>21.1</v>
      </c>
      <c r="Q290" s="46">
        <v>19.7</v>
      </c>
      <c r="R290" s="46">
        <v>21.1</v>
      </c>
      <c r="S290" s="46">
        <v>20</v>
      </c>
      <c r="T290" s="46">
        <v>19.2</v>
      </c>
      <c r="U290" s="46">
        <v>19.100000000000001</v>
      </c>
      <c r="V290" s="46">
        <v>16.8</v>
      </c>
      <c r="W290" s="46">
        <v>18.100000000000001</v>
      </c>
      <c r="X290" s="48">
        <f>AVERAGE(P290:W564)</f>
        <v>18.808399999999988</v>
      </c>
      <c r="Y290" s="49">
        <v>0.96875</v>
      </c>
      <c r="Z290" s="50">
        <v>8.1</v>
      </c>
      <c r="AA290" s="50">
        <v>12.8</v>
      </c>
      <c r="AB290" s="50">
        <v>13.9</v>
      </c>
      <c r="AC290" s="50">
        <v>13.3</v>
      </c>
      <c r="AD290" s="50">
        <v>14.5</v>
      </c>
      <c r="AE290" s="50">
        <v>15.8</v>
      </c>
      <c r="AF290" s="50">
        <v>11.9</v>
      </c>
      <c r="AG290" s="50">
        <v>12.1</v>
      </c>
      <c r="AH290" s="51">
        <f>AVERAGE(Z290:AG564)</f>
        <v>11.495131578947353</v>
      </c>
      <c r="AI290" s="49">
        <v>1.0416666666666666E-2</v>
      </c>
      <c r="AJ290" s="50">
        <v>5</v>
      </c>
      <c r="AK290" s="50">
        <v>5.4</v>
      </c>
      <c r="AL290" s="50">
        <v>7.9</v>
      </c>
      <c r="AM290" s="50">
        <v>7.6</v>
      </c>
      <c r="AN290" s="50">
        <v>7.4</v>
      </c>
      <c r="AO290" s="50">
        <v>8.3000000000000007</v>
      </c>
      <c r="AP290" s="50">
        <v>8.5</v>
      </c>
      <c r="AQ290" s="50">
        <v>7.3</v>
      </c>
      <c r="AR290" s="50">
        <v>7</v>
      </c>
      <c r="AS290" s="51">
        <f>AVERAGE(AK290:AR564)</f>
        <v>6.8182894736842137</v>
      </c>
      <c r="AT290" s="52">
        <f>+Enfriamiento[[#This Row],[HORA FINAL]]-Enfriamiento[[#This Row],[HORA INICIAL]]</f>
        <v>-0.91319444444444453</v>
      </c>
      <c r="AU290" s="53">
        <v>398.64</v>
      </c>
      <c r="AV290" s="46"/>
      <c r="AW29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0" s="55">
        <f>IF(Enfriamiento[[#This Row],[TIEMPO(H)]]="","",Enfriamiento[[#This Row],[TIEMPO(H)]]*60)</f>
        <v>124.99999999999993</v>
      </c>
      <c r="AY290" s="55">
        <f t="shared" si="8"/>
        <v>28</v>
      </c>
      <c r="AZ290" s="56" t="str">
        <f t="shared" si="9"/>
        <v>jul</v>
      </c>
      <c r="BA290" s="65" t="s">
        <v>174</v>
      </c>
    </row>
    <row r="291" spans="1:53" ht="15.75" hidden="1" thickBot="1" x14ac:dyDescent="0.3">
      <c r="A291" s="45">
        <v>45849</v>
      </c>
      <c r="B291" s="44" t="s">
        <v>60</v>
      </c>
      <c r="C291" s="44" t="s">
        <v>54</v>
      </c>
      <c r="D291" s="46" t="s">
        <v>55</v>
      </c>
      <c r="E291" s="47" t="s">
        <v>56</v>
      </c>
      <c r="F291" s="46" t="s">
        <v>57</v>
      </c>
      <c r="G291" s="46" t="s">
        <v>58</v>
      </c>
      <c r="H291" s="46" t="s">
        <v>59</v>
      </c>
      <c r="I291" s="46">
        <v>2</v>
      </c>
      <c r="J291" s="46">
        <v>3</v>
      </c>
      <c r="K291" s="46">
        <v>6.7</v>
      </c>
      <c r="L291" s="46">
        <v>5</v>
      </c>
      <c r="M291" s="46">
        <v>12682</v>
      </c>
      <c r="N291" s="73">
        <v>0.92361111111111116</v>
      </c>
      <c r="O291" s="46">
        <v>13.9</v>
      </c>
      <c r="P291" s="46">
        <v>21.1</v>
      </c>
      <c r="Q291" s="46">
        <v>19.7</v>
      </c>
      <c r="R291" s="46">
        <v>21.1</v>
      </c>
      <c r="S291" s="46">
        <v>20</v>
      </c>
      <c r="T291" s="46">
        <v>19.2</v>
      </c>
      <c r="U291" s="46">
        <v>19.100000000000001</v>
      </c>
      <c r="V291" s="46">
        <v>16.8</v>
      </c>
      <c r="W291" s="46">
        <v>18.100000000000001</v>
      </c>
      <c r="X291" s="48">
        <f>AVERAGE(P291:W566)</f>
        <v>18.802156334231796</v>
      </c>
      <c r="Y291" s="49">
        <v>0.96875</v>
      </c>
      <c r="Z291" s="50">
        <v>8.1</v>
      </c>
      <c r="AA291" s="50">
        <v>12.8</v>
      </c>
      <c r="AB291" s="50">
        <v>13.9</v>
      </c>
      <c r="AC291" s="50">
        <v>13.3</v>
      </c>
      <c r="AD291" s="50">
        <v>14.5</v>
      </c>
      <c r="AE291" s="50">
        <v>15.8</v>
      </c>
      <c r="AF291" s="50">
        <v>11.9</v>
      </c>
      <c r="AG291" s="50">
        <v>12.1</v>
      </c>
      <c r="AH291" s="51">
        <f>AVERAGE(Z291:AG566)</f>
        <v>11.48124999999998</v>
      </c>
      <c r="AI291" s="49">
        <v>1.0416666666666666E-2</v>
      </c>
      <c r="AJ291" s="50">
        <v>5</v>
      </c>
      <c r="AK291" s="50">
        <v>5.4</v>
      </c>
      <c r="AL291" s="50">
        <v>7.9</v>
      </c>
      <c r="AM291" s="50">
        <v>7.6</v>
      </c>
      <c r="AN291" s="50">
        <v>7.4</v>
      </c>
      <c r="AO291" s="50">
        <v>8.3000000000000007</v>
      </c>
      <c r="AP291" s="50">
        <v>8.5</v>
      </c>
      <c r="AQ291" s="50">
        <v>7.3</v>
      </c>
      <c r="AR291" s="50">
        <v>7</v>
      </c>
      <c r="AS291" s="51">
        <f>AVERAGE(AK291:AR566)</f>
        <v>6.8118351063829827</v>
      </c>
      <c r="AT291" s="52">
        <f>+Enfriamiento[[#This Row],[HORA FINAL]]-Enfriamiento[[#This Row],[HORA INICIAL]]</f>
        <v>-0.91319444444444453</v>
      </c>
      <c r="AU291" s="53">
        <v>399.64</v>
      </c>
      <c r="AV291" s="46"/>
      <c r="AW29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1" s="55">
        <f>IF(Enfriamiento[[#This Row],[TIEMPO(H)]]="","",Enfriamiento[[#This Row],[TIEMPO(H)]]*60)</f>
        <v>124.99999999999993</v>
      </c>
      <c r="AY291" s="55">
        <f t="shared" si="8"/>
        <v>28</v>
      </c>
      <c r="AZ291" s="56" t="str">
        <f t="shared" si="9"/>
        <v>jul</v>
      </c>
      <c r="BA291" s="65" t="s">
        <v>175</v>
      </c>
    </row>
    <row r="292" spans="1:53" ht="15.75" hidden="1" thickBot="1" x14ac:dyDescent="0.3">
      <c r="A292" s="45">
        <v>45849</v>
      </c>
      <c r="B292" s="44" t="s">
        <v>60</v>
      </c>
      <c r="C292" s="44" t="s">
        <v>54</v>
      </c>
      <c r="D292" s="46" t="s">
        <v>55</v>
      </c>
      <c r="E292" s="47" t="s">
        <v>56</v>
      </c>
      <c r="F292" s="46" t="s">
        <v>57</v>
      </c>
      <c r="G292" s="46" t="s">
        <v>58</v>
      </c>
      <c r="H292" s="46" t="s">
        <v>59</v>
      </c>
      <c r="I292" s="46">
        <v>2</v>
      </c>
      <c r="J292" s="46">
        <v>3</v>
      </c>
      <c r="K292" s="46">
        <v>6.7</v>
      </c>
      <c r="L292" s="46">
        <v>5</v>
      </c>
      <c r="M292" s="46">
        <v>12680</v>
      </c>
      <c r="N292" s="73">
        <v>0.92361111111111116</v>
      </c>
      <c r="O292" s="46">
        <v>13.9</v>
      </c>
      <c r="P292" s="46">
        <v>21.1</v>
      </c>
      <c r="Q292" s="46">
        <v>19.7</v>
      </c>
      <c r="R292" s="46">
        <v>21.1</v>
      </c>
      <c r="S292" s="46">
        <v>20</v>
      </c>
      <c r="T292" s="46">
        <v>19.2</v>
      </c>
      <c r="U292" s="46">
        <v>19.100000000000001</v>
      </c>
      <c r="V292" s="46">
        <v>16.8</v>
      </c>
      <c r="W292" s="46">
        <v>18.100000000000001</v>
      </c>
      <c r="X292" s="48">
        <f>AVERAGE(P292:W568)</f>
        <v>18.795776566757489</v>
      </c>
      <c r="Y292" s="49">
        <v>0.96875</v>
      </c>
      <c r="Z292" s="50">
        <v>8.1</v>
      </c>
      <c r="AA292" s="50">
        <v>12.8</v>
      </c>
      <c r="AB292" s="50">
        <v>13.9</v>
      </c>
      <c r="AC292" s="50">
        <v>13.3</v>
      </c>
      <c r="AD292" s="50">
        <v>14.5</v>
      </c>
      <c r="AE292" s="50">
        <v>15.8</v>
      </c>
      <c r="AF292" s="50">
        <v>11.9</v>
      </c>
      <c r="AG292" s="50">
        <v>12.1</v>
      </c>
      <c r="AH292" s="51">
        <f>AVERAGE(Z292:AG568)</f>
        <v>11.467069892473097</v>
      </c>
      <c r="AI292" s="49">
        <v>1.0416666666666666E-2</v>
      </c>
      <c r="AJ292" s="50">
        <v>5</v>
      </c>
      <c r="AK292" s="50">
        <v>5.4</v>
      </c>
      <c r="AL292" s="50">
        <v>7.9</v>
      </c>
      <c r="AM292" s="50">
        <v>7.6</v>
      </c>
      <c r="AN292" s="50">
        <v>7.4</v>
      </c>
      <c r="AO292" s="50">
        <v>8.3000000000000007</v>
      </c>
      <c r="AP292" s="50">
        <v>8.5</v>
      </c>
      <c r="AQ292" s="50">
        <v>7.3</v>
      </c>
      <c r="AR292" s="50">
        <v>7</v>
      </c>
      <c r="AS292" s="51">
        <f>AVERAGE(AK292:AR568)</f>
        <v>6.8052419354838749</v>
      </c>
      <c r="AT292" s="52">
        <f>+Enfriamiento[[#This Row],[HORA FINAL]]-Enfriamiento[[#This Row],[HORA INICIAL]]</f>
        <v>-0.91319444444444453</v>
      </c>
      <c r="AU292" s="53">
        <v>401.64</v>
      </c>
      <c r="AV292" s="46"/>
      <c r="AW29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2" s="55">
        <f>IF(Enfriamiento[[#This Row],[TIEMPO(H)]]="","",Enfriamiento[[#This Row],[TIEMPO(H)]]*60)</f>
        <v>124.99999999999993</v>
      </c>
      <c r="AY292" s="55">
        <f t="shared" si="8"/>
        <v>28</v>
      </c>
      <c r="AZ292" s="56" t="str">
        <f t="shared" si="9"/>
        <v>jul</v>
      </c>
      <c r="BA292" s="65" t="s">
        <v>176</v>
      </c>
    </row>
    <row r="293" spans="1:53" ht="15.75" hidden="1" thickBot="1" x14ac:dyDescent="0.3">
      <c r="A293" s="45">
        <v>45849</v>
      </c>
      <c r="B293" s="44" t="s">
        <v>60</v>
      </c>
      <c r="C293" s="44" t="s">
        <v>54</v>
      </c>
      <c r="D293" s="46" t="s">
        <v>55</v>
      </c>
      <c r="E293" s="47" t="s">
        <v>56</v>
      </c>
      <c r="F293" s="46" t="s">
        <v>57</v>
      </c>
      <c r="G293" s="46" t="s">
        <v>58</v>
      </c>
      <c r="H293" s="46" t="s">
        <v>59</v>
      </c>
      <c r="I293" s="46">
        <v>2</v>
      </c>
      <c r="J293" s="46">
        <v>3</v>
      </c>
      <c r="K293" s="46">
        <v>6.7</v>
      </c>
      <c r="L293" s="46">
        <v>5</v>
      </c>
      <c r="M293" s="46">
        <v>12679</v>
      </c>
      <c r="N293" s="73">
        <v>0.92361111111111116</v>
      </c>
      <c r="O293" s="46">
        <v>13.9</v>
      </c>
      <c r="P293" s="46">
        <v>21.1</v>
      </c>
      <c r="Q293" s="46">
        <v>19.7</v>
      </c>
      <c r="R293" s="46">
        <v>21.1</v>
      </c>
      <c r="S293" s="46">
        <v>20</v>
      </c>
      <c r="T293" s="46">
        <v>19.2</v>
      </c>
      <c r="U293" s="46">
        <v>19.100000000000001</v>
      </c>
      <c r="V293" s="46">
        <v>16.8</v>
      </c>
      <c r="W293" s="46">
        <v>18.100000000000001</v>
      </c>
      <c r="X293" s="48">
        <f>AVERAGE(P293:W570)</f>
        <v>18.789256198347108</v>
      </c>
      <c r="Y293" s="49">
        <v>0.96875</v>
      </c>
      <c r="Z293" s="50">
        <v>8.1</v>
      </c>
      <c r="AA293" s="50">
        <v>12.8</v>
      </c>
      <c r="AB293" s="50">
        <v>13.9</v>
      </c>
      <c r="AC293" s="50">
        <v>13.3</v>
      </c>
      <c r="AD293" s="50">
        <v>14.5</v>
      </c>
      <c r="AE293" s="50">
        <v>15.8</v>
      </c>
      <c r="AF293" s="50">
        <v>11.9</v>
      </c>
      <c r="AG293" s="50">
        <v>12.1</v>
      </c>
      <c r="AH293" s="51">
        <f>AVERAGE(Z293:AG570)</f>
        <v>11.452581521739106</v>
      </c>
      <c r="AI293" s="49">
        <v>1.0416666666666666E-2</v>
      </c>
      <c r="AJ293" s="50">
        <v>5</v>
      </c>
      <c r="AK293" s="50">
        <v>5.4</v>
      </c>
      <c r="AL293" s="50">
        <v>7.9</v>
      </c>
      <c r="AM293" s="50">
        <v>7.6</v>
      </c>
      <c r="AN293" s="50">
        <v>7.4</v>
      </c>
      <c r="AO293" s="50">
        <v>8.3000000000000007</v>
      </c>
      <c r="AP293" s="50">
        <v>8.5</v>
      </c>
      <c r="AQ293" s="50">
        <v>7.3</v>
      </c>
      <c r="AR293" s="50">
        <v>7</v>
      </c>
      <c r="AS293" s="51">
        <f>AVERAGE(AK293:AR570)</f>
        <v>6.7985054347826148</v>
      </c>
      <c r="AT293" s="52">
        <f>+Enfriamiento[[#This Row],[HORA FINAL]]-Enfriamiento[[#This Row],[HORA INICIAL]]</f>
        <v>-0.91319444444444453</v>
      </c>
      <c r="AU293" s="53">
        <v>399.64</v>
      </c>
      <c r="AV293" s="46"/>
      <c r="AW29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3" s="55">
        <f>IF(Enfriamiento[[#This Row],[TIEMPO(H)]]="","",Enfriamiento[[#This Row],[TIEMPO(H)]]*60)</f>
        <v>124.99999999999993</v>
      </c>
      <c r="AY293" s="55">
        <f t="shared" si="8"/>
        <v>28</v>
      </c>
      <c r="AZ293" s="56" t="str">
        <f t="shared" si="9"/>
        <v>jul</v>
      </c>
      <c r="BA293" s="65" t="s">
        <v>177</v>
      </c>
    </row>
    <row r="294" spans="1:53" ht="15.75" hidden="1" thickBot="1" x14ac:dyDescent="0.3">
      <c r="A294" s="45">
        <v>45849</v>
      </c>
      <c r="B294" s="44" t="s">
        <v>60</v>
      </c>
      <c r="C294" s="44" t="s">
        <v>54</v>
      </c>
      <c r="D294" s="46" t="s">
        <v>55</v>
      </c>
      <c r="E294" s="47" t="s">
        <v>56</v>
      </c>
      <c r="F294" s="46" t="s">
        <v>57</v>
      </c>
      <c r="G294" s="46" t="s">
        <v>58</v>
      </c>
      <c r="H294" s="46" t="s">
        <v>59</v>
      </c>
      <c r="I294" s="46">
        <v>2</v>
      </c>
      <c r="J294" s="46">
        <v>3</v>
      </c>
      <c r="K294" s="46">
        <v>6.7</v>
      </c>
      <c r="L294" s="46">
        <v>5</v>
      </c>
      <c r="M294" s="46">
        <v>12677</v>
      </c>
      <c r="N294" s="73">
        <v>0.92361111111111116</v>
      </c>
      <c r="O294" s="46">
        <v>13.9</v>
      </c>
      <c r="P294" s="46">
        <v>21.1</v>
      </c>
      <c r="Q294" s="46">
        <v>19.7</v>
      </c>
      <c r="R294" s="46">
        <v>21.1</v>
      </c>
      <c r="S294" s="46">
        <v>20</v>
      </c>
      <c r="T294" s="46">
        <v>19.2</v>
      </c>
      <c r="U294" s="46">
        <v>19.100000000000001</v>
      </c>
      <c r="V294" s="46">
        <v>16.8</v>
      </c>
      <c r="W294" s="46">
        <v>18.100000000000001</v>
      </c>
      <c r="X294" s="48">
        <f>AVERAGE(P294:W572)</f>
        <v>18.782590529247916</v>
      </c>
      <c r="Y294" s="49">
        <v>0.96875</v>
      </c>
      <c r="Z294" s="50">
        <v>8.1</v>
      </c>
      <c r="AA294" s="50">
        <v>12.8</v>
      </c>
      <c r="AB294" s="50">
        <v>13.9</v>
      </c>
      <c r="AC294" s="50">
        <v>13.3</v>
      </c>
      <c r="AD294" s="50">
        <v>14.5</v>
      </c>
      <c r="AE294" s="50">
        <v>15.8</v>
      </c>
      <c r="AF294" s="50">
        <v>11.9</v>
      </c>
      <c r="AG294" s="50">
        <v>12.1</v>
      </c>
      <c r="AH294" s="51">
        <f>AVERAGE(Z294:AG572)</f>
        <v>11.437774725274702</v>
      </c>
      <c r="AI294" s="49">
        <v>1.0416666666666666E-2</v>
      </c>
      <c r="AJ294" s="50">
        <v>5</v>
      </c>
      <c r="AK294" s="50">
        <v>5.4</v>
      </c>
      <c r="AL294" s="50">
        <v>7.9</v>
      </c>
      <c r="AM294" s="50">
        <v>7.6</v>
      </c>
      <c r="AN294" s="50">
        <v>7.4</v>
      </c>
      <c r="AO294" s="50">
        <v>8.3000000000000007</v>
      </c>
      <c r="AP294" s="50">
        <v>8.5</v>
      </c>
      <c r="AQ294" s="50">
        <v>7.3</v>
      </c>
      <c r="AR294" s="50">
        <v>7</v>
      </c>
      <c r="AS294" s="51">
        <f>AVERAGE(AK294:AR572)</f>
        <v>6.7916208791208872</v>
      </c>
      <c r="AT294" s="52">
        <f>+Enfriamiento[[#This Row],[HORA FINAL]]-Enfriamiento[[#This Row],[HORA INICIAL]]</f>
        <v>-0.91319444444444453</v>
      </c>
      <c r="AU294" s="53">
        <v>331.87</v>
      </c>
      <c r="AV294" s="46"/>
      <c r="AW29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4" s="55">
        <f>IF(Enfriamiento[[#This Row],[TIEMPO(H)]]="","",Enfriamiento[[#This Row],[TIEMPO(H)]]*60)</f>
        <v>124.99999999999993</v>
      </c>
      <c r="AY294" s="55">
        <f t="shared" si="8"/>
        <v>28</v>
      </c>
      <c r="AZ294" s="56" t="str">
        <f t="shared" si="9"/>
        <v>jul</v>
      </c>
      <c r="BA294" s="65" t="s">
        <v>178</v>
      </c>
    </row>
    <row r="295" spans="1:53" ht="15.75" hidden="1" thickBot="1" x14ac:dyDescent="0.3">
      <c r="A295" s="45">
        <v>45849</v>
      </c>
      <c r="B295" s="44" t="s">
        <v>60</v>
      </c>
      <c r="C295" s="44" t="s">
        <v>54</v>
      </c>
      <c r="D295" s="46" t="s">
        <v>55</v>
      </c>
      <c r="E295" s="47" t="s">
        <v>56</v>
      </c>
      <c r="F295" s="46" t="s">
        <v>57</v>
      </c>
      <c r="G295" s="46" t="s">
        <v>58</v>
      </c>
      <c r="H295" s="46" t="s">
        <v>59</v>
      </c>
      <c r="I295" s="46">
        <v>2</v>
      </c>
      <c r="J295" s="46">
        <v>3</v>
      </c>
      <c r="K295" s="46">
        <v>6.7</v>
      </c>
      <c r="L295" s="46">
        <v>5</v>
      </c>
      <c r="M295" s="46">
        <v>12676</v>
      </c>
      <c r="N295" s="73">
        <v>0.92361111111111116</v>
      </c>
      <c r="O295" s="46">
        <v>13.9</v>
      </c>
      <c r="P295" s="46">
        <v>21.1</v>
      </c>
      <c r="Q295" s="46">
        <v>19.7</v>
      </c>
      <c r="R295" s="46">
        <v>21.1</v>
      </c>
      <c r="S295" s="46">
        <v>20</v>
      </c>
      <c r="T295" s="46">
        <v>19.2</v>
      </c>
      <c r="U295" s="46">
        <v>19.100000000000001</v>
      </c>
      <c r="V295" s="46">
        <v>16.8</v>
      </c>
      <c r="W295" s="46">
        <v>18.100000000000001</v>
      </c>
      <c r="X295" s="48">
        <f>AVERAGE(P295:W574)</f>
        <v>18.775774647887332</v>
      </c>
      <c r="Y295" s="49">
        <v>0.96875</v>
      </c>
      <c r="Z295" s="50">
        <v>8.1</v>
      </c>
      <c r="AA295" s="50">
        <v>12.8</v>
      </c>
      <c r="AB295" s="50">
        <v>13.9</v>
      </c>
      <c r="AC295" s="50">
        <v>13.3</v>
      </c>
      <c r="AD295" s="50">
        <v>14.5</v>
      </c>
      <c r="AE295" s="50">
        <v>15.8</v>
      </c>
      <c r="AF295" s="50">
        <v>11.9</v>
      </c>
      <c r="AG295" s="50">
        <v>12.1</v>
      </c>
      <c r="AH295" s="51">
        <f>AVERAGE(Z295:AG574)</f>
        <v>11.42263888888886</v>
      </c>
      <c r="AI295" s="49">
        <v>1.0416666666666666E-2</v>
      </c>
      <c r="AJ295" s="50">
        <v>5</v>
      </c>
      <c r="AK295" s="50">
        <v>5.4</v>
      </c>
      <c r="AL295" s="50">
        <v>7.9</v>
      </c>
      <c r="AM295" s="50">
        <v>7.6</v>
      </c>
      <c r="AN295" s="50">
        <v>7.4</v>
      </c>
      <c r="AO295" s="50">
        <v>8.3000000000000007</v>
      </c>
      <c r="AP295" s="50">
        <v>8.5</v>
      </c>
      <c r="AQ295" s="50">
        <v>7.3</v>
      </c>
      <c r="AR295" s="50">
        <v>7</v>
      </c>
      <c r="AS295" s="51">
        <f>AVERAGE(AK295:AR574)</f>
        <v>6.7845833333333401</v>
      </c>
      <c r="AT295" s="52">
        <f>+Enfriamiento[[#This Row],[HORA FINAL]]-Enfriamiento[[#This Row],[HORA INICIAL]]</f>
        <v>-0.91319444444444453</v>
      </c>
      <c r="AU295" s="53">
        <v>330.87</v>
      </c>
      <c r="AV295" s="46"/>
      <c r="AW29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5" s="55">
        <f>IF(Enfriamiento[[#This Row],[TIEMPO(H)]]="","",Enfriamiento[[#This Row],[TIEMPO(H)]]*60)</f>
        <v>124.99999999999993</v>
      </c>
      <c r="AY295" s="55">
        <f t="shared" si="8"/>
        <v>28</v>
      </c>
      <c r="AZ295" s="56" t="str">
        <f t="shared" si="9"/>
        <v>jul</v>
      </c>
      <c r="BA295" s="65" t="s">
        <v>179</v>
      </c>
    </row>
    <row r="296" spans="1:53" ht="15.75" hidden="1" thickBot="1" x14ac:dyDescent="0.3">
      <c r="A296" s="45">
        <v>45849</v>
      </c>
      <c r="B296" s="44" t="s">
        <v>60</v>
      </c>
      <c r="C296" s="44" t="s">
        <v>54</v>
      </c>
      <c r="D296" s="46" t="s">
        <v>55</v>
      </c>
      <c r="E296" s="47" t="s">
        <v>56</v>
      </c>
      <c r="F296" s="46" t="s">
        <v>57</v>
      </c>
      <c r="G296" s="46" t="s">
        <v>58</v>
      </c>
      <c r="H296" s="46" t="s">
        <v>59</v>
      </c>
      <c r="I296" s="46">
        <v>2</v>
      </c>
      <c r="J296" s="46">
        <v>3</v>
      </c>
      <c r="K296" s="46">
        <v>6.7</v>
      </c>
      <c r="L296" s="46">
        <v>5</v>
      </c>
      <c r="M296" s="46">
        <v>12678</v>
      </c>
      <c r="N296" s="73">
        <v>0.92361111111111116</v>
      </c>
      <c r="O296" s="46">
        <v>13.9</v>
      </c>
      <c r="P296" s="46">
        <v>21.1</v>
      </c>
      <c r="Q296" s="46">
        <v>19.7</v>
      </c>
      <c r="R296" s="46">
        <v>21.1</v>
      </c>
      <c r="S296" s="46">
        <v>20</v>
      </c>
      <c r="T296" s="46">
        <v>19.2</v>
      </c>
      <c r="U296" s="46">
        <v>19.100000000000001</v>
      </c>
      <c r="V296" s="46">
        <v>16.8</v>
      </c>
      <c r="W296" s="46">
        <v>18.100000000000001</v>
      </c>
      <c r="X296" s="48">
        <f>AVERAGE(P296:W576)</f>
        <v>18.768803418803426</v>
      </c>
      <c r="Y296" s="49">
        <v>0.96875</v>
      </c>
      <c r="Z296" s="50">
        <v>8.1</v>
      </c>
      <c r="AA296" s="50">
        <v>12.8</v>
      </c>
      <c r="AB296" s="50">
        <v>13.9</v>
      </c>
      <c r="AC296" s="50">
        <v>13.3</v>
      </c>
      <c r="AD296" s="50">
        <v>14.5</v>
      </c>
      <c r="AE296" s="50">
        <v>15.8</v>
      </c>
      <c r="AF296" s="50">
        <v>11.9</v>
      </c>
      <c r="AG296" s="50">
        <v>12.1</v>
      </c>
      <c r="AH296" s="51">
        <f>AVERAGE(Z296:AG576)</f>
        <v>11.407162921348286</v>
      </c>
      <c r="AI296" s="49">
        <v>1.0416666666666666E-2</v>
      </c>
      <c r="AJ296" s="50">
        <v>5</v>
      </c>
      <c r="AK296" s="50">
        <v>5.4</v>
      </c>
      <c r="AL296" s="50">
        <v>7.9</v>
      </c>
      <c r="AM296" s="50">
        <v>7.6</v>
      </c>
      <c r="AN296" s="50">
        <v>7.4</v>
      </c>
      <c r="AO296" s="50">
        <v>8.3000000000000007</v>
      </c>
      <c r="AP296" s="50">
        <v>8.5</v>
      </c>
      <c r="AQ296" s="50">
        <v>7.3</v>
      </c>
      <c r="AR296" s="50">
        <v>7</v>
      </c>
      <c r="AS296" s="51">
        <f>AVERAGE(AK296:AR576)</f>
        <v>6.7773876404494438</v>
      </c>
      <c r="AT296" s="52">
        <f>+Enfriamiento[[#This Row],[HORA FINAL]]-Enfriamiento[[#This Row],[HORA INICIAL]]</f>
        <v>-0.91319444444444453</v>
      </c>
      <c r="AU296" s="53">
        <v>399.64</v>
      </c>
      <c r="AV296" s="46"/>
      <c r="AW29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6" s="55">
        <f>IF(Enfriamiento[[#This Row],[TIEMPO(H)]]="","",Enfriamiento[[#This Row],[TIEMPO(H)]]*60)</f>
        <v>124.99999999999993</v>
      </c>
      <c r="AY296" s="55">
        <f t="shared" si="8"/>
        <v>28</v>
      </c>
      <c r="AZ296" s="56" t="str">
        <f t="shared" si="9"/>
        <v>jul</v>
      </c>
      <c r="BA296" s="65" t="s">
        <v>180</v>
      </c>
    </row>
    <row r="297" spans="1:53" ht="15.75" hidden="1" thickBot="1" x14ac:dyDescent="0.3">
      <c r="A297" s="45">
        <v>45849</v>
      </c>
      <c r="B297" s="44" t="s">
        <v>60</v>
      </c>
      <c r="C297" s="44" t="s">
        <v>54</v>
      </c>
      <c r="D297" s="46" t="s">
        <v>55</v>
      </c>
      <c r="E297" s="47" t="s">
        <v>56</v>
      </c>
      <c r="F297" s="46" t="s">
        <v>57</v>
      </c>
      <c r="G297" s="46" t="s">
        <v>58</v>
      </c>
      <c r="H297" s="46" t="s">
        <v>59</v>
      </c>
      <c r="I297" s="46">
        <v>2</v>
      </c>
      <c r="J297" s="46">
        <v>3</v>
      </c>
      <c r="K297" s="46">
        <v>6.7</v>
      </c>
      <c r="L297" s="46">
        <v>5</v>
      </c>
      <c r="M297" s="46">
        <v>12681</v>
      </c>
      <c r="N297" s="73">
        <v>0.92361111111111116</v>
      </c>
      <c r="O297" s="46">
        <v>13.9</v>
      </c>
      <c r="P297" s="46">
        <v>21.1</v>
      </c>
      <c r="Q297" s="46">
        <v>19.7</v>
      </c>
      <c r="R297" s="46">
        <v>21.1</v>
      </c>
      <c r="S297" s="46">
        <v>20</v>
      </c>
      <c r="T297" s="46">
        <v>19.2</v>
      </c>
      <c r="U297" s="46">
        <v>19.100000000000001</v>
      </c>
      <c r="V297" s="46">
        <v>16.8</v>
      </c>
      <c r="W297" s="46">
        <v>18.100000000000001</v>
      </c>
      <c r="X297" s="48">
        <f>AVERAGE(P297:W578)</f>
        <v>18.761671469740641</v>
      </c>
      <c r="Y297" s="49">
        <v>0.96875</v>
      </c>
      <c r="Z297" s="50">
        <v>8.1</v>
      </c>
      <c r="AA297" s="50">
        <v>12.8</v>
      </c>
      <c r="AB297" s="50">
        <v>13.9</v>
      </c>
      <c r="AC297" s="50">
        <v>13.3</v>
      </c>
      <c r="AD297" s="50">
        <v>14.5</v>
      </c>
      <c r="AE297" s="50">
        <v>15.8</v>
      </c>
      <c r="AF297" s="50">
        <v>11.9</v>
      </c>
      <c r="AG297" s="50">
        <v>12.1</v>
      </c>
      <c r="AH297" s="51">
        <f>AVERAGE(Z297:AG578)</f>
        <v>11.391335227272698</v>
      </c>
      <c r="AI297" s="49">
        <v>1.0416666666666666E-2</v>
      </c>
      <c r="AJ297" s="50">
        <v>5</v>
      </c>
      <c r="AK297" s="50">
        <v>5.4</v>
      </c>
      <c r="AL297" s="50">
        <v>7.9</v>
      </c>
      <c r="AM297" s="50">
        <v>7.6</v>
      </c>
      <c r="AN297" s="50">
        <v>7.4</v>
      </c>
      <c r="AO297" s="50">
        <v>8.3000000000000007</v>
      </c>
      <c r="AP297" s="50">
        <v>8.5</v>
      </c>
      <c r="AQ297" s="50">
        <v>7.3</v>
      </c>
      <c r="AR297" s="50">
        <v>7</v>
      </c>
      <c r="AS297" s="51">
        <f>AVERAGE(AK297:AR578)</f>
        <v>6.7700284090909131</v>
      </c>
      <c r="AT297" s="52">
        <f>+Enfriamiento[[#This Row],[HORA FINAL]]-Enfriamiento[[#This Row],[HORA INICIAL]]</f>
        <v>-0.91319444444444453</v>
      </c>
      <c r="AU297" s="53">
        <v>400.64</v>
      </c>
      <c r="AV297" s="46"/>
      <c r="AW29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7" s="55">
        <f>IF(Enfriamiento[[#This Row],[TIEMPO(H)]]="","",Enfriamiento[[#This Row],[TIEMPO(H)]]*60)</f>
        <v>124.99999999999993</v>
      </c>
      <c r="AY297" s="55">
        <f t="shared" si="8"/>
        <v>28</v>
      </c>
      <c r="AZ297" s="56" t="str">
        <f t="shared" si="9"/>
        <v>jul</v>
      </c>
      <c r="BA297" s="65" t="s">
        <v>181</v>
      </c>
    </row>
    <row r="298" spans="1:53" ht="15.75" hidden="1" thickBot="1" x14ac:dyDescent="0.3">
      <c r="A298" s="45">
        <v>45849</v>
      </c>
      <c r="B298" s="44" t="s">
        <v>60</v>
      </c>
      <c r="C298" s="44" t="s">
        <v>54</v>
      </c>
      <c r="D298" s="46" t="s">
        <v>67</v>
      </c>
      <c r="E298" s="47" t="s">
        <v>64</v>
      </c>
      <c r="F298" s="46" t="s">
        <v>57</v>
      </c>
      <c r="G298" s="46" t="s">
        <v>58</v>
      </c>
      <c r="H298" s="46" t="s">
        <v>59</v>
      </c>
      <c r="I298" s="46">
        <v>2</v>
      </c>
      <c r="J298" s="46">
        <v>3</v>
      </c>
      <c r="K298" s="46">
        <v>6.7</v>
      </c>
      <c r="L298" s="46">
        <v>5</v>
      </c>
      <c r="M298" s="46">
        <v>12165</v>
      </c>
      <c r="N298" s="73">
        <v>0.92361111111111116</v>
      </c>
      <c r="O298" s="46">
        <v>13.9</v>
      </c>
      <c r="P298" s="46">
        <v>21.1</v>
      </c>
      <c r="Q298" s="46">
        <v>19.7</v>
      </c>
      <c r="R298" s="46">
        <v>21.1</v>
      </c>
      <c r="S298" s="46">
        <v>20</v>
      </c>
      <c r="T298" s="46">
        <v>19.2</v>
      </c>
      <c r="U298" s="46">
        <v>19.100000000000001</v>
      </c>
      <c r="V298" s="46">
        <v>16.8</v>
      </c>
      <c r="W298" s="46">
        <v>18.100000000000001</v>
      </c>
      <c r="X298" s="48">
        <f>AVERAGE(P298:W580)</f>
        <v>18.754373177842577</v>
      </c>
      <c r="Y298" s="49">
        <v>0.96875</v>
      </c>
      <c r="Z298" s="50">
        <v>8.1</v>
      </c>
      <c r="AA298" s="50">
        <v>12.8</v>
      </c>
      <c r="AB298" s="50">
        <v>13.9</v>
      </c>
      <c r="AC298" s="50">
        <v>13.3</v>
      </c>
      <c r="AD298" s="50">
        <v>14.5</v>
      </c>
      <c r="AE298" s="50">
        <v>15.8</v>
      </c>
      <c r="AF298" s="50">
        <v>11.9</v>
      </c>
      <c r="AG298" s="50">
        <v>12.1</v>
      </c>
      <c r="AH298" s="51">
        <f>AVERAGE(Z298:AG580)</f>
        <v>11.375143678160889</v>
      </c>
      <c r="AI298" s="49">
        <v>1.0416666666666666E-2</v>
      </c>
      <c r="AJ298" s="50">
        <v>5</v>
      </c>
      <c r="AK298" s="50">
        <v>5.4</v>
      </c>
      <c r="AL298" s="50">
        <v>7.9</v>
      </c>
      <c r="AM298" s="50">
        <v>7.6</v>
      </c>
      <c r="AN298" s="50">
        <v>7.4</v>
      </c>
      <c r="AO298" s="50">
        <v>8.3000000000000007</v>
      </c>
      <c r="AP298" s="50">
        <v>8.5</v>
      </c>
      <c r="AQ298" s="50">
        <v>7.3</v>
      </c>
      <c r="AR298" s="50">
        <v>7</v>
      </c>
      <c r="AS298" s="51">
        <f>AVERAGE(AK298:AR580)</f>
        <v>6.7625000000000064</v>
      </c>
      <c r="AT298" s="52">
        <f>+Enfriamiento[[#This Row],[HORA FINAL]]-Enfriamiento[[#This Row],[HORA INICIAL]]</f>
        <v>-0.91319444444444453</v>
      </c>
      <c r="AU298" s="53">
        <v>139.35</v>
      </c>
      <c r="AV298" s="46"/>
      <c r="AW29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8" s="55">
        <f>IF(Enfriamiento[[#This Row],[TIEMPO(H)]]="","",Enfriamiento[[#This Row],[TIEMPO(H)]]*60)</f>
        <v>124.99999999999993</v>
      </c>
      <c r="AY298" s="55">
        <f t="shared" si="8"/>
        <v>28</v>
      </c>
      <c r="AZ298" s="56" t="str">
        <f t="shared" si="9"/>
        <v>jul</v>
      </c>
      <c r="BA298" s="65" t="s">
        <v>182</v>
      </c>
    </row>
    <row r="299" spans="1:53" ht="15.75" hidden="1" thickBot="1" x14ac:dyDescent="0.3">
      <c r="A299" s="45">
        <v>45849</v>
      </c>
      <c r="B299" s="44" t="s">
        <v>60</v>
      </c>
      <c r="C299" s="44" t="s">
        <v>54</v>
      </c>
      <c r="D299" s="46" t="s">
        <v>67</v>
      </c>
      <c r="E299" s="47" t="s">
        <v>64</v>
      </c>
      <c r="F299" s="46" t="s">
        <v>57</v>
      </c>
      <c r="G299" s="46" t="s">
        <v>58</v>
      </c>
      <c r="H299" s="46" t="s">
        <v>59</v>
      </c>
      <c r="I299" s="46">
        <v>2</v>
      </c>
      <c r="J299" s="46">
        <v>3</v>
      </c>
      <c r="K299" s="46">
        <v>6.7</v>
      </c>
      <c r="L299" s="46">
        <v>5</v>
      </c>
      <c r="M299" s="46">
        <v>10436</v>
      </c>
      <c r="N299" s="73">
        <v>0.92361111111111116</v>
      </c>
      <c r="O299" s="46">
        <v>13.9</v>
      </c>
      <c r="P299" s="46">
        <v>21.1</v>
      </c>
      <c r="Q299" s="46">
        <v>19.7</v>
      </c>
      <c r="R299" s="46">
        <v>21.1</v>
      </c>
      <c r="S299" s="46">
        <v>20</v>
      </c>
      <c r="T299" s="46">
        <v>19.2</v>
      </c>
      <c r="U299" s="46">
        <v>19.100000000000001</v>
      </c>
      <c r="V299" s="46">
        <v>16.8</v>
      </c>
      <c r="W299" s="46">
        <v>18.100000000000001</v>
      </c>
      <c r="X299" s="48">
        <f>AVERAGE(P299:W582)</f>
        <v>18.74690265486727</v>
      </c>
      <c r="Y299" s="49">
        <v>0.96875</v>
      </c>
      <c r="Z299" s="50">
        <v>8.1</v>
      </c>
      <c r="AA299" s="50">
        <v>12.8</v>
      </c>
      <c r="AB299" s="50">
        <v>13.9</v>
      </c>
      <c r="AC299" s="50">
        <v>13.3</v>
      </c>
      <c r="AD299" s="50">
        <v>14.5</v>
      </c>
      <c r="AE299" s="50">
        <v>15.8</v>
      </c>
      <c r="AF299" s="50">
        <v>11.9</v>
      </c>
      <c r="AG299" s="50">
        <v>12.1</v>
      </c>
      <c r="AH299" s="51">
        <f>AVERAGE(Z299:AG582)</f>
        <v>11.358575581395318</v>
      </c>
      <c r="AI299" s="49">
        <v>1.0416666666666666E-2</v>
      </c>
      <c r="AJ299" s="50">
        <v>5</v>
      </c>
      <c r="AK299" s="50">
        <v>5.4</v>
      </c>
      <c r="AL299" s="50">
        <v>7.9</v>
      </c>
      <c r="AM299" s="50">
        <v>7.6</v>
      </c>
      <c r="AN299" s="50">
        <v>7.4</v>
      </c>
      <c r="AO299" s="50">
        <v>8.3000000000000007</v>
      </c>
      <c r="AP299" s="50">
        <v>8.5</v>
      </c>
      <c r="AQ299" s="50">
        <v>7.3</v>
      </c>
      <c r="AR299" s="50">
        <v>7</v>
      </c>
      <c r="AS299" s="51">
        <f>AVERAGE(AK299:AR582)</f>
        <v>6.7547965116279114</v>
      </c>
      <c r="AT299" s="52">
        <f>+Enfriamiento[[#This Row],[HORA FINAL]]-Enfriamiento[[#This Row],[HORA INICIAL]]</f>
        <v>-0.91319444444444453</v>
      </c>
      <c r="AU299" s="53">
        <v>583.71</v>
      </c>
      <c r="AV299" s="46"/>
      <c r="AW29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299" s="55">
        <f>IF(Enfriamiento[[#This Row],[TIEMPO(H)]]="","",Enfriamiento[[#This Row],[TIEMPO(H)]]*60)</f>
        <v>124.99999999999993</v>
      </c>
      <c r="AY299" s="55">
        <f t="shared" si="8"/>
        <v>28</v>
      </c>
      <c r="AZ299" s="56" t="str">
        <f t="shared" si="9"/>
        <v>jul</v>
      </c>
      <c r="BA299" s="65" t="s">
        <v>183</v>
      </c>
    </row>
    <row r="300" spans="1:53" ht="15.75" hidden="1" thickBot="1" x14ac:dyDescent="0.3">
      <c r="A300" s="45">
        <v>45849</v>
      </c>
      <c r="B300" s="44" t="s">
        <v>60</v>
      </c>
      <c r="C300" s="44" t="s">
        <v>54</v>
      </c>
      <c r="D300" s="46" t="s">
        <v>67</v>
      </c>
      <c r="E300" s="47" t="s">
        <v>64</v>
      </c>
      <c r="F300" s="46" t="s">
        <v>57</v>
      </c>
      <c r="G300" s="46" t="s">
        <v>58</v>
      </c>
      <c r="H300" s="46" t="s">
        <v>59</v>
      </c>
      <c r="I300" s="46">
        <v>2</v>
      </c>
      <c r="J300" s="46">
        <v>3</v>
      </c>
      <c r="K300" s="46">
        <v>6.7</v>
      </c>
      <c r="L300" s="46">
        <v>5</v>
      </c>
      <c r="M300" s="46">
        <v>12166</v>
      </c>
      <c r="N300" s="73">
        <v>0.92361111111111116</v>
      </c>
      <c r="O300" s="46">
        <v>13.9</v>
      </c>
      <c r="P300" s="46">
        <v>21.1</v>
      </c>
      <c r="Q300" s="46">
        <v>19.7</v>
      </c>
      <c r="R300" s="46">
        <v>21.1</v>
      </c>
      <c r="S300" s="46">
        <v>20</v>
      </c>
      <c r="T300" s="46">
        <v>19.2</v>
      </c>
      <c r="U300" s="46">
        <v>19.100000000000001</v>
      </c>
      <c r="V300" s="46">
        <v>16.8</v>
      </c>
      <c r="W300" s="46">
        <v>18.100000000000001</v>
      </c>
      <c r="X300" s="48">
        <f>AVERAGE(P300:W584)</f>
        <v>18.739253731343297</v>
      </c>
      <c r="Y300" s="49">
        <v>0.96875</v>
      </c>
      <c r="Z300" s="50">
        <v>8.1</v>
      </c>
      <c r="AA300" s="50">
        <v>12.8</v>
      </c>
      <c r="AB300" s="50">
        <v>13.9</v>
      </c>
      <c r="AC300" s="50">
        <v>13.3</v>
      </c>
      <c r="AD300" s="50">
        <v>14.5</v>
      </c>
      <c r="AE300" s="50">
        <v>15.8</v>
      </c>
      <c r="AF300" s="50">
        <v>11.9</v>
      </c>
      <c r="AG300" s="50">
        <v>12.1</v>
      </c>
      <c r="AH300" s="51">
        <f>AVERAGE(Z300:AG584)</f>
        <v>11.341617647058793</v>
      </c>
      <c r="AI300" s="49">
        <v>1.0416666666666666E-2</v>
      </c>
      <c r="AJ300" s="50">
        <v>5</v>
      </c>
      <c r="AK300" s="50">
        <v>5.4</v>
      </c>
      <c r="AL300" s="50">
        <v>7.9</v>
      </c>
      <c r="AM300" s="50">
        <v>7.6</v>
      </c>
      <c r="AN300" s="50">
        <v>7.4</v>
      </c>
      <c r="AO300" s="50">
        <v>8.3000000000000007</v>
      </c>
      <c r="AP300" s="50">
        <v>8.5</v>
      </c>
      <c r="AQ300" s="50">
        <v>7.3</v>
      </c>
      <c r="AR300" s="50">
        <v>7</v>
      </c>
      <c r="AS300" s="51">
        <f>AVERAGE(AK300:AR584)</f>
        <v>6.7469117647058869</v>
      </c>
      <c r="AT300" s="52">
        <f>+Enfriamiento[[#This Row],[HORA FINAL]]-Enfriamiento[[#This Row],[HORA INICIAL]]</f>
        <v>-0.91319444444444453</v>
      </c>
      <c r="AU300" s="53">
        <v>208.72</v>
      </c>
      <c r="AV300" s="46"/>
      <c r="AW30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2.0833333333333321</v>
      </c>
      <c r="AX300" s="55">
        <f>IF(Enfriamiento[[#This Row],[TIEMPO(H)]]="","",Enfriamiento[[#This Row],[TIEMPO(H)]]*60)</f>
        <v>124.99999999999993</v>
      </c>
      <c r="AY300" s="55">
        <f t="shared" si="8"/>
        <v>28</v>
      </c>
      <c r="AZ300" s="56" t="str">
        <f t="shared" si="9"/>
        <v>jul</v>
      </c>
      <c r="BA300" s="65" t="s">
        <v>184</v>
      </c>
    </row>
    <row r="301" spans="1:53" ht="15.75" hidden="1" thickBot="1" x14ac:dyDescent="0.3">
      <c r="A301" s="45">
        <v>45852</v>
      </c>
      <c r="B301" s="44" t="s">
        <v>53</v>
      </c>
      <c r="C301" s="44" t="s">
        <v>54</v>
      </c>
      <c r="D301" s="46" t="s">
        <v>63</v>
      </c>
      <c r="E301" s="47" t="s">
        <v>64</v>
      </c>
      <c r="F301" s="46" t="s">
        <v>57</v>
      </c>
      <c r="G301" s="46" t="s">
        <v>58</v>
      </c>
      <c r="H301" s="46" t="s">
        <v>59</v>
      </c>
      <c r="I301" s="46">
        <v>1</v>
      </c>
      <c r="J301" s="46">
        <v>1</v>
      </c>
      <c r="K301" s="46">
        <v>1</v>
      </c>
      <c r="L301" s="46">
        <v>5</v>
      </c>
      <c r="M301" s="46">
        <v>12353</v>
      </c>
      <c r="N301" s="73">
        <v>0.67708333333333337</v>
      </c>
      <c r="O301" s="46">
        <v>16.5</v>
      </c>
      <c r="P301" s="46">
        <v>18.2</v>
      </c>
      <c r="Q301" s="46">
        <v>18.2</v>
      </c>
      <c r="R301" s="46">
        <v>18.600000000000001</v>
      </c>
      <c r="S301" s="46">
        <v>18.7</v>
      </c>
      <c r="T301" s="46">
        <v>18.3</v>
      </c>
      <c r="U301" s="46">
        <v>19.7</v>
      </c>
      <c r="V301" s="46">
        <v>18.399999999999999</v>
      </c>
      <c r="W301" s="46">
        <v>18.5</v>
      </c>
      <c r="X301" s="48">
        <f>AVERAGE(P301:W600)</f>
        <v>18.731419939577055</v>
      </c>
      <c r="Y301" s="49">
        <v>0.72916666666666663</v>
      </c>
      <c r="Z301" s="50">
        <v>13.2</v>
      </c>
      <c r="AA301" s="50">
        <v>11</v>
      </c>
      <c r="AB301" s="50">
        <v>12.7</v>
      </c>
      <c r="AC301" s="50">
        <v>12</v>
      </c>
      <c r="AD301" s="50">
        <v>8.4</v>
      </c>
      <c r="AE301" s="50">
        <v>13.1</v>
      </c>
      <c r="AF301" s="50">
        <v>12.1</v>
      </c>
      <c r="AG301" s="50">
        <v>9.1999999999999993</v>
      </c>
      <c r="AH301" s="51">
        <f>AVERAGE(Z301:AG600)</f>
        <v>11.324255952380925</v>
      </c>
      <c r="AI301" s="49">
        <v>0.77777777777777779</v>
      </c>
      <c r="AJ301" s="50">
        <v>5</v>
      </c>
      <c r="AK301" s="50">
        <v>7.2</v>
      </c>
      <c r="AL301" s="50">
        <v>5.8</v>
      </c>
      <c r="AM301" s="50">
        <v>7.5</v>
      </c>
      <c r="AN301" s="50">
        <v>7.3</v>
      </c>
      <c r="AO301" s="50">
        <v>5.6</v>
      </c>
      <c r="AP301" s="50">
        <v>8.8000000000000007</v>
      </c>
      <c r="AQ301" s="50">
        <v>7.5</v>
      </c>
      <c r="AR301" s="50">
        <v>6</v>
      </c>
      <c r="AS301" s="51">
        <f>AVERAGE(AK301:AR600)</f>
        <v>6.73883928571429</v>
      </c>
      <c r="AT301" s="52">
        <f>+Enfriamiento[[#This Row],[HORA FINAL]]-Enfriamiento[[#This Row],[HORA INICIAL]]</f>
        <v>0.10069444444444442</v>
      </c>
      <c r="AU301" s="53">
        <v>395.64</v>
      </c>
      <c r="AV301" s="46"/>
      <c r="AW30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1" s="55">
        <f>IF(Enfriamiento[[#This Row],[TIEMPO(H)]]="","",Enfriamiento[[#This Row],[TIEMPO(H)]]*60)</f>
        <v>145.00000000000006</v>
      </c>
      <c r="AY301" s="55">
        <f t="shared" si="8"/>
        <v>29</v>
      </c>
      <c r="AZ301" s="56" t="str">
        <f t="shared" si="9"/>
        <v>jul</v>
      </c>
      <c r="BA301" s="65" t="s">
        <v>185</v>
      </c>
    </row>
    <row r="302" spans="1:53" ht="15.75" hidden="1" thickBot="1" x14ac:dyDescent="0.3">
      <c r="A302" s="45">
        <v>45852</v>
      </c>
      <c r="B302" s="44" t="s">
        <v>53</v>
      </c>
      <c r="C302" s="44" t="s">
        <v>54</v>
      </c>
      <c r="D302" s="46" t="s">
        <v>63</v>
      </c>
      <c r="E302" s="47" t="s">
        <v>64</v>
      </c>
      <c r="F302" s="46" t="s">
        <v>57</v>
      </c>
      <c r="G302" s="46" t="s">
        <v>58</v>
      </c>
      <c r="H302" s="46" t="s">
        <v>59</v>
      </c>
      <c r="I302" s="46">
        <v>1</v>
      </c>
      <c r="J302" s="46">
        <v>1</v>
      </c>
      <c r="K302" s="46">
        <v>1</v>
      </c>
      <c r="L302" s="46">
        <v>5</v>
      </c>
      <c r="M302" s="46">
        <v>12349</v>
      </c>
      <c r="N302" s="73">
        <v>0.67708333333333337</v>
      </c>
      <c r="O302" s="46">
        <v>16.5</v>
      </c>
      <c r="P302" s="46">
        <v>18.2</v>
      </c>
      <c r="Q302" s="46">
        <v>18.2</v>
      </c>
      <c r="R302" s="46">
        <v>18.600000000000001</v>
      </c>
      <c r="S302" s="46">
        <v>18.7</v>
      </c>
      <c r="T302" s="46">
        <v>18.3</v>
      </c>
      <c r="U302" s="46">
        <v>19.7</v>
      </c>
      <c r="V302" s="46">
        <v>18.399999999999999</v>
      </c>
      <c r="W302" s="46">
        <v>18.5</v>
      </c>
      <c r="X302" s="48">
        <f>AVERAGE(P302:W602)</f>
        <v>18.733333333333352</v>
      </c>
      <c r="Y302" s="49">
        <v>0.72916666666666663</v>
      </c>
      <c r="Z302" s="50">
        <v>13.2</v>
      </c>
      <c r="AA302" s="50">
        <v>11</v>
      </c>
      <c r="AB302" s="50">
        <v>12.7</v>
      </c>
      <c r="AC302" s="50">
        <v>12</v>
      </c>
      <c r="AD302" s="50">
        <v>8.4</v>
      </c>
      <c r="AE302" s="50">
        <v>13.1</v>
      </c>
      <c r="AF302" s="50">
        <v>12.1</v>
      </c>
      <c r="AG302" s="50">
        <v>9.1999999999999993</v>
      </c>
      <c r="AH302" s="51">
        <f>AVERAGE(Z302:AG602)</f>
        <v>11.322590361445757</v>
      </c>
      <c r="AI302" s="49">
        <v>0.77777777777777779</v>
      </c>
      <c r="AJ302" s="50">
        <v>5</v>
      </c>
      <c r="AK302" s="50">
        <v>7.2</v>
      </c>
      <c r="AL302" s="50">
        <v>5.8</v>
      </c>
      <c r="AM302" s="50">
        <v>7.5</v>
      </c>
      <c r="AN302" s="50">
        <v>7.3</v>
      </c>
      <c r="AO302" s="50">
        <v>5.6</v>
      </c>
      <c r="AP302" s="50">
        <v>8.8000000000000007</v>
      </c>
      <c r="AQ302" s="50">
        <v>7.5</v>
      </c>
      <c r="AR302" s="50">
        <v>6</v>
      </c>
      <c r="AS302" s="51">
        <f>AVERAGE(AK302:AR602)</f>
        <v>6.7361445783132563</v>
      </c>
      <c r="AT302" s="52">
        <f>+Enfriamiento[[#This Row],[HORA FINAL]]-Enfriamiento[[#This Row],[HORA INICIAL]]</f>
        <v>0.10069444444444442</v>
      </c>
      <c r="AU302" s="53">
        <v>327.87</v>
      </c>
      <c r="AV302" s="46"/>
      <c r="AW30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2" s="55">
        <f>IF(Enfriamiento[[#This Row],[TIEMPO(H)]]="","",Enfriamiento[[#This Row],[TIEMPO(H)]]*60)</f>
        <v>145.00000000000006</v>
      </c>
      <c r="AY302" s="55">
        <f t="shared" si="8"/>
        <v>29</v>
      </c>
      <c r="AZ302" s="56" t="str">
        <f t="shared" si="9"/>
        <v>jul</v>
      </c>
      <c r="BA302" s="65" t="s">
        <v>186</v>
      </c>
    </row>
    <row r="303" spans="1:53" ht="15.75" hidden="1" thickBot="1" x14ac:dyDescent="0.3">
      <c r="A303" s="45">
        <v>45852</v>
      </c>
      <c r="B303" s="44" t="s">
        <v>53</v>
      </c>
      <c r="C303" s="44" t="s">
        <v>54</v>
      </c>
      <c r="D303" s="46" t="s">
        <v>63</v>
      </c>
      <c r="E303" s="47" t="s">
        <v>64</v>
      </c>
      <c r="F303" s="46" t="s">
        <v>57</v>
      </c>
      <c r="G303" s="46" t="s">
        <v>58</v>
      </c>
      <c r="H303" s="46" t="s">
        <v>59</v>
      </c>
      <c r="I303" s="46">
        <v>1</v>
      </c>
      <c r="J303" s="46">
        <v>1</v>
      </c>
      <c r="K303" s="46">
        <v>1</v>
      </c>
      <c r="L303" s="46">
        <v>5</v>
      </c>
      <c r="M303" s="46">
        <v>12352</v>
      </c>
      <c r="N303" s="73">
        <v>0.67708333333333337</v>
      </c>
      <c r="O303" s="46">
        <v>16.5</v>
      </c>
      <c r="P303" s="46">
        <v>18.2</v>
      </c>
      <c r="Q303" s="46">
        <v>18.2</v>
      </c>
      <c r="R303" s="46">
        <v>18.600000000000001</v>
      </c>
      <c r="S303" s="46">
        <v>18.7</v>
      </c>
      <c r="T303" s="46">
        <v>18.3</v>
      </c>
      <c r="U303" s="46">
        <v>19.7</v>
      </c>
      <c r="V303" s="46">
        <v>18.399999999999999</v>
      </c>
      <c r="W303" s="46">
        <v>18.5</v>
      </c>
      <c r="X303" s="48">
        <f>AVERAGE(P303:W604)</f>
        <v>18.735294117647076</v>
      </c>
      <c r="Y303" s="49">
        <v>0.72916666666666663</v>
      </c>
      <c r="Z303" s="50">
        <v>13.2</v>
      </c>
      <c r="AA303" s="50">
        <v>11</v>
      </c>
      <c r="AB303" s="50">
        <v>12.7</v>
      </c>
      <c r="AC303" s="50">
        <v>12</v>
      </c>
      <c r="AD303" s="50">
        <v>8.4</v>
      </c>
      <c r="AE303" s="50">
        <v>13.1</v>
      </c>
      <c r="AF303" s="50">
        <v>12.1</v>
      </c>
      <c r="AG303" s="50">
        <v>9.1999999999999993</v>
      </c>
      <c r="AH303" s="51">
        <f>AVERAGE(Z303:AG604)</f>
        <v>11.320884146341438</v>
      </c>
      <c r="AI303" s="49">
        <v>0.77777777777777779</v>
      </c>
      <c r="AJ303" s="50">
        <v>5</v>
      </c>
      <c r="AK303" s="50">
        <v>7.2</v>
      </c>
      <c r="AL303" s="50">
        <v>5.8</v>
      </c>
      <c r="AM303" s="50">
        <v>7.5</v>
      </c>
      <c r="AN303" s="50">
        <v>7.3</v>
      </c>
      <c r="AO303" s="50">
        <v>5.6</v>
      </c>
      <c r="AP303" s="50">
        <v>8.8000000000000007</v>
      </c>
      <c r="AQ303" s="50">
        <v>7.5</v>
      </c>
      <c r="AR303" s="50">
        <v>6</v>
      </c>
      <c r="AS303" s="51">
        <f>AVERAGE(AK303:AR604)</f>
        <v>6.7333841463414652</v>
      </c>
      <c r="AT303" s="52">
        <f>+Enfriamiento[[#This Row],[HORA FINAL]]-Enfriamiento[[#This Row],[HORA INICIAL]]</f>
        <v>0.10069444444444442</v>
      </c>
      <c r="AU303" s="53">
        <v>394.64</v>
      </c>
      <c r="AV303" s="46"/>
      <c r="AW30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3" s="55">
        <f>IF(Enfriamiento[[#This Row],[TIEMPO(H)]]="","",Enfriamiento[[#This Row],[TIEMPO(H)]]*60)</f>
        <v>145.00000000000006</v>
      </c>
      <c r="AY303" s="55">
        <f t="shared" si="8"/>
        <v>29</v>
      </c>
      <c r="AZ303" s="56" t="str">
        <f t="shared" si="9"/>
        <v>jul</v>
      </c>
      <c r="BA303" s="65" t="s">
        <v>187</v>
      </c>
    </row>
    <row r="304" spans="1:53" ht="15.75" hidden="1" thickBot="1" x14ac:dyDescent="0.3">
      <c r="A304" s="45">
        <v>45852</v>
      </c>
      <c r="B304" s="44" t="s">
        <v>53</v>
      </c>
      <c r="C304" s="44" t="s">
        <v>54</v>
      </c>
      <c r="D304" s="46" t="s">
        <v>63</v>
      </c>
      <c r="E304" s="47" t="s">
        <v>64</v>
      </c>
      <c r="F304" s="46" t="s">
        <v>57</v>
      </c>
      <c r="G304" s="46" t="s">
        <v>58</v>
      </c>
      <c r="H304" s="46" t="s">
        <v>59</v>
      </c>
      <c r="I304" s="46">
        <v>1</v>
      </c>
      <c r="J304" s="46">
        <v>1</v>
      </c>
      <c r="K304" s="46">
        <v>1</v>
      </c>
      <c r="L304" s="46">
        <v>5</v>
      </c>
      <c r="M304" s="46">
        <v>12350</v>
      </c>
      <c r="N304" s="73">
        <v>0.67708333333333337</v>
      </c>
      <c r="O304" s="46">
        <v>16.5</v>
      </c>
      <c r="P304" s="46">
        <v>18.2</v>
      </c>
      <c r="Q304" s="46">
        <v>18.2</v>
      </c>
      <c r="R304" s="46">
        <v>18.600000000000001</v>
      </c>
      <c r="S304" s="46">
        <v>18.7</v>
      </c>
      <c r="T304" s="46">
        <v>18.3</v>
      </c>
      <c r="U304" s="46">
        <v>19.7</v>
      </c>
      <c r="V304" s="46">
        <v>18.399999999999999</v>
      </c>
      <c r="W304" s="46">
        <v>18.5</v>
      </c>
      <c r="X304" s="48">
        <f>AVERAGE(P304:W606)</f>
        <v>18.737304075235123</v>
      </c>
      <c r="Y304" s="49">
        <v>0.72916666666666663</v>
      </c>
      <c r="Z304" s="50">
        <v>13.2</v>
      </c>
      <c r="AA304" s="50">
        <v>11</v>
      </c>
      <c r="AB304" s="50">
        <v>12.7</v>
      </c>
      <c r="AC304" s="50">
        <v>12</v>
      </c>
      <c r="AD304" s="50">
        <v>8.4</v>
      </c>
      <c r="AE304" s="50">
        <v>13.1</v>
      </c>
      <c r="AF304" s="50">
        <v>12.1</v>
      </c>
      <c r="AG304" s="50">
        <v>9.1999999999999993</v>
      </c>
      <c r="AH304" s="51">
        <f>AVERAGE(Z304:AG606)</f>
        <v>11.319135802469113</v>
      </c>
      <c r="AI304" s="49">
        <v>0.77777777777777779</v>
      </c>
      <c r="AJ304" s="50">
        <v>5</v>
      </c>
      <c r="AK304" s="50">
        <v>7.2</v>
      </c>
      <c r="AL304" s="50">
        <v>5.8</v>
      </c>
      <c r="AM304" s="50">
        <v>7.5</v>
      </c>
      <c r="AN304" s="50">
        <v>7.3</v>
      </c>
      <c r="AO304" s="50">
        <v>5.6</v>
      </c>
      <c r="AP304" s="50">
        <v>8.8000000000000007</v>
      </c>
      <c r="AQ304" s="50">
        <v>7.5</v>
      </c>
      <c r="AR304" s="50">
        <v>6</v>
      </c>
      <c r="AS304" s="51">
        <f>AVERAGE(AK304:AR606)</f>
        <v>6.7305555555555552</v>
      </c>
      <c r="AT304" s="52">
        <f>+Enfriamiento[[#This Row],[HORA FINAL]]-Enfriamiento[[#This Row],[HORA INICIAL]]</f>
        <v>0.10069444444444442</v>
      </c>
      <c r="AU304" s="53">
        <v>328.87</v>
      </c>
      <c r="AV304" s="46"/>
      <c r="AW30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4" s="55">
        <f>IF(Enfriamiento[[#This Row],[TIEMPO(H)]]="","",Enfriamiento[[#This Row],[TIEMPO(H)]]*60)</f>
        <v>145.00000000000006</v>
      </c>
      <c r="AY304" s="55">
        <f t="shared" si="8"/>
        <v>29</v>
      </c>
      <c r="AZ304" s="56" t="str">
        <f t="shared" si="9"/>
        <v>jul</v>
      </c>
      <c r="BA304" s="65" t="s">
        <v>188</v>
      </c>
    </row>
    <row r="305" spans="1:53" ht="15.75" hidden="1" thickBot="1" x14ac:dyDescent="0.3">
      <c r="A305" s="45">
        <v>45852</v>
      </c>
      <c r="B305" s="44" t="s">
        <v>53</v>
      </c>
      <c r="C305" s="44" t="s">
        <v>54</v>
      </c>
      <c r="D305" s="46" t="s">
        <v>63</v>
      </c>
      <c r="E305" s="47" t="s">
        <v>64</v>
      </c>
      <c r="F305" s="46" t="s">
        <v>57</v>
      </c>
      <c r="G305" s="46" t="s">
        <v>58</v>
      </c>
      <c r="H305" s="46" t="s">
        <v>59</v>
      </c>
      <c r="I305" s="46">
        <v>1</v>
      </c>
      <c r="J305" s="46">
        <v>1</v>
      </c>
      <c r="K305" s="46">
        <v>1</v>
      </c>
      <c r="L305" s="46">
        <v>5</v>
      </c>
      <c r="M305" s="46">
        <v>12351</v>
      </c>
      <c r="N305" s="73">
        <v>0.67708333333333337</v>
      </c>
      <c r="O305" s="46">
        <v>16.5</v>
      </c>
      <c r="P305" s="46">
        <v>18.2</v>
      </c>
      <c r="Q305" s="46">
        <v>18.2</v>
      </c>
      <c r="R305" s="46">
        <v>18.600000000000001</v>
      </c>
      <c r="S305" s="46">
        <v>18.7</v>
      </c>
      <c r="T305" s="46">
        <v>18.3</v>
      </c>
      <c r="U305" s="46">
        <v>19.7</v>
      </c>
      <c r="V305" s="46">
        <v>18.399999999999999</v>
      </c>
      <c r="W305" s="46">
        <v>18.5</v>
      </c>
      <c r="X305" s="48">
        <f>AVERAGE(P305:W608)</f>
        <v>18.739365079365093</v>
      </c>
      <c r="Y305" s="49">
        <v>0.72916666666666663</v>
      </c>
      <c r="Z305" s="50">
        <v>13.2</v>
      </c>
      <c r="AA305" s="50">
        <v>11</v>
      </c>
      <c r="AB305" s="50">
        <v>12.7</v>
      </c>
      <c r="AC305" s="50">
        <v>12</v>
      </c>
      <c r="AD305" s="50">
        <v>8.4</v>
      </c>
      <c r="AE305" s="50">
        <v>13.1</v>
      </c>
      <c r="AF305" s="50">
        <v>12.1</v>
      </c>
      <c r="AG305" s="50">
        <v>9.1999999999999993</v>
      </c>
      <c r="AH305" s="51">
        <f>AVERAGE(Z305:AG608)</f>
        <v>11.317343749999976</v>
      </c>
      <c r="AI305" s="49">
        <v>0.77777777777777779</v>
      </c>
      <c r="AJ305" s="50">
        <v>5</v>
      </c>
      <c r="AK305" s="50">
        <v>7.2</v>
      </c>
      <c r="AL305" s="50">
        <v>5.8</v>
      </c>
      <c r="AM305" s="50">
        <v>7.5</v>
      </c>
      <c r="AN305" s="50">
        <v>7.3</v>
      </c>
      <c r="AO305" s="50">
        <v>5.6</v>
      </c>
      <c r="AP305" s="50">
        <v>8.8000000000000007</v>
      </c>
      <c r="AQ305" s="50">
        <v>7.5</v>
      </c>
      <c r="AR305" s="50">
        <v>6</v>
      </c>
      <c r="AS305" s="51">
        <f>AVERAGE(AK305:AR608)</f>
        <v>6.7276562499999999</v>
      </c>
      <c r="AT305" s="52">
        <f>+Enfriamiento[[#This Row],[HORA FINAL]]-Enfriamiento[[#This Row],[HORA INICIAL]]</f>
        <v>0.10069444444444442</v>
      </c>
      <c r="AU305" s="53">
        <v>394.64</v>
      </c>
      <c r="AV305" s="46"/>
      <c r="AW30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5" s="55">
        <f>IF(Enfriamiento[[#This Row],[TIEMPO(H)]]="","",Enfriamiento[[#This Row],[TIEMPO(H)]]*60)</f>
        <v>145.00000000000006</v>
      </c>
      <c r="AY305" s="55">
        <f t="shared" si="8"/>
        <v>29</v>
      </c>
      <c r="AZ305" s="56" t="str">
        <f t="shared" si="9"/>
        <v>jul</v>
      </c>
      <c r="BA305" s="65" t="s">
        <v>189</v>
      </c>
    </row>
    <row r="306" spans="1:53" ht="15.75" hidden="1" thickBot="1" x14ac:dyDescent="0.3">
      <c r="A306" s="45">
        <v>45852</v>
      </c>
      <c r="B306" s="44" t="s">
        <v>53</v>
      </c>
      <c r="C306" s="44" t="s">
        <v>54</v>
      </c>
      <c r="D306" s="46" t="s">
        <v>63</v>
      </c>
      <c r="E306" s="47" t="s">
        <v>64</v>
      </c>
      <c r="F306" s="46" t="s">
        <v>57</v>
      </c>
      <c r="G306" s="46" t="s">
        <v>58</v>
      </c>
      <c r="H306" s="46" t="s">
        <v>59</v>
      </c>
      <c r="I306" s="46">
        <v>1</v>
      </c>
      <c r="J306" s="46">
        <v>1</v>
      </c>
      <c r="K306" s="46">
        <v>1</v>
      </c>
      <c r="L306" s="46">
        <v>5</v>
      </c>
      <c r="M306" s="46">
        <v>12355</v>
      </c>
      <c r="N306" s="73">
        <v>0.67708333333333337</v>
      </c>
      <c r="O306" s="46">
        <v>16.5</v>
      </c>
      <c r="P306" s="46">
        <v>18.2</v>
      </c>
      <c r="Q306" s="46">
        <v>18.2</v>
      </c>
      <c r="R306" s="46">
        <v>18.600000000000001</v>
      </c>
      <c r="S306" s="46">
        <v>18.7</v>
      </c>
      <c r="T306" s="46">
        <v>18.3</v>
      </c>
      <c r="U306" s="46">
        <v>19.7</v>
      </c>
      <c r="V306" s="46">
        <v>18.399999999999999</v>
      </c>
      <c r="W306" s="46">
        <v>18.5</v>
      </c>
      <c r="X306" s="48">
        <f>AVERAGE(P306:W610)</f>
        <v>18.741479099678468</v>
      </c>
      <c r="Y306" s="49">
        <v>0.72916666666666663</v>
      </c>
      <c r="Z306" s="50">
        <v>13.2</v>
      </c>
      <c r="AA306" s="50">
        <v>11</v>
      </c>
      <c r="AB306" s="50">
        <v>12.7</v>
      </c>
      <c r="AC306" s="50">
        <v>12</v>
      </c>
      <c r="AD306" s="50">
        <v>8.4</v>
      </c>
      <c r="AE306" s="50">
        <v>13.1</v>
      </c>
      <c r="AF306" s="50">
        <v>12.1</v>
      </c>
      <c r="AG306" s="50">
        <v>9.1999999999999993</v>
      </c>
      <c r="AH306" s="51">
        <f>AVERAGE(Z306:AG610)</f>
        <v>11.3155063291139</v>
      </c>
      <c r="AI306" s="49">
        <v>0.77777777777777779</v>
      </c>
      <c r="AJ306" s="50">
        <v>5</v>
      </c>
      <c r="AK306" s="50">
        <v>7.2</v>
      </c>
      <c r="AL306" s="50">
        <v>5.8</v>
      </c>
      <c r="AM306" s="50">
        <v>7.5</v>
      </c>
      <c r="AN306" s="50">
        <v>7.3</v>
      </c>
      <c r="AO306" s="50">
        <v>5.6</v>
      </c>
      <c r="AP306" s="50">
        <v>8.8000000000000007</v>
      </c>
      <c r="AQ306" s="50">
        <v>7.5</v>
      </c>
      <c r="AR306" s="50">
        <v>6</v>
      </c>
      <c r="AS306" s="51">
        <f>AVERAGE(AK306:AR610)</f>
        <v>6.7246835443037973</v>
      </c>
      <c r="AT306" s="52">
        <f>+Enfriamiento[[#This Row],[HORA FINAL]]-Enfriamiento[[#This Row],[HORA INICIAL]]</f>
        <v>0.10069444444444442</v>
      </c>
      <c r="AU306" s="53">
        <v>394.64</v>
      </c>
      <c r="AV306" s="46"/>
      <c r="AW30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6" s="55">
        <f>IF(Enfriamiento[[#This Row],[TIEMPO(H)]]="","",Enfriamiento[[#This Row],[TIEMPO(H)]]*60)</f>
        <v>145.00000000000006</v>
      </c>
      <c r="AY306" s="55">
        <f t="shared" si="8"/>
        <v>29</v>
      </c>
      <c r="AZ306" s="56" t="str">
        <f t="shared" si="9"/>
        <v>jul</v>
      </c>
      <c r="BA306" s="65" t="s">
        <v>190</v>
      </c>
    </row>
    <row r="307" spans="1:53" ht="15.75" hidden="1" thickBot="1" x14ac:dyDescent="0.3">
      <c r="A307" s="45">
        <v>45852</v>
      </c>
      <c r="B307" s="44" t="s">
        <v>53</v>
      </c>
      <c r="C307" s="44" t="s">
        <v>54</v>
      </c>
      <c r="D307" s="46" t="s">
        <v>63</v>
      </c>
      <c r="E307" s="47" t="s">
        <v>64</v>
      </c>
      <c r="F307" s="46" t="s">
        <v>57</v>
      </c>
      <c r="G307" s="46" t="s">
        <v>58</v>
      </c>
      <c r="H307" s="46" t="s">
        <v>59</v>
      </c>
      <c r="I307" s="46">
        <v>1</v>
      </c>
      <c r="J307" s="46">
        <v>1</v>
      </c>
      <c r="K307" s="46">
        <v>1</v>
      </c>
      <c r="L307" s="46">
        <v>5</v>
      </c>
      <c r="M307" s="46">
        <v>12354</v>
      </c>
      <c r="N307" s="73">
        <v>0.67708333333333337</v>
      </c>
      <c r="O307" s="46">
        <v>16.5</v>
      </c>
      <c r="P307" s="46">
        <v>18.2</v>
      </c>
      <c r="Q307" s="46">
        <v>18.2</v>
      </c>
      <c r="R307" s="46">
        <v>18.600000000000001</v>
      </c>
      <c r="S307" s="46">
        <v>18.7</v>
      </c>
      <c r="T307" s="46">
        <v>18.3</v>
      </c>
      <c r="U307" s="46">
        <v>19.7</v>
      </c>
      <c r="V307" s="46">
        <v>18.399999999999999</v>
      </c>
      <c r="W307" s="46">
        <v>18.5</v>
      </c>
      <c r="X307" s="48">
        <f>AVERAGE(P307:W612)</f>
        <v>18.743648208469065</v>
      </c>
      <c r="Y307" s="49">
        <v>0.72916666666666663</v>
      </c>
      <c r="Z307" s="50">
        <v>13.2</v>
      </c>
      <c r="AA307" s="50">
        <v>11</v>
      </c>
      <c r="AB307" s="50">
        <v>12.7</v>
      </c>
      <c r="AC307" s="50">
        <v>12</v>
      </c>
      <c r="AD307" s="50">
        <v>8.4</v>
      </c>
      <c r="AE307" s="50">
        <v>13.1</v>
      </c>
      <c r="AF307" s="50">
        <v>12.1</v>
      </c>
      <c r="AG307" s="50">
        <v>9.1999999999999993</v>
      </c>
      <c r="AH307" s="51">
        <f>AVERAGE(Z307:AG612)</f>
        <v>11.313621794871773</v>
      </c>
      <c r="AI307" s="49">
        <v>0.77777777777777779</v>
      </c>
      <c r="AJ307" s="50">
        <v>5</v>
      </c>
      <c r="AK307" s="50">
        <v>7.2</v>
      </c>
      <c r="AL307" s="50">
        <v>5.8</v>
      </c>
      <c r="AM307" s="50">
        <v>7.5</v>
      </c>
      <c r="AN307" s="50">
        <v>7.3</v>
      </c>
      <c r="AO307" s="50">
        <v>5.6</v>
      </c>
      <c r="AP307" s="50">
        <v>8.8000000000000007</v>
      </c>
      <c r="AQ307" s="50">
        <v>7.5</v>
      </c>
      <c r="AR307" s="50">
        <v>6</v>
      </c>
      <c r="AS307" s="51">
        <f>AVERAGE(AK307:AR612)</f>
        <v>6.7216346153846143</v>
      </c>
      <c r="AT307" s="52">
        <f>+Enfriamiento[[#This Row],[HORA FINAL]]-Enfriamiento[[#This Row],[HORA INICIAL]]</f>
        <v>0.10069444444444442</v>
      </c>
      <c r="AU307" s="53">
        <v>394.64</v>
      </c>
      <c r="AV307" s="46"/>
      <c r="AW30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7" s="55">
        <f>IF(Enfriamiento[[#This Row],[TIEMPO(H)]]="","",Enfriamiento[[#This Row],[TIEMPO(H)]]*60)</f>
        <v>145.00000000000006</v>
      </c>
      <c r="AY307" s="55">
        <f t="shared" si="8"/>
        <v>29</v>
      </c>
      <c r="AZ307" s="56" t="str">
        <f t="shared" si="9"/>
        <v>jul</v>
      </c>
      <c r="BA307" s="65" t="s">
        <v>191</v>
      </c>
    </row>
    <row r="308" spans="1:53" ht="15.75" hidden="1" thickBot="1" x14ac:dyDescent="0.3">
      <c r="A308" s="45">
        <v>45852</v>
      </c>
      <c r="B308" s="44" t="s">
        <v>53</v>
      </c>
      <c r="C308" s="44" t="s">
        <v>54</v>
      </c>
      <c r="D308" s="46" t="s">
        <v>63</v>
      </c>
      <c r="E308" s="47" t="s">
        <v>64</v>
      </c>
      <c r="F308" s="46" t="s">
        <v>57</v>
      </c>
      <c r="G308" s="46" t="s">
        <v>58</v>
      </c>
      <c r="H308" s="46" t="s">
        <v>59</v>
      </c>
      <c r="I308" s="46">
        <v>1</v>
      </c>
      <c r="J308" s="46">
        <v>1</v>
      </c>
      <c r="K308" s="46">
        <v>1</v>
      </c>
      <c r="L308" s="46">
        <v>5</v>
      </c>
      <c r="M308" s="46">
        <v>12356</v>
      </c>
      <c r="N308" s="73">
        <v>0.67708333333333337</v>
      </c>
      <c r="O308" s="46">
        <v>16.5</v>
      </c>
      <c r="P308" s="46">
        <v>18.2</v>
      </c>
      <c r="Q308" s="46">
        <v>18.2</v>
      </c>
      <c r="R308" s="46">
        <v>18.600000000000001</v>
      </c>
      <c r="S308" s="46">
        <v>18.7</v>
      </c>
      <c r="T308" s="46">
        <v>18.3</v>
      </c>
      <c r="U308" s="46">
        <v>19.7</v>
      </c>
      <c r="V308" s="46">
        <v>18.399999999999999</v>
      </c>
      <c r="W308" s="46">
        <v>18.5</v>
      </c>
      <c r="X308" s="48">
        <f>AVERAGE(P308:W613)</f>
        <v>18.745874587458751</v>
      </c>
      <c r="Y308" s="49">
        <v>0.72916666666666663</v>
      </c>
      <c r="Z308" s="50">
        <v>13.2</v>
      </c>
      <c r="AA308" s="50">
        <v>11</v>
      </c>
      <c r="AB308" s="50">
        <v>12.7</v>
      </c>
      <c r="AC308" s="50">
        <v>12</v>
      </c>
      <c r="AD308" s="50">
        <v>8.4</v>
      </c>
      <c r="AE308" s="50">
        <v>13.1</v>
      </c>
      <c r="AF308" s="50">
        <v>12.1</v>
      </c>
      <c r="AG308" s="50">
        <v>9.1999999999999993</v>
      </c>
      <c r="AH308" s="51">
        <f>AVERAGE(Z308:AG613)</f>
        <v>11.311688311688291</v>
      </c>
      <c r="AI308" s="49">
        <v>0.77777777777777779</v>
      </c>
      <c r="AJ308" s="50">
        <v>5</v>
      </c>
      <c r="AK308" s="50">
        <v>7.2</v>
      </c>
      <c r="AL308" s="50">
        <v>5.8</v>
      </c>
      <c r="AM308" s="50">
        <v>7.5</v>
      </c>
      <c r="AN308" s="50">
        <v>7.3</v>
      </c>
      <c r="AO308" s="50">
        <v>5.6</v>
      </c>
      <c r="AP308" s="50">
        <v>8.8000000000000007</v>
      </c>
      <c r="AQ308" s="50">
        <v>7.5</v>
      </c>
      <c r="AR308" s="50">
        <v>6</v>
      </c>
      <c r="AS308" s="51">
        <f>AVERAGE(AK308:AR613)</f>
        <v>6.7185064935064922</v>
      </c>
      <c r="AT308" s="52">
        <f>+Enfriamiento[[#This Row],[HORA FINAL]]-Enfriamiento[[#This Row],[HORA INICIAL]]</f>
        <v>0.10069444444444442</v>
      </c>
      <c r="AU308" s="53">
        <v>400.64</v>
      </c>
      <c r="AV308" s="46"/>
      <c r="AW30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2.4166666666666679</v>
      </c>
      <c r="AX308" s="55">
        <f>IF(Enfriamiento[[#This Row],[TIEMPO(H)]]="","",Enfriamiento[[#This Row],[TIEMPO(H)]]*60)</f>
        <v>145.00000000000006</v>
      </c>
      <c r="AY308" s="55">
        <f t="shared" si="8"/>
        <v>29</v>
      </c>
      <c r="AZ308" s="56" t="str">
        <f t="shared" si="9"/>
        <v>jul</v>
      </c>
      <c r="BA308" s="65" t="s">
        <v>192</v>
      </c>
    </row>
    <row r="309" spans="1:53" ht="15.75" hidden="1" thickBot="1" x14ac:dyDescent="0.3">
      <c r="A309" s="45">
        <v>45852</v>
      </c>
      <c r="B309" s="44" t="s">
        <v>60</v>
      </c>
      <c r="C309" s="44" t="s">
        <v>54</v>
      </c>
      <c r="D309" s="46" t="s">
        <v>63</v>
      </c>
      <c r="E309" s="47" t="s">
        <v>64</v>
      </c>
      <c r="F309" s="46" t="s">
        <v>57</v>
      </c>
      <c r="G309" s="46" t="s">
        <v>58</v>
      </c>
      <c r="H309" s="46" t="s">
        <v>59</v>
      </c>
      <c r="I309" s="46">
        <v>2</v>
      </c>
      <c r="J309" s="46">
        <v>1</v>
      </c>
      <c r="K309" s="46">
        <v>2</v>
      </c>
      <c r="L309" s="46">
        <v>5</v>
      </c>
      <c r="M309" s="46">
        <v>12365</v>
      </c>
      <c r="N309" s="73">
        <v>0.84027777777777779</v>
      </c>
      <c r="O309" s="46">
        <v>14.2</v>
      </c>
      <c r="P309" s="46">
        <v>18.7</v>
      </c>
      <c r="Q309" s="46">
        <v>18.8</v>
      </c>
      <c r="R309" s="46">
        <v>19.100000000000001</v>
      </c>
      <c r="S309" s="46">
        <v>18.600000000000001</v>
      </c>
      <c r="T309" s="46">
        <v>18</v>
      </c>
      <c r="U309" s="46">
        <v>19.100000000000001</v>
      </c>
      <c r="V309" s="46">
        <v>20.100000000000001</v>
      </c>
      <c r="W309" s="46">
        <v>19.600000000000001</v>
      </c>
      <c r="X309" s="48">
        <f>AVERAGE(P309:W616)</f>
        <v>18.748160535117059</v>
      </c>
      <c r="Y309" s="49">
        <v>0.88541666666666663</v>
      </c>
      <c r="Z309" s="50">
        <v>14.7</v>
      </c>
      <c r="AA309" s="50">
        <v>14.2</v>
      </c>
      <c r="AB309" s="50">
        <v>10.9</v>
      </c>
      <c r="AC309" s="50">
        <v>14.8</v>
      </c>
      <c r="AD309" s="50">
        <v>11</v>
      </c>
      <c r="AE309" s="50">
        <v>15.5</v>
      </c>
      <c r="AF309" s="50">
        <v>14.2</v>
      </c>
      <c r="AG309" s="50">
        <v>15.5</v>
      </c>
      <c r="AH309" s="51">
        <f>AVERAGE(Z309:AG616)</f>
        <v>11.309703947368401</v>
      </c>
      <c r="AI309" s="49">
        <v>0.9375</v>
      </c>
      <c r="AJ309" s="50">
        <v>5</v>
      </c>
      <c r="AK309" s="50">
        <v>9.1999999999999993</v>
      </c>
      <c r="AL309" s="50">
        <v>8.6</v>
      </c>
      <c r="AM309" s="50">
        <v>8.4</v>
      </c>
      <c r="AN309" s="50">
        <v>5.0999999999999996</v>
      </c>
      <c r="AO309" s="50">
        <v>7</v>
      </c>
      <c r="AP309" s="50">
        <v>10.9</v>
      </c>
      <c r="AQ309" s="50">
        <v>8.1999999999999993</v>
      </c>
      <c r="AR309" s="50">
        <v>10.1</v>
      </c>
      <c r="AS309" s="51">
        <f>AVERAGE(AK309:AR616)</f>
        <v>6.7152960526315777</v>
      </c>
      <c r="AT309" s="52">
        <f>+Enfriamiento[[#This Row],[HORA FINAL]]-Enfriamiento[[#This Row],[HORA INICIAL]]</f>
        <v>9.722222222222221E-2</v>
      </c>
      <c r="AU309" s="53">
        <v>401.64</v>
      </c>
      <c r="AV309" s="46"/>
      <c r="AW30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09" s="55">
        <f>IF(Enfriamiento[[#This Row],[TIEMPO(H)]]="","",Enfriamiento[[#This Row],[TIEMPO(H)]]*60)</f>
        <v>139.99999999999994</v>
      </c>
      <c r="AY309" s="55">
        <f t="shared" si="8"/>
        <v>29</v>
      </c>
      <c r="AZ309" s="56" t="str">
        <f t="shared" si="9"/>
        <v>jul</v>
      </c>
      <c r="BA309" s="65" t="s">
        <v>193</v>
      </c>
    </row>
    <row r="310" spans="1:53" ht="15.75" hidden="1" thickBot="1" x14ac:dyDescent="0.3">
      <c r="A310" s="45">
        <v>45852</v>
      </c>
      <c r="B310" s="44" t="s">
        <v>60</v>
      </c>
      <c r="C310" s="44" t="s">
        <v>54</v>
      </c>
      <c r="D310" s="46" t="s">
        <v>63</v>
      </c>
      <c r="E310" s="47" t="s">
        <v>64</v>
      </c>
      <c r="F310" s="46" t="s">
        <v>57</v>
      </c>
      <c r="G310" s="46" t="s">
        <v>58</v>
      </c>
      <c r="H310" s="46" t="s">
        <v>59</v>
      </c>
      <c r="I310" s="46">
        <v>2</v>
      </c>
      <c r="J310" s="46">
        <v>1</v>
      </c>
      <c r="K310" s="46">
        <v>2</v>
      </c>
      <c r="L310" s="46">
        <v>5</v>
      </c>
      <c r="M310" s="46">
        <v>12364</v>
      </c>
      <c r="N310" s="73">
        <v>0.84027777777777779</v>
      </c>
      <c r="O310" s="46">
        <v>14.2</v>
      </c>
      <c r="P310" s="46">
        <v>18.7</v>
      </c>
      <c r="Q310" s="46">
        <v>18.8</v>
      </c>
      <c r="R310" s="46">
        <v>19.100000000000001</v>
      </c>
      <c r="S310" s="46">
        <v>18.600000000000001</v>
      </c>
      <c r="T310" s="46">
        <v>18</v>
      </c>
      <c r="U310" s="46">
        <v>19.100000000000001</v>
      </c>
      <c r="V310" s="46">
        <v>20.100000000000001</v>
      </c>
      <c r="W310" s="46">
        <v>19.600000000000001</v>
      </c>
      <c r="X310" s="48">
        <f>AVERAGE(P310:W618)</f>
        <v>18.744745762711865</v>
      </c>
      <c r="Y310" s="49">
        <v>0.88541666666666663</v>
      </c>
      <c r="Z310" s="50">
        <v>14.7</v>
      </c>
      <c r="AA310" s="50">
        <v>14.2</v>
      </c>
      <c r="AB310" s="50">
        <v>10.9</v>
      </c>
      <c r="AC310" s="50">
        <v>14.8</v>
      </c>
      <c r="AD310" s="50">
        <v>11</v>
      </c>
      <c r="AE310" s="50">
        <v>15.5</v>
      </c>
      <c r="AF310" s="50">
        <v>14.2</v>
      </c>
      <c r="AG310" s="50">
        <v>15.5</v>
      </c>
      <c r="AH310" s="51">
        <f>AVERAGE(Z310:AG618)</f>
        <v>11.275833333333315</v>
      </c>
      <c r="AI310" s="49">
        <v>0.9375</v>
      </c>
      <c r="AJ310" s="50">
        <v>5</v>
      </c>
      <c r="AK310" s="50">
        <v>9.1999999999999993</v>
      </c>
      <c r="AL310" s="50">
        <v>8.6</v>
      </c>
      <c r="AM310" s="50">
        <v>8.4</v>
      </c>
      <c r="AN310" s="50">
        <v>5.0999999999999996</v>
      </c>
      <c r="AO310" s="50">
        <v>7</v>
      </c>
      <c r="AP310" s="50">
        <v>10.9</v>
      </c>
      <c r="AQ310" s="50">
        <v>8.1999999999999993</v>
      </c>
      <c r="AR310" s="50">
        <v>10.1</v>
      </c>
      <c r="AS310" s="51">
        <f>AVERAGE(AK310:AR618)</f>
        <v>6.6923333333333321</v>
      </c>
      <c r="AT310" s="52">
        <f>+Enfriamiento[[#This Row],[HORA FINAL]]-Enfriamiento[[#This Row],[HORA INICIAL]]</f>
        <v>9.722222222222221E-2</v>
      </c>
      <c r="AU310" s="53">
        <v>381.56</v>
      </c>
      <c r="AV310" s="46"/>
      <c r="AW31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0" s="55">
        <f>IF(Enfriamiento[[#This Row],[TIEMPO(H)]]="","",Enfriamiento[[#This Row],[TIEMPO(H)]]*60)</f>
        <v>139.99999999999994</v>
      </c>
      <c r="AY310" s="55">
        <f t="shared" si="8"/>
        <v>29</v>
      </c>
      <c r="AZ310" s="56" t="str">
        <f t="shared" si="9"/>
        <v>jul</v>
      </c>
      <c r="BA310" s="65" t="s">
        <v>194</v>
      </c>
    </row>
    <row r="311" spans="1:53" ht="15.75" hidden="1" thickBot="1" x14ac:dyDescent="0.3">
      <c r="A311" s="45">
        <v>45852</v>
      </c>
      <c r="B311" s="44" t="s">
        <v>60</v>
      </c>
      <c r="C311" s="44" t="s">
        <v>54</v>
      </c>
      <c r="D311" s="46" t="s">
        <v>63</v>
      </c>
      <c r="E311" s="47" t="s">
        <v>64</v>
      </c>
      <c r="F311" s="46" t="s">
        <v>57</v>
      </c>
      <c r="G311" s="46" t="s">
        <v>58</v>
      </c>
      <c r="H311" s="46" t="s">
        <v>59</v>
      </c>
      <c r="I311" s="46">
        <v>2</v>
      </c>
      <c r="J311" s="46">
        <v>1</v>
      </c>
      <c r="K311" s="46">
        <v>2</v>
      </c>
      <c r="L311" s="46">
        <v>5</v>
      </c>
      <c r="M311" s="46">
        <v>12358</v>
      </c>
      <c r="N311" s="73">
        <v>0.84027777777777779</v>
      </c>
      <c r="O311" s="46">
        <v>14.2</v>
      </c>
      <c r="P311" s="46">
        <v>18.7</v>
      </c>
      <c r="Q311" s="46">
        <v>18.8</v>
      </c>
      <c r="R311" s="46">
        <v>19.100000000000001</v>
      </c>
      <c r="S311" s="46">
        <v>18.600000000000001</v>
      </c>
      <c r="T311" s="46">
        <v>18</v>
      </c>
      <c r="U311" s="46">
        <v>19.100000000000001</v>
      </c>
      <c r="V311" s="46">
        <v>20.100000000000001</v>
      </c>
      <c r="W311" s="46">
        <v>19.600000000000001</v>
      </c>
      <c r="X311" s="48">
        <f>AVERAGE(P311:W620)</f>
        <v>18.741237113402057</v>
      </c>
      <c r="Y311" s="49">
        <v>0.88541666666666663</v>
      </c>
      <c r="Z311" s="50">
        <v>14.7</v>
      </c>
      <c r="AA311" s="50">
        <v>14.2</v>
      </c>
      <c r="AB311" s="50">
        <v>10.9</v>
      </c>
      <c r="AC311" s="50">
        <v>14.8</v>
      </c>
      <c r="AD311" s="50">
        <v>11</v>
      </c>
      <c r="AE311" s="50">
        <v>15.5</v>
      </c>
      <c r="AF311" s="50">
        <v>14.2</v>
      </c>
      <c r="AG311" s="50">
        <v>15.5</v>
      </c>
      <c r="AH311" s="51">
        <f>AVERAGE(Z311:AG620)</f>
        <v>11.241047297297282</v>
      </c>
      <c r="AI311" s="49">
        <v>0.9375</v>
      </c>
      <c r="AJ311" s="50">
        <v>5</v>
      </c>
      <c r="AK311" s="50">
        <v>9.1999999999999993</v>
      </c>
      <c r="AL311" s="50">
        <v>8.6</v>
      </c>
      <c r="AM311" s="50">
        <v>8.4</v>
      </c>
      <c r="AN311" s="50">
        <v>5.0999999999999996</v>
      </c>
      <c r="AO311" s="50">
        <v>7</v>
      </c>
      <c r="AP311" s="50">
        <v>10.9</v>
      </c>
      <c r="AQ311" s="50">
        <v>8.1999999999999993</v>
      </c>
      <c r="AR311" s="50">
        <v>10.1</v>
      </c>
      <c r="AS311" s="51">
        <f>AVERAGE(AK311:AR620)</f>
        <v>6.6687499999999975</v>
      </c>
      <c r="AT311" s="52">
        <f>+Enfriamiento[[#This Row],[HORA FINAL]]-Enfriamiento[[#This Row],[HORA INICIAL]]</f>
        <v>9.722222222222221E-2</v>
      </c>
      <c r="AU311" s="53">
        <v>334.87</v>
      </c>
      <c r="AV311" s="46"/>
      <c r="AW31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1" s="55">
        <f>IF(Enfriamiento[[#This Row],[TIEMPO(H)]]="","",Enfriamiento[[#This Row],[TIEMPO(H)]]*60)</f>
        <v>139.99999999999994</v>
      </c>
      <c r="AY311" s="55">
        <f t="shared" si="8"/>
        <v>29</v>
      </c>
      <c r="AZ311" s="56" t="str">
        <f t="shared" si="9"/>
        <v>jul</v>
      </c>
      <c r="BA311" s="65" t="s">
        <v>195</v>
      </c>
    </row>
    <row r="312" spans="1:53" ht="15.75" hidden="1" thickBot="1" x14ac:dyDescent="0.3">
      <c r="A312" s="45">
        <v>45852</v>
      </c>
      <c r="B312" s="44" t="s">
        <v>60</v>
      </c>
      <c r="C312" s="44" t="s">
        <v>54</v>
      </c>
      <c r="D312" s="46" t="s">
        <v>63</v>
      </c>
      <c r="E312" s="47" t="s">
        <v>64</v>
      </c>
      <c r="F312" s="46" t="s">
        <v>57</v>
      </c>
      <c r="G312" s="46" t="s">
        <v>58</v>
      </c>
      <c r="H312" s="46" t="s">
        <v>59</v>
      </c>
      <c r="I312" s="46">
        <v>2</v>
      </c>
      <c r="J312" s="46">
        <v>1</v>
      </c>
      <c r="K312" s="46">
        <v>2</v>
      </c>
      <c r="L312" s="46">
        <v>5</v>
      </c>
      <c r="M312" s="46">
        <v>12359</v>
      </c>
      <c r="N312" s="73">
        <v>0.84027777777777779</v>
      </c>
      <c r="O312" s="46">
        <v>14.2</v>
      </c>
      <c r="P312" s="46">
        <v>18.7</v>
      </c>
      <c r="Q312" s="46">
        <v>18.8</v>
      </c>
      <c r="R312" s="46">
        <v>19.100000000000001</v>
      </c>
      <c r="S312" s="46">
        <v>18.600000000000001</v>
      </c>
      <c r="T312" s="46">
        <v>18</v>
      </c>
      <c r="U312" s="46">
        <v>19.100000000000001</v>
      </c>
      <c r="V312" s="46">
        <v>20.100000000000001</v>
      </c>
      <c r="W312" s="46">
        <v>19.600000000000001</v>
      </c>
      <c r="X312" s="48">
        <f>AVERAGE(P312:W622)</f>
        <v>18.737630662020905</v>
      </c>
      <c r="Y312" s="49">
        <v>0.88541666666666663</v>
      </c>
      <c r="Z312" s="50">
        <v>14.7</v>
      </c>
      <c r="AA312" s="50">
        <v>14.2</v>
      </c>
      <c r="AB312" s="50">
        <v>10.9</v>
      </c>
      <c r="AC312" s="50">
        <v>14.8</v>
      </c>
      <c r="AD312" s="50">
        <v>11</v>
      </c>
      <c r="AE312" s="50">
        <v>15.5</v>
      </c>
      <c r="AF312" s="50">
        <v>14.2</v>
      </c>
      <c r="AG312" s="50">
        <v>15.5</v>
      </c>
      <c r="AH312" s="51">
        <f>AVERAGE(Z312:AG622)</f>
        <v>11.20530821917807</v>
      </c>
      <c r="AI312" s="49">
        <v>0.9375</v>
      </c>
      <c r="AJ312" s="50">
        <v>5</v>
      </c>
      <c r="AK312" s="50">
        <v>9.1999999999999993</v>
      </c>
      <c r="AL312" s="50">
        <v>8.6</v>
      </c>
      <c r="AM312" s="50">
        <v>8.4</v>
      </c>
      <c r="AN312" s="50">
        <v>5.0999999999999996</v>
      </c>
      <c r="AO312" s="50">
        <v>7</v>
      </c>
      <c r="AP312" s="50">
        <v>10.9</v>
      </c>
      <c r="AQ312" s="50">
        <v>8.1999999999999993</v>
      </c>
      <c r="AR312" s="50">
        <v>10.1</v>
      </c>
      <c r="AS312" s="51">
        <f>AVERAGE(AK312:AR622)</f>
        <v>6.6445205479452047</v>
      </c>
      <c r="AT312" s="52">
        <f>+Enfriamiento[[#This Row],[HORA FINAL]]-Enfriamiento[[#This Row],[HORA INICIAL]]</f>
        <v>9.722222222222221E-2</v>
      </c>
      <c r="AU312" s="53">
        <v>400.64</v>
      </c>
      <c r="AV312" s="46"/>
      <c r="AW31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2" s="55">
        <f>IF(Enfriamiento[[#This Row],[TIEMPO(H)]]="","",Enfriamiento[[#This Row],[TIEMPO(H)]]*60)</f>
        <v>139.99999999999994</v>
      </c>
      <c r="AY312" s="55">
        <f t="shared" si="8"/>
        <v>29</v>
      </c>
      <c r="AZ312" s="56" t="str">
        <f t="shared" si="9"/>
        <v>jul</v>
      </c>
      <c r="BA312" s="65" t="s">
        <v>196</v>
      </c>
    </row>
    <row r="313" spans="1:53" ht="15.75" hidden="1" thickBot="1" x14ac:dyDescent="0.3">
      <c r="A313" s="45">
        <v>45852</v>
      </c>
      <c r="B313" s="44" t="s">
        <v>60</v>
      </c>
      <c r="C313" s="44" t="s">
        <v>54</v>
      </c>
      <c r="D313" s="46" t="s">
        <v>63</v>
      </c>
      <c r="E313" s="47" t="s">
        <v>64</v>
      </c>
      <c r="F313" s="46" t="s">
        <v>57</v>
      </c>
      <c r="G313" s="46" t="s">
        <v>58</v>
      </c>
      <c r="H313" s="46" t="s">
        <v>59</v>
      </c>
      <c r="I313" s="46">
        <v>2</v>
      </c>
      <c r="J313" s="46">
        <v>1</v>
      </c>
      <c r="K313" s="46">
        <v>2</v>
      </c>
      <c r="L313" s="46">
        <v>5</v>
      </c>
      <c r="M313" s="46">
        <v>12357</v>
      </c>
      <c r="N313" s="73">
        <v>0.84027777777777779</v>
      </c>
      <c r="O313" s="46">
        <v>14.2</v>
      </c>
      <c r="P313" s="46">
        <v>18.7</v>
      </c>
      <c r="Q313" s="46">
        <v>18.8</v>
      </c>
      <c r="R313" s="46">
        <v>19.100000000000001</v>
      </c>
      <c r="S313" s="46">
        <v>18.600000000000001</v>
      </c>
      <c r="T313" s="46">
        <v>18</v>
      </c>
      <c r="U313" s="46">
        <v>19.100000000000001</v>
      </c>
      <c r="V313" s="46">
        <v>20.100000000000001</v>
      </c>
      <c r="W313" s="46">
        <v>19.600000000000001</v>
      </c>
      <c r="X313" s="48">
        <f>AVERAGE(P313:W624)</f>
        <v>18.7339222614841</v>
      </c>
      <c r="Y313" s="49">
        <v>0.88541666666666663</v>
      </c>
      <c r="Z313" s="50">
        <v>14.7</v>
      </c>
      <c r="AA313" s="50">
        <v>14.2</v>
      </c>
      <c r="AB313" s="50">
        <v>10.9</v>
      </c>
      <c r="AC313" s="50">
        <v>14.8</v>
      </c>
      <c r="AD313" s="50">
        <v>11</v>
      </c>
      <c r="AE313" s="50">
        <v>15.5</v>
      </c>
      <c r="AF313" s="50">
        <v>14.2</v>
      </c>
      <c r="AG313" s="50">
        <v>15.5</v>
      </c>
      <c r="AH313" s="51">
        <f>AVERAGE(Z313:AG624)</f>
        <v>11.16857638888888</v>
      </c>
      <c r="AI313" s="49">
        <v>0.9375</v>
      </c>
      <c r="AJ313" s="50">
        <v>5</v>
      </c>
      <c r="AK313" s="50">
        <v>9.1999999999999993</v>
      </c>
      <c r="AL313" s="50">
        <v>8.6</v>
      </c>
      <c r="AM313" s="50">
        <v>8.4</v>
      </c>
      <c r="AN313" s="50">
        <v>5.0999999999999996</v>
      </c>
      <c r="AO313" s="50">
        <v>7</v>
      </c>
      <c r="AP313" s="50">
        <v>10.9</v>
      </c>
      <c r="AQ313" s="50">
        <v>8.1999999999999993</v>
      </c>
      <c r="AR313" s="50">
        <v>10.1</v>
      </c>
      <c r="AS313" s="51">
        <f>AVERAGE(AK313:AR624)</f>
        <v>6.6196180555555566</v>
      </c>
      <c r="AT313" s="52">
        <f>+Enfriamiento[[#This Row],[HORA FINAL]]-Enfriamiento[[#This Row],[HORA INICIAL]]</f>
        <v>9.722222222222221E-2</v>
      </c>
      <c r="AU313" s="53">
        <v>331.87</v>
      </c>
      <c r="AV313" s="46"/>
      <c r="AW31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3" s="55">
        <f>IF(Enfriamiento[[#This Row],[TIEMPO(H)]]="","",Enfriamiento[[#This Row],[TIEMPO(H)]]*60)</f>
        <v>139.99999999999994</v>
      </c>
      <c r="AY313" s="55">
        <f t="shared" si="8"/>
        <v>29</v>
      </c>
      <c r="AZ313" s="56" t="str">
        <f t="shared" si="9"/>
        <v>jul</v>
      </c>
      <c r="BA313" s="65" t="s">
        <v>197</v>
      </c>
    </row>
    <row r="314" spans="1:53" ht="15.75" hidden="1" thickBot="1" x14ac:dyDescent="0.3">
      <c r="A314" s="45">
        <v>45852</v>
      </c>
      <c r="B314" s="44" t="s">
        <v>60</v>
      </c>
      <c r="C314" s="44" t="s">
        <v>54</v>
      </c>
      <c r="D314" s="46" t="s">
        <v>63</v>
      </c>
      <c r="E314" s="47" t="s">
        <v>64</v>
      </c>
      <c r="F314" s="46" t="s">
        <v>57</v>
      </c>
      <c r="G314" s="46" t="s">
        <v>58</v>
      </c>
      <c r="H314" s="46" t="s">
        <v>59</v>
      </c>
      <c r="I314" s="46">
        <v>2</v>
      </c>
      <c r="J314" s="46">
        <v>1</v>
      </c>
      <c r="K314" s="46">
        <v>2</v>
      </c>
      <c r="L314" s="46">
        <v>5</v>
      </c>
      <c r="M314" s="46">
        <v>12360</v>
      </c>
      <c r="N314" s="73">
        <v>0.84027777777777779</v>
      </c>
      <c r="O314" s="46">
        <v>14.2</v>
      </c>
      <c r="P314" s="46">
        <v>18.7</v>
      </c>
      <c r="Q314" s="46">
        <v>18.8</v>
      </c>
      <c r="R314" s="46">
        <v>19.100000000000001</v>
      </c>
      <c r="S314" s="46">
        <v>18.600000000000001</v>
      </c>
      <c r="T314" s="46">
        <v>18</v>
      </c>
      <c r="U314" s="46">
        <v>19.100000000000001</v>
      </c>
      <c r="V314" s="46">
        <v>20.100000000000001</v>
      </c>
      <c r="W314" s="46">
        <v>19.600000000000001</v>
      </c>
      <c r="X314" s="48">
        <f>AVERAGE(P314:W626)</f>
        <v>18.730107526881724</v>
      </c>
      <c r="Y314" s="49">
        <v>0.88541666666666663</v>
      </c>
      <c r="Z314" s="50">
        <v>14.7</v>
      </c>
      <c r="AA314" s="50">
        <v>14.2</v>
      </c>
      <c r="AB314" s="50">
        <v>10.9</v>
      </c>
      <c r="AC314" s="50">
        <v>14.8</v>
      </c>
      <c r="AD314" s="50">
        <v>11</v>
      </c>
      <c r="AE314" s="50">
        <v>15.5</v>
      </c>
      <c r="AF314" s="50">
        <v>14.2</v>
      </c>
      <c r="AG314" s="50">
        <v>15.5</v>
      </c>
      <c r="AH314" s="51">
        <f>AVERAGE(Z314:AG626)</f>
        <v>11.130809859154922</v>
      </c>
      <c r="AI314" s="49">
        <v>0.9375</v>
      </c>
      <c r="AJ314" s="50">
        <v>5</v>
      </c>
      <c r="AK314" s="50">
        <v>9.1999999999999993</v>
      </c>
      <c r="AL314" s="50">
        <v>8.6</v>
      </c>
      <c r="AM314" s="50">
        <v>8.4</v>
      </c>
      <c r="AN314" s="50">
        <v>5.0999999999999996</v>
      </c>
      <c r="AO314" s="50">
        <v>7</v>
      </c>
      <c r="AP314" s="50">
        <v>10.9</v>
      </c>
      <c r="AQ314" s="50">
        <v>8.1999999999999993</v>
      </c>
      <c r="AR314" s="50">
        <v>10.1</v>
      </c>
      <c r="AS314" s="51">
        <f>AVERAGE(AK314:AR626)</f>
        <v>6.5940140845070436</v>
      </c>
      <c r="AT314" s="52">
        <f>+Enfriamiento[[#This Row],[HORA FINAL]]-Enfriamiento[[#This Row],[HORA INICIAL]]</f>
        <v>9.722222222222221E-2</v>
      </c>
      <c r="AU314" s="53">
        <v>401.64</v>
      </c>
      <c r="AV314" s="46"/>
      <c r="AW31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4" s="55">
        <f>IF(Enfriamiento[[#This Row],[TIEMPO(H)]]="","",Enfriamiento[[#This Row],[TIEMPO(H)]]*60)</f>
        <v>139.99999999999994</v>
      </c>
      <c r="AY314" s="55">
        <f t="shared" si="8"/>
        <v>29</v>
      </c>
      <c r="AZ314" s="56" t="str">
        <f t="shared" si="9"/>
        <v>jul</v>
      </c>
      <c r="BA314" s="65" t="s">
        <v>198</v>
      </c>
    </row>
    <row r="315" spans="1:53" ht="15.75" hidden="1" thickBot="1" x14ac:dyDescent="0.3">
      <c r="A315" s="45">
        <v>45852</v>
      </c>
      <c r="B315" s="44" t="s">
        <v>60</v>
      </c>
      <c r="C315" s="44" t="s">
        <v>54</v>
      </c>
      <c r="D315" s="46" t="s">
        <v>63</v>
      </c>
      <c r="E315" s="47" t="s">
        <v>64</v>
      </c>
      <c r="F315" s="46" t="s">
        <v>57</v>
      </c>
      <c r="G315" s="46" t="s">
        <v>58</v>
      </c>
      <c r="H315" s="46" t="s">
        <v>59</v>
      </c>
      <c r="I315" s="46">
        <v>2</v>
      </c>
      <c r="J315" s="46">
        <v>1</v>
      </c>
      <c r="K315" s="46">
        <v>2</v>
      </c>
      <c r="L315" s="46">
        <v>5</v>
      </c>
      <c r="M315" s="46">
        <v>12361</v>
      </c>
      <c r="N315" s="73">
        <v>0.84027777777777779</v>
      </c>
      <c r="O315" s="46">
        <v>14.2</v>
      </c>
      <c r="P315" s="46">
        <v>18.7</v>
      </c>
      <c r="Q315" s="46">
        <v>18.8</v>
      </c>
      <c r="R315" s="46">
        <v>19.100000000000001</v>
      </c>
      <c r="S315" s="46">
        <v>18.600000000000001</v>
      </c>
      <c r="T315" s="46">
        <v>18</v>
      </c>
      <c r="U315" s="46">
        <v>19.100000000000001</v>
      </c>
      <c r="V315" s="46">
        <v>20.100000000000001</v>
      </c>
      <c r="W315" s="46">
        <v>19.600000000000001</v>
      </c>
      <c r="X315" s="48">
        <f>AVERAGE(P315:W628)</f>
        <v>18.726181818181821</v>
      </c>
      <c r="Y315" s="49">
        <v>0.88541666666666663</v>
      </c>
      <c r="Z315" s="50">
        <v>14.7</v>
      </c>
      <c r="AA315" s="50">
        <v>14.2</v>
      </c>
      <c r="AB315" s="50">
        <v>10.9</v>
      </c>
      <c r="AC315" s="50">
        <v>14.8</v>
      </c>
      <c r="AD315" s="50">
        <v>11</v>
      </c>
      <c r="AE315" s="50">
        <v>15.5</v>
      </c>
      <c r="AF315" s="50">
        <v>14.2</v>
      </c>
      <c r="AG315" s="50">
        <v>15.5</v>
      </c>
      <c r="AH315" s="51">
        <f>AVERAGE(Z315:AG628)</f>
        <v>11.091964285714278</v>
      </c>
      <c r="AI315" s="49">
        <v>0.9375</v>
      </c>
      <c r="AJ315" s="50">
        <v>5</v>
      </c>
      <c r="AK315" s="50">
        <v>9.1999999999999993</v>
      </c>
      <c r="AL315" s="50">
        <v>8.6</v>
      </c>
      <c r="AM315" s="50">
        <v>8.4</v>
      </c>
      <c r="AN315" s="50">
        <v>5.0999999999999996</v>
      </c>
      <c r="AO315" s="50">
        <v>7</v>
      </c>
      <c r="AP315" s="50">
        <v>10.9</v>
      </c>
      <c r="AQ315" s="50">
        <v>8.1999999999999993</v>
      </c>
      <c r="AR315" s="50">
        <v>10.1</v>
      </c>
      <c r="AS315" s="51">
        <f>AVERAGE(AK315:AR628)</f>
        <v>6.5676785714285746</v>
      </c>
      <c r="AT315" s="52">
        <f>+Enfriamiento[[#This Row],[HORA FINAL]]-Enfriamiento[[#This Row],[HORA INICIAL]]</f>
        <v>9.722222222222221E-2</v>
      </c>
      <c r="AU315" s="53">
        <v>403.64</v>
      </c>
      <c r="AV315" s="46"/>
      <c r="AW31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5" s="55">
        <f>IF(Enfriamiento[[#This Row],[TIEMPO(H)]]="","",Enfriamiento[[#This Row],[TIEMPO(H)]]*60)</f>
        <v>139.99999999999994</v>
      </c>
      <c r="AY315" s="55">
        <f t="shared" si="8"/>
        <v>29</v>
      </c>
      <c r="AZ315" s="56" t="str">
        <f t="shared" si="9"/>
        <v>jul</v>
      </c>
      <c r="BA315" s="65" t="s">
        <v>199</v>
      </c>
    </row>
    <row r="316" spans="1:53" ht="15.75" hidden="1" thickBot="1" x14ac:dyDescent="0.3">
      <c r="A316" s="45">
        <v>45852</v>
      </c>
      <c r="B316" s="44" t="s">
        <v>60</v>
      </c>
      <c r="C316" s="44" t="s">
        <v>54</v>
      </c>
      <c r="D316" s="46" t="s">
        <v>63</v>
      </c>
      <c r="E316" s="47" t="s">
        <v>64</v>
      </c>
      <c r="F316" s="46" t="s">
        <v>57</v>
      </c>
      <c r="G316" s="46" t="s">
        <v>58</v>
      </c>
      <c r="H316" s="46" t="s">
        <v>59</v>
      </c>
      <c r="I316" s="46">
        <v>2</v>
      </c>
      <c r="J316" s="46">
        <v>1</v>
      </c>
      <c r="K316" s="46">
        <v>2</v>
      </c>
      <c r="L316" s="46">
        <v>5</v>
      </c>
      <c r="M316" s="46">
        <v>12362</v>
      </c>
      <c r="N316" s="73">
        <v>0.84027777777777779</v>
      </c>
      <c r="O316" s="46">
        <v>14.2</v>
      </c>
      <c r="P316" s="46">
        <v>18.7</v>
      </c>
      <c r="Q316" s="46">
        <v>18.8</v>
      </c>
      <c r="R316" s="46">
        <v>19.100000000000001</v>
      </c>
      <c r="S316" s="46">
        <v>18.600000000000001</v>
      </c>
      <c r="T316" s="46">
        <v>18</v>
      </c>
      <c r="U316" s="46">
        <v>19.100000000000001</v>
      </c>
      <c r="V316" s="46">
        <v>20.100000000000001</v>
      </c>
      <c r="W316" s="46">
        <v>19.600000000000001</v>
      </c>
      <c r="X316" s="48">
        <f>AVERAGE(P316:W630)</f>
        <v>18.722140221402221</v>
      </c>
      <c r="Y316" s="49">
        <v>0.88541666666666663</v>
      </c>
      <c r="Z316" s="50">
        <v>14.7</v>
      </c>
      <c r="AA316" s="50">
        <v>14.2</v>
      </c>
      <c r="AB316" s="50">
        <v>10.9</v>
      </c>
      <c r="AC316" s="50">
        <v>14.8</v>
      </c>
      <c r="AD316" s="50">
        <v>11</v>
      </c>
      <c r="AE316" s="50">
        <v>15.5</v>
      </c>
      <c r="AF316" s="50">
        <v>14.2</v>
      </c>
      <c r="AG316" s="50">
        <v>15.5</v>
      </c>
      <c r="AH316" s="51">
        <f>AVERAGE(Z316:AG630)</f>
        <v>11.05199275362318</v>
      </c>
      <c r="AI316" s="49">
        <v>0.9375</v>
      </c>
      <c r="AJ316" s="50">
        <v>5</v>
      </c>
      <c r="AK316" s="50">
        <v>9.1999999999999993</v>
      </c>
      <c r="AL316" s="50">
        <v>8.6</v>
      </c>
      <c r="AM316" s="50">
        <v>8.4</v>
      </c>
      <c r="AN316" s="50">
        <v>5.0999999999999996</v>
      </c>
      <c r="AO316" s="50">
        <v>7</v>
      </c>
      <c r="AP316" s="50">
        <v>10.9</v>
      </c>
      <c r="AQ316" s="50">
        <v>8.1999999999999993</v>
      </c>
      <c r="AR316" s="50">
        <v>10.1</v>
      </c>
      <c r="AS316" s="51">
        <f>AVERAGE(AK316:AR630)</f>
        <v>6.5405797101449323</v>
      </c>
      <c r="AT316" s="52">
        <f>+Enfriamiento[[#This Row],[HORA FINAL]]-Enfriamiento[[#This Row],[HORA INICIAL]]</f>
        <v>9.722222222222221E-2</v>
      </c>
      <c r="AU316" s="53">
        <v>398.64</v>
      </c>
      <c r="AV316" s="46"/>
      <c r="AW31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6" s="55">
        <f>IF(Enfriamiento[[#This Row],[TIEMPO(H)]]="","",Enfriamiento[[#This Row],[TIEMPO(H)]]*60)</f>
        <v>139.99999999999994</v>
      </c>
      <c r="AY316" s="55">
        <f t="shared" si="8"/>
        <v>29</v>
      </c>
      <c r="AZ316" s="56" t="str">
        <f t="shared" si="9"/>
        <v>jul</v>
      </c>
      <c r="BA316" s="65" t="s">
        <v>200</v>
      </c>
    </row>
    <row r="317" spans="1:53" ht="15.75" hidden="1" thickBot="1" x14ac:dyDescent="0.3">
      <c r="A317" s="45">
        <v>45852</v>
      </c>
      <c r="B317" s="44" t="s">
        <v>60</v>
      </c>
      <c r="C317" s="44" t="s">
        <v>54</v>
      </c>
      <c r="D317" s="46" t="s">
        <v>63</v>
      </c>
      <c r="E317" s="47" t="s">
        <v>64</v>
      </c>
      <c r="F317" s="46" t="s">
        <v>57</v>
      </c>
      <c r="G317" s="46" t="s">
        <v>58</v>
      </c>
      <c r="H317" s="46" t="s">
        <v>59</v>
      </c>
      <c r="I317" s="46">
        <v>2</v>
      </c>
      <c r="J317" s="46">
        <v>1</v>
      </c>
      <c r="K317" s="46">
        <v>2</v>
      </c>
      <c r="L317" s="46">
        <v>5</v>
      </c>
      <c r="M317" s="46">
        <v>12363</v>
      </c>
      <c r="N317" s="73">
        <v>0.84027777777777779</v>
      </c>
      <c r="O317" s="46">
        <v>14.2</v>
      </c>
      <c r="P317" s="46">
        <v>18.7</v>
      </c>
      <c r="Q317" s="46">
        <v>18.8</v>
      </c>
      <c r="R317" s="46">
        <v>19.100000000000001</v>
      </c>
      <c r="S317" s="46">
        <v>18.600000000000001</v>
      </c>
      <c r="T317" s="46">
        <v>18</v>
      </c>
      <c r="U317" s="46">
        <v>19.100000000000001</v>
      </c>
      <c r="V317" s="46">
        <v>20.100000000000001</v>
      </c>
      <c r="W317" s="46">
        <v>19.600000000000001</v>
      </c>
      <c r="X317" s="48">
        <f>AVERAGE(P317:W632)</f>
        <v>18.717977528089897</v>
      </c>
      <c r="Y317" s="49">
        <v>0.88541666666666663</v>
      </c>
      <c r="Z317" s="50">
        <v>14.7</v>
      </c>
      <c r="AA317" s="50">
        <v>14.2</v>
      </c>
      <c r="AB317" s="50">
        <v>10.9</v>
      </c>
      <c r="AC317" s="50">
        <v>14.8</v>
      </c>
      <c r="AD317" s="50">
        <v>11</v>
      </c>
      <c r="AE317" s="50">
        <v>15.5</v>
      </c>
      <c r="AF317" s="50">
        <v>14.2</v>
      </c>
      <c r="AG317" s="50">
        <v>15.5</v>
      </c>
      <c r="AH317" s="51">
        <f>AVERAGE(Z317:AG632)</f>
        <v>11.010845588235284</v>
      </c>
      <c r="AI317" s="49">
        <v>0.9375</v>
      </c>
      <c r="AJ317" s="50">
        <v>5</v>
      </c>
      <c r="AK317" s="50">
        <v>9.1999999999999993</v>
      </c>
      <c r="AL317" s="50">
        <v>8.6</v>
      </c>
      <c r="AM317" s="50">
        <v>8.4</v>
      </c>
      <c r="AN317" s="50">
        <v>5.0999999999999996</v>
      </c>
      <c r="AO317" s="50">
        <v>7</v>
      </c>
      <c r="AP317" s="50">
        <v>10.9</v>
      </c>
      <c r="AQ317" s="50">
        <v>8.1999999999999993</v>
      </c>
      <c r="AR317" s="50">
        <v>10.1</v>
      </c>
      <c r="AS317" s="51">
        <f>AVERAGE(AK317:AR632)</f>
        <v>6.512683823529418</v>
      </c>
      <c r="AT317" s="52">
        <f>+Enfriamiento[[#This Row],[HORA FINAL]]-Enfriamiento[[#This Row],[HORA INICIAL]]</f>
        <v>9.722222222222221E-2</v>
      </c>
      <c r="AU317" s="53">
        <v>401.64</v>
      </c>
      <c r="AV317" s="46"/>
      <c r="AW31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7" s="55">
        <f>IF(Enfriamiento[[#This Row],[TIEMPO(H)]]="","",Enfriamiento[[#This Row],[TIEMPO(H)]]*60)</f>
        <v>139.99999999999994</v>
      </c>
      <c r="AY317" s="55">
        <f t="shared" si="8"/>
        <v>29</v>
      </c>
      <c r="AZ317" s="56" t="str">
        <f t="shared" si="9"/>
        <v>jul</v>
      </c>
      <c r="BA317" s="65" t="s">
        <v>201</v>
      </c>
    </row>
    <row r="318" spans="1:53" ht="15.75" hidden="1" thickBot="1" x14ac:dyDescent="0.3">
      <c r="A318" s="45">
        <v>45852</v>
      </c>
      <c r="B318" s="44" t="s">
        <v>60</v>
      </c>
      <c r="C318" s="44" t="s">
        <v>54</v>
      </c>
      <c r="D318" s="46" t="s">
        <v>63</v>
      </c>
      <c r="E318" s="47" t="s">
        <v>64</v>
      </c>
      <c r="F318" s="46" t="s">
        <v>57</v>
      </c>
      <c r="G318" s="46" t="s">
        <v>58</v>
      </c>
      <c r="H318" s="46" t="s">
        <v>59</v>
      </c>
      <c r="I318" s="46">
        <v>2</v>
      </c>
      <c r="J318" s="46">
        <v>1</v>
      </c>
      <c r="K318" s="46">
        <v>2</v>
      </c>
      <c r="L318" s="46">
        <v>5</v>
      </c>
      <c r="M318" s="46">
        <v>12366</v>
      </c>
      <c r="N318" s="73">
        <v>0.84027777777777779</v>
      </c>
      <c r="O318" s="46">
        <v>14.2</v>
      </c>
      <c r="P318" s="46">
        <v>18.7</v>
      </c>
      <c r="Q318" s="46">
        <v>18.8</v>
      </c>
      <c r="R318" s="46">
        <v>19.100000000000001</v>
      </c>
      <c r="S318" s="46">
        <v>18.600000000000001</v>
      </c>
      <c r="T318" s="46">
        <v>18</v>
      </c>
      <c r="U318" s="46">
        <v>19.100000000000001</v>
      </c>
      <c r="V318" s="46">
        <v>20.100000000000001</v>
      </c>
      <c r="W318" s="46">
        <v>19.600000000000001</v>
      </c>
      <c r="X318" s="48">
        <f>AVERAGE(P318:W634)</f>
        <v>18.713688212927771</v>
      </c>
      <c r="Y318" s="49">
        <v>0.88541666666666663</v>
      </c>
      <c r="Z318" s="50">
        <v>14.7</v>
      </c>
      <c r="AA318" s="50">
        <v>14.2</v>
      </c>
      <c r="AB318" s="50">
        <v>10.9</v>
      </c>
      <c r="AC318" s="50">
        <v>14.8</v>
      </c>
      <c r="AD318" s="50">
        <v>11</v>
      </c>
      <c r="AE318" s="50">
        <v>15.5</v>
      </c>
      <c r="AF318" s="50">
        <v>14.2</v>
      </c>
      <c r="AG318" s="50">
        <v>15.5</v>
      </c>
      <c r="AH318" s="51">
        <f>AVERAGE(Z318:AG634)</f>
        <v>10.96847014925372</v>
      </c>
      <c r="AI318" s="49">
        <v>0.9375</v>
      </c>
      <c r="AJ318" s="50">
        <v>5</v>
      </c>
      <c r="AK318" s="50">
        <v>9.1999999999999993</v>
      </c>
      <c r="AL318" s="50">
        <v>8.6</v>
      </c>
      <c r="AM318" s="50">
        <v>8.4</v>
      </c>
      <c r="AN318" s="50">
        <v>5.0999999999999996</v>
      </c>
      <c r="AO318" s="50">
        <v>7</v>
      </c>
      <c r="AP318" s="50">
        <v>10.9</v>
      </c>
      <c r="AQ318" s="50">
        <v>8.1999999999999993</v>
      </c>
      <c r="AR318" s="50">
        <v>10.1</v>
      </c>
      <c r="AS318" s="51">
        <f>AVERAGE(AK318:AR634)</f>
        <v>6.4839552238806046</v>
      </c>
      <c r="AT318" s="52">
        <f>+Enfriamiento[[#This Row],[HORA FINAL]]-Enfriamiento[[#This Row],[HORA INICIAL]]</f>
        <v>9.722222222222221E-2</v>
      </c>
      <c r="AU318" s="53">
        <v>402.64</v>
      </c>
      <c r="AV318" s="46"/>
      <c r="AW31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2.3333333333333321</v>
      </c>
      <c r="AX318" s="55">
        <f>IF(Enfriamiento[[#This Row],[TIEMPO(H)]]="","",Enfriamiento[[#This Row],[TIEMPO(H)]]*60)</f>
        <v>139.99999999999994</v>
      </c>
      <c r="AY318" s="55">
        <f t="shared" si="8"/>
        <v>29</v>
      </c>
      <c r="AZ318" s="56" t="str">
        <f t="shared" si="9"/>
        <v>jul</v>
      </c>
      <c r="BA318" s="65" t="s">
        <v>202</v>
      </c>
    </row>
    <row r="319" spans="1:53" ht="15.75" hidden="1" thickBot="1" x14ac:dyDescent="0.3">
      <c r="A319" s="45">
        <v>45852</v>
      </c>
      <c r="B319" s="44" t="s">
        <v>60</v>
      </c>
      <c r="C319" s="44" t="s">
        <v>69</v>
      </c>
      <c r="D319" s="46" t="s">
        <v>62</v>
      </c>
      <c r="E319" s="47" t="s">
        <v>56</v>
      </c>
      <c r="F319" s="46" t="s">
        <v>57</v>
      </c>
      <c r="G319" s="46" t="s">
        <v>58</v>
      </c>
      <c r="H319" s="46" t="s">
        <v>59</v>
      </c>
      <c r="I319" s="46">
        <v>1</v>
      </c>
      <c r="J319" s="46">
        <v>2</v>
      </c>
      <c r="K319" s="46">
        <v>3.4</v>
      </c>
      <c r="L319" s="46">
        <v>5</v>
      </c>
      <c r="M319" s="46">
        <v>2525</v>
      </c>
      <c r="N319" s="73">
        <v>0.88194444444444442</v>
      </c>
      <c r="O319" s="46">
        <v>14.3</v>
      </c>
      <c r="P319" s="46">
        <v>19.3</v>
      </c>
      <c r="Q319" s="46">
        <v>19.399999999999999</v>
      </c>
      <c r="R319" s="46">
        <v>19.100000000000001</v>
      </c>
      <c r="S319" s="46">
        <v>19.2</v>
      </c>
      <c r="T319" s="46">
        <v>18.8</v>
      </c>
      <c r="U319" s="46">
        <v>19.3</v>
      </c>
      <c r="V319" s="46">
        <v>18.7</v>
      </c>
      <c r="W319" s="46">
        <v>18.3</v>
      </c>
      <c r="X319" s="48">
        <f>AVERAGE(P319:W636)</f>
        <v>18.70926640926643</v>
      </c>
      <c r="Y319" s="49">
        <v>0.91666666666666663</v>
      </c>
      <c r="Z319" s="50">
        <v>10.7</v>
      </c>
      <c r="AA319" s="50">
        <v>6</v>
      </c>
      <c r="AB319" s="50">
        <v>8.5</v>
      </c>
      <c r="AC319" s="50">
        <v>11.1</v>
      </c>
      <c r="AD319" s="50">
        <v>6.1</v>
      </c>
      <c r="AE319" s="50">
        <v>9.5</v>
      </c>
      <c r="AF319" s="50">
        <v>13</v>
      </c>
      <c r="AG319" s="50">
        <v>8</v>
      </c>
      <c r="AH319" s="51">
        <f>AVERAGE(Z319:AG636)</f>
        <v>10.924810606060593</v>
      </c>
      <c r="AI319" s="49">
        <v>0.95833333333333337</v>
      </c>
      <c r="AJ319" s="50">
        <v>4.9000000000000004</v>
      </c>
      <c r="AK319" s="50">
        <v>6.9</v>
      </c>
      <c r="AL319" s="50">
        <v>5.9</v>
      </c>
      <c r="AM319" s="50">
        <v>6.3</v>
      </c>
      <c r="AN319" s="50">
        <v>4.5</v>
      </c>
      <c r="AO319" s="50">
        <v>6</v>
      </c>
      <c r="AP319" s="50">
        <v>9.1999999999999993</v>
      </c>
      <c r="AQ319" s="50">
        <v>5.5</v>
      </c>
      <c r="AR319" s="50">
        <v>5</v>
      </c>
      <c r="AS319" s="51">
        <f>AVERAGE(AK319:AR636)</f>
        <v>6.4543560606060693</v>
      </c>
      <c r="AT319" s="52">
        <f>+Enfriamiento[[#This Row],[HORA FINAL]]-Enfriamiento[[#This Row],[HORA INICIAL]]</f>
        <v>7.6388888888888951E-2</v>
      </c>
      <c r="AU319" s="53">
        <v>536.20000000000005</v>
      </c>
      <c r="AV319" s="46"/>
      <c r="AW31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19" s="55">
        <f>IF(Enfriamiento[[#This Row],[TIEMPO(H)]]="","",Enfriamiento[[#This Row],[TIEMPO(H)]]*60)</f>
        <v>110.00000000000014</v>
      </c>
      <c r="AY319" s="55">
        <f t="shared" si="8"/>
        <v>29</v>
      </c>
      <c r="AZ319" s="56" t="str">
        <f t="shared" si="9"/>
        <v>jul</v>
      </c>
      <c r="BA319" s="65" t="s">
        <v>203</v>
      </c>
    </row>
    <row r="320" spans="1:53" ht="15.75" hidden="1" thickBot="1" x14ac:dyDescent="0.3">
      <c r="A320" s="45">
        <v>45852</v>
      </c>
      <c r="B320" s="44" t="s">
        <v>60</v>
      </c>
      <c r="C320" s="44" t="s">
        <v>69</v>
      </c>
      <c r="D320" s="46" t="s">
        <v>62</v>
      </c>
      <c r="E320" s="47" t="s">
        <v>56</v>
      </c>
      <c r="F320" s="46" t="s">
        <v>57</v>
      </c>
      <c r="G320" s="46" t="s">
        <v>58</v>
      </c>
      <c r="H320" s="46" t="s">
        <v>59</v>
      </c>
      <c r="I320" s="46">
        <v>1</v>
      </c>
      <c r="J320" s="46">
        <v>2</v>
      </c>
      <c r="K320" s="46">
        <v>3.4</v>
      </c>
      <c r="L320" s="46">
        <v>5</v>
      </c>
      <c r="M320" s="46">
        <v>2523</v>
      </c>
      <c r="N320" s="73">
        <v>0.88194444444444442</v>
      </c>
      <c r="O320" s="46">
        <v>14.3</v>
      </c>
      <c r="P320" s="46">
        <v>19.3</v>
      </c>
      <c r="Q320" s="46">
        <v>19.399999999999999</v>
      </c>
      <c r="R320" s="46">
        <v>19.100000000000001</v>
      </c>
      <c r="S320" s="46">
        <v>19.2</v>
      </c>
      <c r="T320" s="46">
        <v>18.8</v>
      </c>
      <c r="U320" s="46">
        <v>19.3</v>
      </c>
      <c r="V320" s="46">
        <v>18.7</v>
      </c>
      <c r="W320" s="46">
        <v>18.3</v>
      </c>
      <c r="X320" s="48">
        <f>AVERAGE(P320:W638)</f>
        <v>18.704509803921596</v>
      </c>
      <c r="Y320" s="49">
        <v>0.91666666666666663</v>
      </c>
      <c r="Z320" s="50">
        <v>10.7</v>
      </c>
      <c r="AA320" s="50">
        <v>6</v>
      </c>
      <c r="AB320" s="50">
        <v>8.5</v>
      </c>
      <c r="AC320" s="50">
        <v>11.1</v>
      </c>
      <c r="AD320" s="50">
        <v>6.1</v>
      </c>
      <c r="AE320" s="50">
        <v>9.5</v>
      </c>
      <c r="AF320" s="50">
        <v>13</v>
      </c>
      <c r="AG320" s="50">
        <v>8</v>
      </c>
      <c r="AH320" s="51">
        <f>AVERAGE(Z320:AG638)</f>
        <v>10.952692307692292</v>
      </c>
      <c r="AI320" s="49">
        <v>0.95833333333333337</v>
      </c>
      <c r="AJ320" s="50">
        <v>4.9000000000000004</v>
      </c>
      <c r="AK320" s="50">
        <v>6.9</v>
      </c>
      <c r="AL320" s="50">
        <v>5.9</v>
      </c>
      <c r="AM320" s="50">
        <v>6.3</v>
      </c>
      <c r="AN320" s="50">
        <v>4.5</v>
      </c>
      <c r="AO320" s="50">
        <v>6</v>
      </c>
      <c r="AP320" s="50">
        <v>9.1999999999999993</v>
      </c>
      <c r="AQ320" s="50">
        <v>5.5</v>
      </c>
      <c r="AR320" s="50">
        <v>5</v>
      </c>
      <c r="AS320" s="51">
        <f>AVERAGE(AK320:AR638)</f>
        <v>6.4588461538461646</v>
      </c>
      <c r="AT320" s="52">
        <f>+Enfriamiento[[#This Row],[HORA FINAL]]-Enfriamiento[[#This Row],[HORA INICIAL]]</f>
        <v>7.6388888888888951E-2</v>
      </c>
      <c r="AU320" s="53">
        <v>230.48</v>
      </c>
      <c r="AV320" s="46"/>
      <c r="AW32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0" s="55">
        <f>IF(Enfriamiento[[#This Row],[TIEMPO(H)]]="","",Enfriamiento[[#This Row],[TIEMPO(H)]]*60)</f>
        <v>110.00000000000014</v>
      </c>
      <c r="AY320" s="55">
        <f t="shared" si="8"/>
        <v>29</v>
      </c>
      <c r="AZ320" s="56" t="str">
        <f t="shared" si="9"/>
        <v>jul</v>
      </c>
      <c r="BA320" s="65" t="s">
        <v>204</v>
      </c>
    </row>
    <row r="321" spans="1:53" ht="15.75" hidden="1" thickBot="1" x14ac:dyDescent="0.3">
      <c r="A321" s="45">
        <v>45852</v>
      </c>
      <c r="B321" s="44" t="s">
        <v>60</v>
      </c>
      <c r="C321" s="44" t="s">
        <v>69</v>
      </c>
      <c r="D321" s="46" t="s">
        <v>62</v>
      </c>
      <c r="E321" s="47" t="s">
        <v>56</v>
      </c>
      <c r="F321" s="46" t="s">
        <v>57</v>
      </c>
      <c r="G321" s="46" t="s">
        <v>58</v>
      </c>
      <c r="H321" s="46" t="s">
        <v>59</v>
      </c>
      <c r="I321" s="46">
        <v>1</v>
      </c>
      <c r="J321" s="46">
        <v>2</v>
      </c>
      <c r="K321" s="46">
        <v>3.4</v>
      </c>
      <c r="L321" s="46">
        <v>5</v>
      </c>
      <c r="M321" s="46">
        <v>2519</v>
      </c>
      <c r="N321" s="73">
        <v>0.88194444444444442</v>
      </c>
      <c r="O321" s="46">
        <v>14.3</v>
      </c>
      <c r="P321" s="46">
        <v>19.3</v>
      </c>
      <c r="Q321" s="46">
        <v>19.399999999999999</v>
      </c>
      <c r="R321" s="46">
        <v>19.100000000000001</v>
      </c>
      <c r="S321" s="46">
        <v>19.2</v>
      </c>
      <c r="T321" s="46">
        <v>18.8</v>
      </c>
      <c r="U321" s="46">
        <v>19.3</v>
      </c>
      <c r="V321" s="46">
        <v>18.7</v>
      </c>
      <c r="W321" s="46">
        <v>18.3</v>
      </c>
      <c r="X321" s="48">
        <f>AVERAGE(P321:W640)</f>
        <v>18.69960159362553</v>
      </c>
      <c r="Y321" s="49">
        <v>0.91666666666666663</v>
      </c>
      <c r="Z321" s="50">
        <v>10.7</v>
      </c>
      <c r="AA321" s="50">
        <v>6</v>
      </c>
      <c r="AB321" s="50">
        <v>8.5</v>
      </c>
      <c r="AC321" s="50">
        <v>11.1</v>
      </c>
      <c r="AD321" s="50">
        <v>6.1</v>
      </c>
      <c r="AE321" s="50">
        <v>9.5</v>
      </c>
      <c r="AF321" s="50">
        <v>13</v>
      </c>
      <c r="AG321" s="50">
        <v>8</v>
      </c>
      <c r="AH321" s="51">
        <f>AVERAGE(Z321:AG640)</f>
        <v>10.98144531249998</v>
      </c>
      <c r="AI321" s="49">
        <v>0.95833333333333337</v>
      </c>
      <c r="AJ321" s="50">
        <v>4.9000000000000004</v>
      </c>
      <c r="AK321" s="50">
        <v>6.9</v>
      </c>
      <c r="AL321" s="50">
        <v>5.9</v>
      </c>
      <c r="AM321" s="50">
        <v>6.3</v>
      </c>
      <c r="AN321" s="50">
        <v>4.5</v>
      </c>
      <c r="AO321" s="50">
        <v>6</v>
      </c>
      <c r="AP321" s="50">
        <v>9.1999999999999993</v>
      </c>
      <c r="AQ321" s="50">
        <v>5.5</v>
      </c>
      <c r="AR321" s="50">
        <v>5</v>
      </c>
      <c r="AS321" s="51">
        <f>AVERAGE(AK321:AR640)</f>
        <v>6.4634765625000119</v>
      </c>
      <c r="AT321" s="52">
        <f>+Enfriamiento[[#This Row],[HORA FINAL]]-Enfriamiento[[#This Row],[HORA INICIAL]]</f>
        <v>7.6388888888888951E-2</v>
      </c>
      <c r="AU321" s="53">
        <v>522.34</v>
      </c>
      <c r="AV321" s="46"/>
      <c r="AW32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1" s="55">
        <f>IF(Enfriamiento[[#This Row],[TIEMPO(H)]]="","",Enfriamiento[[#This Row],[TIEMPO(H)]]*60)</f>
        <v>110.00000000000014</v>
      </c>
      <c r="AY321" s="55">
        <f t="shared" si="8"/>
        <v>29</v>
      </c>
      <c r="AZ321" s="56" t="str">
        <f t="shared" si="9"/>
        <v>jul</v>
      </c>
      <c r="BA321" s="65" t="s">
        <v>205</v>
      </c>
    </row>
    <row r="322" spans="1:53" ht="15.75" hidden="1" thickBot="1" x14ac:dyDescent="0.3">
      <c r="A322" s="45">
        <v>45852</v>
      </c>
      <c r="B322" s="44" t="s">
        <v>60</v>
      </c>
      <c r="C322" s="44" t="s">
        <v>69</v>
      </c>
      <c r="D322" s="46" t="s">
        <v>62</v>
      </c>
      <c r="E322" s="47" t="s">
        <v>56</v>
      </c>
      <c r="F322" s="46" t="s">
        <v>57</v>
      </c>
      <c r="G322" s="46" t="s">
        <v>58</v>
      </c>
      <c r="H322" s="46" t="s">
        <v>59</v>
      </c>
      <c r="I322" s="46">
        <v>1</v>
      </c>
      <c r="J322" s="46">
        <v>2</v>
      </c>
      <c r="K322" s="46">
        <v>3.4</v>
      </c>
      <c r="L322" s="46">
        <v>5</v>
      </c>
      <c r="M322" s="46">
        <v>2516</v>
      </c>
      <c r="N322" s="73">
        <v>0.88194444444444442</v>
      </c>
      <c r="O322" s="46">
        <v>14.3</v>
      </c>
      <c r="P322" s="46">
        <v>19.3</v>
      </c>
      <c r="Q322" s="46">
        <v>19.399999999999999</v>
      </c>
      <c r="R322" s="46">
        <v>19.100000000000001</v>
      </c>
      <c r="S322" s="46">
        <v>19.2</v>
      </c>
      <c r="T322" s="46">
        <v>18.8</v>
      </c>
      <c r="U322" s="46">
        <v>19.3</v>
      </c>
      <c r="V322" s="46">
        <v>18.7</v>
      </c>
      <c r="W322" s="46">
        <v>18.3</v>
      </c>
      <c r="X322" s="48">
        <f>AVERAGE(P322:W642)</f>
        <v>18.694534412955502</v>
      </c>
      <c r="Y322" s="49">
        <v>0.91666666666666663</v>
      </c>
      <c r="Z322" s="50">
        <v>10.7</v>
      </c>
      <c r="AA322" s="50">
        <v>6</v>
      </c>
      <c r="AB322" s="50">
        <v>8.5</v>
      </c>
      <c r="AC322" s="50">
        <v>11.1</v>
      </c>
      <c r="AD322" s="50">
        <v>6.1</v>
      </c>
      <c r="AE322" s="50">
        <v>9.5</v>
      </c>
      <c r="AF322" s="50">
        <v>13</v>
      </c>
      <c r="AG322" s="50">
        <v>8</v>
      </c>
      <c r="AH322" s="51">
        <f>AVERAGE(Z322:AG642)</f>
        <v>11.01111111111109</v>
      </c>
      <c r="AI322" s="49">
        <v>0.95833333333333337</v>
      </c>
      <c r="AJ322" s="50">
        <v>4.9000000000000004</v>
      </c>
      <c r="AK322" s="50">
        <v>6.9</v>
      </c>
      <c r="AL322" s="50">
        <v>5.9</v>
      </c>
      <c r="AM322" s="50">
        <v>6.3</v>
      </c>
      <c r="AN322" s="50">
        <v>4.5</v>
      </c>
      <c r="AO322" s="50">
        <v>6</v>
      </c>
      <c r="AP322" s="50">
        <v>9.1999999999999993</v>
      </c>
      <c r="AQ322" s="50">
        <v>5.5</v>
      </c>
      <c r="AR322" s="50">
        <v>5</v>
      </c>
      <c r="AS322" s="51">
        <f>AVERAGE(AK322:AR642)</f>
        <v>6.4682539682539808</v>
      </c>
      <c r="AT322" s="52">
        <f>+Enfriamiento[[#This Row],[HORA FINAL]]-Enfriamiento[[#This Row],[HORA INICIAL]]</f>
        <v>7.6388888888888951E-2</v>
      </c>
      <c r="AU322" s="53">
        <v>526.34</v>
      </c>
      <c r="AV322" s="46"/>
      <c r="AW32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2" s="55">
        <f>IF(Enfriamiento[[#This Row],[TIEMPO(H)]]="","",Enfriamiento[[#This Row],[TIEMPO(H)]]*60)</f>
        <v>110.00000000000014</v>
      </c>
      <c r="AY322" s="55">
        <f t="shared" ref="AY322:AY374" si="10">WEEKNUM(A322)</f>
        <v>29</v>
      </c>
      <c r="AZ322" s="56" t="str">
        <f t="shared" ref="AZ322:AZ374" si="11">TEXT(A322,"MMM")</f>
        <v>jul</v>
      </c>
      <c r="BA322" s="65" t="s">
        <v>206</v>
      </c>
    </row>
    <row r="323" spans="1:53" ht="15.75" hidden="1" thickBot="1" x14ac:dyDescent="0.3">
      <c r="A323" s="45">
        <v>45852</v>
      </c>
      <c r="B323" s="44" t="s">
        <v>60</v>
      </c>
      <c r="C323" s="44" t="s">
        <v>69</v>
      </c>
      <c r="D323" s="46" t="s">
        <v>62</v>
      </c>
      <c r="E323" s="47" t="s">
        <v>56</v>
      </c>
      <c r="F323" s="46" t="s">
        <v>57</v>
      </c>
      <c r="G323" s="46" t="s">
        <v>58</v>
      </c>
      <c r="H323" s="46" t="s">
        <v>59</v>
      </c>
      <c r="I323" s="46">
        <v>1</v>
      </c>
      <c r="J323" s="46">
        <v>2</v>
      </c>
      <c r="K323" s="46">
        <v>3.4</v>
      </c>
      <c r="L323" s="46">
        <v>5</v>
      </c>
      <c r="M323" s="46">
        <v>2524</v>
      </c>
      <c r="N323" s="73">
        <v>0.88194444444444442</v>
      </c>
      <c r="O323" s="46">
        <v>14.3</v>
      </c>
      <c r="P323" s="46">
        <v>19.3</v>
      </c>
      <c r="Q323" s="46">
        <v>19.399999999999999</v>
      </c>
      <c r="R323" s="46">
        <v>19.100000000000001</v>
      </c>
      <c r="S323" s="46">
        <v>19.2</v>
      </c>
      <c r="T323" s="46">
        <v>18.8</v>
      </c>
      <c r="U323" s="46">
        <v>19.3</v>
      </c>
      <c r="V323" s="46">
        <v>18.7</v>
      </c>
      <c r="W323" s="46">
        <v>18.3</v>
      </c>
      <c r="X323" s="48">
        <f>AVERAGE(P323:W644)</f>
        <v>18.689300411522677</v>
      </c>
      <c r="Y323" s="49">
        <v>0.91666666666666663</v>
      </c>
      <c r="Z323" s="50">
        <v>10.7</v>
      </c>
      <c r="AA323" s="50">
        <v>6</v>
      </c>
      <c r="AB323" s="50">
        <v>8.5</v>
      </c>
      <c r="AC323" s="50">
        <v>11.1</v>
      </c>
      <c r="AD323" s="50">
        <v>6.1</v>
      </c>
      <c r="AE323" s="50">
        <v>9.5</v>
      </c>
      <c r="AF323" s="50">
        <v>13</v>
      </c>
      <c r="AG323" s="50">
        <v>8</v>
      </c>
      <c r="AH323" s="51">
        <f>AVERAGE(Z323:AG644)</f>
        <v>11.041733870967718</v>
      </c>
      <c r="AI323" s="49">
        <v>0.95833333333333337</v>
      </c>
      <c r="AJ323" s="50">
        <v>4.9000000000000004</v>
      </c>
      <c r="AK323" s="50">
        <v>6.9</v>
      </c>
      <c r="AL323" s="50">
        <v>5.9</v>
      </c>
      <c r="AM323" s="50">
        <v>6.3</v>
      </c>
      <c r="AN323" s="50">
        <v>4.5</v>
      </c>
      <c r="AO323" s="50">
        <v>6</v>
      </c>
      <c r="AP323" s="50">
        <v>9.1999999999999993</v>
      </c>
      <c r="AQ323" s="50">
        <v>5.5</v>
      </c>
      <c r="AR323" s="50">
        <v>5</v>
      </c>
      <c r="AS323" s="51">
        <f>AVERAGE(AK323:AR644)</f>
        <v>6.4731854838709815</v>
      </c>
      <c r="AT323" s="52">
        <f>+Enfriamiento[[#This Row],[HORA FINAL]]-Enfriamiento[[#This Row],[HORA INICIAL]]</f>
        <v>7.6388888888888951E-2</v>
      </c>
      <c r="AU323" s="53">
        <v>528.34</v>
      </c>
      <c r="AV323" s="46"/>
      <c r="AW32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3" s="55">
        <f>IF(Enfriamiento[[#This Row],[TIEMPO(H)]]="","",Enfriamiento[[#This Row],[TIEMPO(H)]]*60)</f>
        <v>110.00000000000014</v>
      </c>
      <c r="AY323" s="55">
        <f t="shared" si="10"/>
        <v>29</v>
      </c>
      <c r="AZ323" s="56" t="str">
        <f t="shared" si="11"/>
        <v>jul</v>
      </c>
      <c r="BA323" s="65" t="s">
        <v>207</v>
      </c>
    </row>
    <row r="324" spans="1:53" ht="15.75" hidden="1" thickBot="1" x14ac:dyDescent="0.3">
      <c r="A324" s="45">
        <v>45852</v>
      </c>
      <c r="B324" s="44" t="s">
        <v>60</v>
      </c>
      <c r="C324" s="44" t="s">
        <v>69</v>
      </c>
      <c r="D324" s="46" t="s">
        <v>62</v>
      </c>
      <c r="E324" s="47" t="s">
        <v>56</v>
      </c>
      <c r="F324" s="46" t="s">
        <v>57</v>
      </c>
      <c r="G324" s="46" t="s">
        <v>58</v>
      </c>
      <c r="H324" s="46" t="s">
        <v>59</v>
      </c>
      <c r="I324" s="46">
        <v>1</v>
      </c>
      <c r="J324" s="46">
        <v>2</v>
      </c>
      <c r="K324" s="46">
        <v>3.4</v>
      </c>
      <c r="L324" s="46">
        <v>5</v>
      </c>
      <c r="M324" s="46">
        <v>2522</v>
      </c>
      <c r="N324" s="73">
        <v>0.88194444444444442</v>
      </c>
      <c r="O324" s="46">
        <v>14.3</v>
      </c>
      <c r="P324" s="46">
        <v>19.3</v>
      </c>
      <c r="Q324" s="46">
        <v>19.399999999999999</v>
      </c>
      <c r="R324" s="46">
        <v>19.100000000000001</v>
      </c>
      <c r="S324" s="46">
        <v>19.2</v>
      </c>
      <c r="T324" s="46">
        <v>18.8</v>
      </c>
      <c r="U324" s="46">
        <v>19.3</v>
      </c>
      <c r="V324" s="46">
        <v>18.7</v>
      </c>
      <c r="W324" s="46">
        <v>18.3</v>
      </c>
      <c r="X324" s="48">
        <f>AVERAGE(P324:W646)</f>
        <v>18.68389121338917</v>
      </c>
      <c r="Y324" s="49">
        <v>0.91666666666666663</v>
      </c>
      <c r="Z324" s="50">
        <v>10.7</v>
      </c>
      <c r="AA324" s="50">
        <v>6</v>
      </c>
      <c r="AB324" s="50">
        <v>8.5</v>
      </c>
      <c r="AC324" s="50">
        <v>11.1</v>
      </c>
      <c r="AD324" s="50">
        <v>6.1</v>
      </c>
      <c r="AE324" s="50">
        <v>9.5</v>
      </c>
      <c r="AF324" s="50">
        <v>13</v>
      </c>
      <c r="AG324" s="50">
        <v>8</v>
      </c>
      <c r="AH324" s="51">
        <f>AVERAGE(Z324:AG646)</f>
        <v>11.073360655737677</v>
      </c>
      <c r="AI324" s="49">
        <v>0.95833333333333337</v>
      </c>
      <c r="AJ324" s="50">
        <v>4.9000000000000004</v>
      </c>
      <c r="AK324" s="50">
        <v>6.9</v>
      </c>
      <c r="AL324" s="50">
        <v>5.9</v>
      </c>
      <c r="AM324" s="50">
        <v>6.3</v>
      </c>
      <c r="AN324" s="50">
        <v>4.5</v>
      </c>
      <c r="AO324" s="50">
        <v>6</v>
      </c>
      <c r="AP324" s="50">
        <v>9.1999999999999993</v>
      </c>
      <c r="AQ324" s="50">
        <v>5.5</v>
      </c>
      <c r="AR324" s="50">
        <v>5</v>
      </c>
      <c r="AS324" s="51">
        <f>AVERAGE(AK324:AR646)</f>
        <v>6.478278688524604</v>
      </c>
      <c r="AT324" s="52">
        <f>+Enfriamiento[[#This Row],[HORA FINAL]]-Enfriamiento[[#This Row],[HORA INICIAL]]</f>
        <v>7.6388888888888951E-2</v>
      </c>
      <c r="AU324" s="53">
        <v>374.1</v>
      </c>
      <c r="AV324" s="46"/>
      <c r="AW32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4" s="55">
        <f>IF(Enfriamiento[[#This Row],[TIEMPO(H)]]="","",Enfriamiento[[#This Row],[TIEMPO(H)]]*60)</f>
        <v>110.00000000000014</v>
      </c>
      <c r="AY324" s="55">
        <f t="shared" si="10"/>
        <v>29</v>
      </c>
      <c r="AZ324" s="56" t="str">
        <f t="shared" si="11"/>
        <v>jul</v>
      </c>
      <c r="BA324" s="65" t="s">
        <v>208</v>
      </c>
    </row>
    <row r="325" spans="1:53" ht="15.75" hidden="1" thickBot="1" x14ac:dyDescent="0.3">
      <c r="A325" s="45">
        <v>45852</v>
      </c>
      <c r="B325" s="44" t="s">
        <v>60</v>
      </c>
      <c r="C325" s="44" t="s">
        <v>69</v>
      </c>
      <c r="D325" s="46" t="s">
        <v>62</v>
      </c>
      <c r="E325" s="47" t="s">
        <v>56</v>
      </c>
      <c r="F325" s="46" t="s">
        <v>57</v>
      </c>
      <c r="G325" s="46" t="s">
        <v>58</v>
      </c>
      <c r="H325" s="46" t="s">
        <v>59</v>
      </c>
      <c r="I325" s="46">
        <v>1</v>
      </c>
      <c r="J325" s="46">
        <v>2</v>
      </c>
      <c r="K325" s="46">
        <v>3.4</v>
      </c>
      <c r="L325" s="46">
        <v>5</v>
      </c>
      <c r="M325" s="46">
        <v>2515</v>
      </c>
      <c r="N325" s="73">
        <v>0.88194444444444442</v>
      </c>
      <c r="O325" s="46">
        <v>14.3</v>
      </c>
      <c r="P325" s="46">
        <v>19.3</v>
      </c>
      <c r="Q325" s="46">
        <v>19.399999999999999</v>
      </c>
      <c r="R325" s="46">
        <v>19.100000000000001</v>
      </c>
      <c r="S325" s="46">
        <v>19.2</v>
      </c>
      <c r="T325" s="46">
        <v>18.8</v>
      </c>
      <c r="U325" s="46">
        <v>19.3</v>
      </c>
      <c r="V325" s="46">
        <v>18.7</v>
      </c>
      <c r="W325" s="46">
        <v>18.3</v>
      </c>
      <c r="X325" s="48">
        <f>AVERAGE(P325:W648)</f>
        <v>18.678297872340483</v>
      </c>
      <c r="Y325" s="49">
        <v>0.91666666666666663</v>
      </c>
      <c r="Z325" s="50">
        <v>10.7</v>
      </c>
      <c r="AA325" s="50">
        <v>6</v>
      </c>
      <c r="AB325" s="50">
        <v>8.5</v>
      </c>
      <c r="AC325" s="50">
        <v>11.1</v>
      </c>
      <c r="AD325" s="50">
        <v>6.1</v>
      </c>
      <c r="AE325" s="50">
        <v>9.5</v>
      </c>
      <c r="AF325" s="50">
        <v>13</v>
      </c>
      <c r="AG325" s="50">
        <v>8</v>
      </c>
      <c r="AH325" s="51">
        <f>AVERAGE(Z325:AG648)</f>
        <v>11.10604166666664</v>
      </c>
      <c r="AI325" s="49">
        <v>0.95833333333333337</v>
      </c>
      <c r="AJ325" s="50">
        <v>4.9000000000000004</v>
      </c>
      <c r="AK325" s="50">
        <v>6.9</v>
      </c>
      <c r="AL325" s="50">
        <v>5.9</v>
      </c>
      <c r="AM325" s="50">
        <v>6.3</v>
      </c>
      <c r="AN325" s="50">
        <v>4.5</v>
      </c>
      <c r="AO325" s="50">
        <v>6</v>
      </c>
      <c r="AP325" s="50">
        <v>9.1999999999999993</v>
      </c>
      <c r="AQ325" s="50">
        <v>5.5</v>
      </c>
      <c r="AR325" s="50">
        <v>5</v>
      </c>
      <c r="AS325" s="51">
        <f>AVERAGE(AK325:AR648)</f>
        <v>6.4835416666666816</v>
      </c>
      <c r="AT325" s="52">
        <f>+Enfriamiento[[#This Row],[HORA FINAL]]-Enfriamiento[[#This Row],[HORA INICIAL]]</f>
        <v>7.6388888888888951E-2</v>
      </c>
      <c r="AU325" s="53">
        <v>531.34</v>
      </c>
      <c r="AV325" s="46"/>
      <c r="AW32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5" s="55">
        <f>IF(Enfriamiento[[#This Row],[TIEMPO(H)]]="","",Enfriamiento[[#This Row],[TIEMPO(H)]]*60)</f>
        <v>110.00000000000014</v>
      </c>
      <c r="AY325" s="55">
        <f t="shared" si="10"/>
        <v>29</v>
      </c>
      <c r="AZ325" s="56" t="str">
        <f t="shared" si="11"/>
        <v>jul</v>
      </c>
      <c r="BA325" s="65" t="s">
        <v>209</v>
      </c>
    </row>
    <row r="326" spans="1:53" ht="15.75" hidden="1" thickBot="1" x14ac:dyDescent="0.3">
      <c r="A326" s="45">
        <v>45852</v>
      </c>
      <c r="B326" s="44" t="s">
        <v>60</v>
      </c>
      <c r="C326" s="44" t="s">
        <v>54</v>
      </c>
      <c r="D326" s="46" t="s">
        <v>63</v>
      </c>
      <c r="E326" s="47" t="s">
        <v>64</v>
      </c>
      <c r="F326" s="46" t="s">
        <v>57</v>
      </c>
      <c r="G326" s="46" t="s">
        <v>58</v>
      </c>
      <c r="H326" s="46" t="s">
        <v>59</v>
      </c>
      <c r="I326" s="46">
        <v>1</v>
      </c>
      <c r="J326" s="46">
        <v>2</v>
      </c>
      <c r="K326" s="46">
        <v>3.4</v>
      </c>
      <c r="L326" s="46">
        <v>5</v>
      </c>
      <c r="M326" s="46">
        <v>12367</v>
      </c>
      <c r="N326" s="73">
        <v>0.88194444444444442</v>
      </c>
      <c r="O326" s="46">
        <v>14.3</v>
      </c>
      <c r="P326" s="46">
        <v>19.3</v>
      </c>
      <c r="Q326" s="46">
        <v>19.399999999999999</v>
      </c>
      <c r="R326" s="46">
        <v>19.100000000000001</v>
      </c>
      <c r="S326" s="46">
        <v>19.2</v>
      </c>
      <c r="T326" s="46">
        <v>18.8</v>
      </c>
      <c r="U326" s="46">
        <v>19.3</v>
      </c>
      <c r="V326" s="46">
        <v>18.7</v>
      </c>
      <c r="W326" s="46">
        <v>18.3</v>
      </c>
      <c r="X326" s="48">
        <f>AVERAGE(P326:W650)</f>
        <v>18.67251082251088</v>
      </c>
      <c r="Y326" s="49">
        <v>0.91666666666666663</v>
      </c>
      <c r="Z326" s="50">
        <v>10.7</v>
      </c>
      <c r="AA326" s="50">
        <v>6</v>
      </c>
      <c r="AB326" s="50">
        <v>8.5</v>
      </c>
      <c r="AC326" s="50">
        <v>11.1</v>
      </c>
      <c r="AD326" s="50">
        <v>6.1</v>
      </c>
      <c r="AE326" s="50">
        <v>9.5</v>
      </c>
      <c r="AF326" s="50">
        <v>13</v>
      </c>
      <c r="AG326" s="50">
        <v>8</v>
      </c>
      <c r="AH326" s="51">
        <f>AVERAGE(Z326:AG650)</f>
        <v>11.139830508474551</v>
      </c>
      <c r="AI326" s="49">
        <v>0.95833333333333337</v>
      </c>
      <c r="AJ326" s="50">
        <v>4.9000000000000004</v>
      </c>
      <c r="AK326" s="50">
        <v>6.9</v>
      </c>
      <c r="AL326" s="50">
        <v>5.9</v>
      </c>
      <c r="AM326" s="50">
        <v>6.3</v>
      </c>
      <c r="AN326" s="50">
        <v>4.5</v>
      </c>
      <c r="AO326" s="50">
        <v>6</v>
      </c>
      <c r="AP326" s="50">
        <v>9.1999999999999993</v>
      </c>
      <c r="AQ326" s="50">
        <v>5.5</v>
      </c>
      <c r="AR326" s="50">
        <v>5</v>
      </c>
      <c r="AS326" s="51">
        <f>AVERAGE(AK326:AR650)</f>
        <v>6.4889830508474731</v>
      </c>
      <c r="AT326" s="52">
        <f>+Enfriamiento[[#This Row],[HORA FINAL]]-Enfriamiento[[#This Row],[HORA INICIAL]]</f>
        <v>7.6388888888888951E-2</v>
      </c>
      <c r="AU326" s="53">
        <v>333.02</v>
      </c>
      <c r="AV326" s="46"/>
      <c r="AW32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6" s="55">
        <f>IF(Enfriamiento[[#This Row],[TIEMPO(H)]]="","",Enfriamiento[[#This Row],[TIEMPO(H)]]*60)</f>
        <v>110.00000000000014</v>
      </c>
      <c r="AY326" s="55">
        <f t="shared" si="10"/>
        <v>29</v>
      </c>
      <c r="AZ326" s="56" t="str">
        <f t="shared" si="11"/>
        <v>jul</v>
      </c>
      <c r="BA326" s="65" t="s">
        <v>210</v>
      </c>
    </row>
    <row r="327" spans="1:53" ht="15.75" hidden="1" thickBot="1" x14ac:dyDescent="0.3">
      <c r="A327" s="45">
        <v>45852</v>
      </c>
      <c r="B327" s="44" t="s">
        <v>60</v>
      </c>
      <c r="C327" s="44" t="s">
        <v>54</v>
      </c>
      <c r="D327" s="46" t="s">
        <v>63</v>
      </c>
      <c r="E327" s="47" t="s">
        <v>64</v>
      </c>
      <c r="F327" s="46" t="s">
        <v>57</v>
      </c>
      <c r="G327" s="46" t="s">
        <v>58</v>
      </c>
      <c r="H327" s="46" t="s">
        <v>59</v>
      </c>
      <c r="I327" s="46">
        <v>1</v>
      </c>
      <c r="J327" s="46">
        <v>2</v>
      </c>
      <c r="K327" s="46">
        <v>3.4</v>
      </c>
      <c r="L327" s="46">
        <v>5</v>
      </c>
      <c r="M327" s="46">
        <v>12369</v>
      </c>
      <c r="N327" s="73">
        <v>0.88194444444444442</v>
      </c>
      <c r="O327" s="46">
        <v>14.3</v>
      </c>
      <c r="P327" s="46">
        <v>19.3</v>
      </c>
      <c r="Q327" s="46">
        <v>19.399999999999999</v>
      </c>
      <c r="R327" s="46">
        <v>19.100000000000001</v>
      </c>
      <c r="S327" s="46">
        <v>19.2</v>
      </c>
      <c r="T327" s="46">
        <v>18.8</v>
      </c>
      <c r="U327" s="46">
        <v>19.3</v>
      </c>
      <c r="V327" s="46">
        <v>18.7</v>
      </c>
      <c r="W327" s="46">
        <v>18.3</v>
      </c>
      <c r="X327" s="48">
        <f>AVERAGE(P327:W652)</f>
        <v>18.666519823788612</v>
      </c>
      <c r="Y327" s="49">
        <v>0.91666666666666663</v>
      </c>
      <c r="Z327" s="50">
        <v>10.7</v>
      </c>
      <c r="AA327" s="50">
        <v>6</v>
      </c>
      <c r="AB327" s="50">
        <v>8.5</v>
      </c>
      <c r="AC327" s="50">
        <v>11.1</v>
      </c>
      <c r="AD327" s="50">
        <v>6.1</v>
      </c>
      <c r="AE327" s="50">
        <v>9.5</v>
      </c>
      <c r="AF327" s="50">
        <v>13</v>
      </c>
      <c r="AG327" s="50">
        <v>8</v>
      </c>
      <c r="AH327" s="51">
        <f>AVERAGE(Z327:AG652)</f>
        <v>11.174784482758596</v>
      </c>
      <c r="AI327" s="49">
        <v>0.95833333333333337</v>
      </c>
      <c r="AJ327" s="50">
        <v>4.9000000000000004</v>
      </c>
      <c r="AK327" s="50">
        <v>6.9</v>
      </c>
      <c r="AL327" s="50">
        <v>5.9</v>
      </c>
      <c r="AM327" s="50">
        <v>6.3</v>
      </c>
      <c r="AN327" s="50">
        <v>4.5</v>
      </c>
      <c r="AO327" s="50">
        <v>6</v>
      </c>
      <c r="AP327" s="50">
        <v>9.1999999999999993</v>
      </c>
      <c r="AQ327" s="50">
        <v>5.5</v>
      </c>
      <c r="AR327" s="50">
        <v>5</v>
      </c>
      <c r="AS327" s="51">
        <f>AVERAGE(AK327:AR652)</f>
        <v>6.4946120689655329</v>
      </c>
      <c r="AT327" s="52">
        <f>+Enfriamiento[[#This Row],[HORA FINAL]]-Enfriamiento[[#This Row],[HORA INICIAL]]</f>
        <v>7.6388888888888951E-2</v>
      </c>
      <c r="AU327" s="53">
        <v>198.6</v>
      </c>
      <c r="AV327" s="46"/>
      <c r="AW32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7" s="55">
        <f>IF(Enfriamiento[[#This Row],[TIEMPO(H)]]="","",Enfriamiento[[#This Row],[TIEMPO(H)]]*60)</f>
        <v>110.00000000000014</v>
      </c>
      <c r="AY327" s="55">
        <f t="shared" si="10"/>
        <v>29</v>
      </c>
      <c r="AZ327" s="56" t="str">
        <f t="shared" si="11"/>
        <v>jul</v>
      </c>
      <c r="BA327" s="65" t="s">
        <v>211</v>
      </c>
    </row>
    <row r="328" spans="1:53" ht="15.75" hidden="1" thickBot="1" x14ac:dyDescent="0.3">
      <c r="A328" s="45">
        <v>45852</v>
      </c>
      <c r="B328" s="44" t="s">
        <v>60</v>
      </c>
      <c r="C328" s="44" t="s">
        <v>54</v>
      </c>
      <c r="D328" s="46" t="s">
        <v>63</v>
      </c>
      <c r="E328" s="47" t="s">
        <v>64</v>
      </c>
      <c r="F328" s="46" t="s">
        <v>57</v>
      </c>
      <c r="G328" s="46" t="s">
        <v>58</v>
      </c>
      <c r="H328" s="46" t="s">
        <v>59</v>
      </c>
      <c r="I328" s="46">
        <v>1</v>
      </c>
      <c r="J328" s="46">
        <v>2</v>
      </c>
      <c r="K328" s="46">
        <v>3.4</v>
      </c>
      <c r="L328" s="46">
        <v>5</v>
      </c>
      <c r="M328" s="46">
        <v>12368</v>
      </c>
      <c r="N328" s="73">
        <v>0.88194444444444442</v>
      </c>
      <c r="O328" s="46">
        <v>14.3</v>
      </c>
      <c r="P328" s="46">
        <v>19.3</v>
      </c>
      <c r="Q328" s="46">
        <v>19.399999999999999</v>
      </c>
      <c r="R328" s="46">
        <v>19.100000000000001</v>
      </c>
      <c r="S328" s="46">
        <v>19.2</v>
      </c>
      <c r="T328" s="46">
        <v>18.8</v>
      </c>
      <c r="U328" s="46">
        <v>19.3</v>
      </c>
      <c r="V328" s="46">
        <v>18.7</v>
      </c>
      <c r="W328" s="46">
        <v>18.3</v>
      </c>
      <c r="X328" s="48">
        <f>AVERAGE(P328:W654)</f>
        <v>18.660313901345361</v>
      </c>
      <c r="Y328" s="49">
        <v>0.91666666666666663</v>
      </c>
      <c r="Z328" s="50">
        <v>10.7</v>
      </c>
      <c r="AA328" s="50">
        <v>6</v>
      </c>
      <c r="AB328" s="50">
        <v>8.5</v>
      </c>
      <c r="AC328" s="50">
        <v>11.1</v>
      </c>
      <c r="AD328" s="50">
        <v>6.1</v>
      </c>
      <c r="AE328" s="50">
        <v>9.5</v>
      </c>
      <c r="AF328" s="50">
        <v>13</v>
      </c>
      <c r="AG328" s="50">
        <v>8</v>
      </c>
      <c r="AH328" s="51">
        <f>AVERAGE(Z328:AG654)</f>
        <v>11.21096491228068</v>
      </c>
      <c r="AI328" s="49">
        <v>0.95833333333333337</v>
      </c>
      <c r="AJ328" s="50">
        <v>4.9000000000000004</v>
      </c>
      <c r="AK328" s="50">
        <v>6.9</v>
      </c>
      <c r="AL328" s="50">
        <v>5.9</v>
      </c>
      <c r="AM328" s="50">
        <v>6.3</v>
      </c>
      <c r="AN328" s="50">
        <v>4.5</v>
      </c>
      <c r="AO328" s="50">
        <v>6</v>
      </c>
      <c r="AP328" s="50">
        <v>9.1999999999999993</v>
      </c>
      <c r="AQ328" s="50">
        <v>5.5</v>
      </c>
      <c r="AR328" s="50">
        <v>5</v>
      </c>
      <c r="AS328" s="51">
        <f>AVERAGE(AK328:AR654)</f>
        <v>6.5004385964912448</v>
      </c>
      <c r="AT328" s="52">
        <f>+Enfriamiento[[#This Row],[HORA FINAL]]-Enfriamiento[[#This Row],[HORA INICIAL]]</f>
        <v>7.6388888888888951E-2</v>
      </c>
      <c r="AU328" s="53">
        <v>335.87</v>
      </c>
      <c r="AV328" s="46"/>
      <c r="AW32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1.8333333333333357</v>
      </c>
      <c r="AX328" s="55">
        <f>IF(Enfriamiento[[#This Row],[TIEMPO(H)]]="","",Enfriamiento[[#This Row],[TIEMPO(H)]]*60)</f>
        <v>110.00000000000014</v>
      </c>
      <c r="AY328" s="55">
        <f t="shared" si="10"/>
        <v>29</v>
      </c>
      <c r="AZ328" s="56" t="str">
        <f t="shared" si="11"/>
        <v>jul</v>
      </c>
      <c r="BA328" s="65" t="s">
        <v>212</v>
      </c>
    </row>
    <row r="329" spans="1:53" ht="26.25" hidden="1" thickBot="1" x14ac:dyDescent="0.3">
      <c r="A329" s="45">
        <v>45852</v>
      </c>
      <c r="B329" s="44" t="s">
        <v>60</v>
      </c>
      <c r="C329" s="44" t="s">
        <v>54</v>
      </c>
      <c r="D329" s="46" t="s">
        <v>63</v>
      </c>
      <c r="E329" s="47" t="s">
        <v>64</v>
      </c>
      <c r="F329" s="46" t="s">
        <v>57</v>
      </c>
      <c r="G329" s="46" t="s">
        <v>65</v>
      </c>
      <c r="H329" s="46" t="s">
        <v>59</v>
      </c>
      <c r="I329" s="46">
        <v>1</v>
      </c>
      <c r="J329" s="46">
        <v>3</v>
      </c>
      <c r="K329" s="46">
        <v>5.4</v>
      </c>
      <c r="L329" s="46">
        <v>5</v>
      </c>
      <c r="M329" s="46">
        <v>12370</v>
      </c>
      <c r="N329" s="73">
        <v>0.9375</v>
      </c>
      <c r="O329" s="46">
        <v>15.4</v>
      </c>
      <c r="P329" s="46">
        <v>19.3</v>
      </c>
      <c r="Q329" s="46">
        <v>19.3</v>
      </c>
      <c r="R329" s="46">
        <v>19.7</v>
      </c>
      <c r="S329" s="46">
        <v>20.100000000000001</v>
      </c>
      <c r="T329" s="46">
        <v>22.2</v>
      </c>
      <c r="U329" s="46">
        <v>21.5</v>
      </c>
      <c r="V329" s="46">
        <v>21.2</v>
      </c>
      <c r="W329" s="46">
        <v>18.100000000000001</v>
      </c>
      <c r="X329" s="48">
        <f>AVERAGE(P329:W656)</f>
        <v>18.65388127853889</v>
      </c>
      <c r="Y329" s="49">
        <v>0.95833333333333337</v>
      </c>
      <c r="Z329" s="50">
        <v>13.7</v>
      </c>
      <c r="AA329" s="50">
        <v>12.7</v>
      </c>
      <c r="AB329" s="50">
        <v>14.5</v>
      </c>
      <c r="AC329" s="50">
        <v>13.6</v>
      </c>
      <c r="AD329" s="50">
        <v>12.6</v>
      </c>
      <c r="AE329" s="50">
        <v>14.9</v>
      </c>
      <c r="AF329" s="50">
        <v>12.1</v>
      </c>
      <c r="AG329" s="50">
        <v>9.1999999999999993</v>
      </c>
      <c r="AH329" s="51">
        <f>AVERAGE(Z329:AG656)</f>
        <v>11.24843749999998</v>
      </c>
      <c r="AI329" s="49">
        <v>0.99652777777777779</v>
      </c>
      <c r="AJ329" s="50">
        <v>5</v>
      </c>
      <c r="AK329" s="50">
        <v>6.6</v>
      </c>
      <c r="AL329" s="50">
        <v>6</v>
      </c>
      <c r="AM329" s="50">
        <v>7.6</v>
      </c>
      <c r="AN329" s="50">
        <v>6.1</v>
      </c>
      <c r="AO329" s="50">
        <v>6.3</v>
      </c>
      <c r="AP329" s="50">
        <v>6.8</v>
      </c>
      <c r="AQ329" s="50">
        <v>6.4</v>
      </c>
      <c r="AR329" s="50">
        <v>5.0999999999999996</v>
      </c>
      <c r="AS329" s="51">
        <f>AVERAGE(AK329:AR656)</f>
        <v>6.506473214285732</v>
      </c>
      <c r="AT329" s="52">
        <f>+Enfriamiento[[#This Row],[HORA FINAL]]-Enfriamiento[[#This Row],[HORA INICIAL]]</f>
        <v>5.902777777777779E-2</v>
      </c>
      <c r="AU329" s="53">
        <v>395.64</v>
      </c>
      <c r="AV329" s="46"/>
      <c r="AW32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29" s="55">
        <f>IF(Enfriamiento[[#This Row],[TIEMPO(H)]]="","",Enfriamiento[[#This Row],[TIEMPO(H)]]*60)</f>
        <v>85.000000000000071</v>
      </c>
      <c r="AY329" s="55">
        <f t="shared" si="10"/>
        <v>29</v>
      </c>
      <c r="AZ329" s="56" t="str">
        <f t="shared" si="11"/>
        <v>jul</v>
      </c>
      <c r="BA329" s="65" t="s">
        <v>213</v>
      </c>
    </row>
    <row r="330" spans="1:53" ht="26.25" hidden="1" thickBot="1" x14ac:dyDescent="0.3">
      <c r="A330" s="45">
        <v>45852</v>
      </c>
      <c r="B330" s="44" t="s">
        <v>60</v>
      </c>
      <c r="C330" s="44" t="s">
        <v>54</v>
      </c>
      <c r="D330" s="46" t="s">
        <v>63</v>
      </c>
      <c r="E330" s="47" t="s">
        <v>64</v>
      </c>
      <c r="F330" s="46" t="s">
        <v>57</v>
      </c>
      <c r="G330" s="46" t="s">
        <v>65</v>
      </c>
      <c r="H330" s="46" t="s">
        <v>59</v>
      </c>
      <c r="I330" s="46">
        <v>1</v>
      </c>
      <c r="J330" s="46">
        <v>3</v>
      </c>
      <c r="K330" s="46">
        <v>5.4</v>
      </c>
      <c r="L330" s="46">
        <v>5</v>
      </c>
      <c r="M330" s="46">
        <v>12371</v>
      </c>
      <c r="N330" s="73">
        <v>0.9375</v>
      </c>
      <c r="O330" s="46">
        <v>15.4</v>
      </c>
      <c r="P330" s="46">
        <v>19.3</v>
      </c>
      <c r="Q330" s="46">
        <v>19.3</v>
      </c>
      <c r="R330" s="46">
        <v>19.7</v>
      </c>
      <c r="S330" s="46">
        <v>20.100000000000001</v>
      </c>
      <c r="T330" s="46">
        <v>22.2</v>
      </c>
      <c r="U330" s="46">
        <v>21.5</v>
      </c>
      <c r="V330" s="46">
        <v>21.2</v>
      </c>
      <c r="W330" s="46">
        <v>18.100000000000001</v>
      </c>
      <c r="X330" s="48">
        <f>AVERAGE(P330:W658)</f>
        <v>18.625581395348917</v>
      </c>
      <c r="Y330" s="49">
        <v>0.95833333333333337</v>
      </c>
      <c r="Z330" s="50">
        <v>13.7</v>
      </c>
      <c r="AA330" s="50">
        <v>12.7</v>
      </c>
      <c r="AB330" s="50">
        <v>14.5</v>
      </c>
      <c r="AC330" s="50">
        <v>13.6</v>
      </c>
      <c r="AD330" s="50">
        <v>12.6</v>
      </c>
      <c r="AE330" s="50">
        <v>14.9</v>
      </c>
      <c r="AF330" s="50">
        <v>12.1</v>
      </c>
      <c r="AG330" s="50">
        <v>9.1999999999999993</v>
      </c>
      <c r="AH330" s="51">
        <f>AVERAGE(Z330:AG658)</f>
        <v>11.218181818181799</v>
      </c>
      <c r="AI330" s="49">
        <v>0.99652777777777779</v>
      </c>
      <c r="AJ330" s="50">
        <v>5</v>
      </c>
      <c r="AK330" s="50">
        <v>6.6</v>
      </c>
      <c r="AL330" s="50">
        <v>6</v>
      </c>
      <c r="AM330" s="50">
        <v>7.6</v>
      </c>
      <c r="AN330" s="50">
        <v>6.1</v>
      </c>
      <c r="AO330" s="50">
        <v>6.3</v>
      </c>
      <c r="AP330" s="50">
        <v>6.8</v>
      </c>
      <c r="AQ330" s="50">
        <v>6.4</v>
      </c>
      <c r="AR330" s="50">
        <v>5.0999999999999996</v>
      </c>
      <c r="AS330" s="51">
        <f>AVERAGE(AK330:AR658)</f>
        <v>6.5090909090909266</v>
      </c>
      <c r="AT330" s="52">
        <f>+Enfriamiento[[#This Row],[HORA FINAL]]-Enfriamiento[[#This Row],[HORA INICIAL]]</f>
        <v>5.902777777777779E-2</v>
      </c>
      <c r="AU330" s="53">
        <v>375.81</v>
      </c>
      <c r="AV330" s="46"/>
      <c r="AW33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0" s="55">
        <f>IF(Enfriamiento[[#This Row],[TIEMPO(H)]]="","",Enfriamiento[[#This Row],[TIEMPO(H)]]*60)</f>
        <v>85.000000000000071</v>
      </c>
      <c r="AY330" s="55">
        <f t="shared" si="10"/>
        <v>29</v>
      </c>
      <c r="AZ330" s="56" t="str">
        <f t="shared" si="11"/>
        <v>jul</v>
      </c>
      <c r="BA330" s="65" t="s">
        <v>214</v>
      </c>
    </row>
    <row r="331" spans="1:53" ht="26.25" hidden="1" thickBot="1" x14ac:dyDescent="0.3">
      <c r="A331" s="45">
        <v>45852</v>
      </c>
      <c r="B331" s="44" t="s">
        <v>60</v>
      </c>
      <c r="C331" s="44" t="s">
        <v>54</v>
      </c>
      <c r="D331" s="46" t="s">
        <v>67</v>
      </c>
      <c r="E331" s="47" t="s">
        <v>64</v>
      </c>
      <c r="F331" s="46" t="s">
        <v>57</v>
      </c>
      <c r="G331" s="46" t="s">
        <v>65</v>
      </c>
      <c r="H331" s="46" t="s">
        <v>59</v>
      </c>
      <c r="I331" s="46">
        <v>1</v>
      </c>
      <c r="J331" s="46">
        <v>3</v>
      </c>
      <c r="K331" s="46">
        <v>5.4</v>
      </c>
      <c r="L331" s="46">
        <v>5</v>
      </c>
      <c r="M331" s="46">
        <v>10440</v>
      </c>
      <c r="N331" s="73">
        <v>0.9375</v>
      </c>
      <c r="O331" s="46">
        <v>15.4</v>
      </c>
      <c r="P331" s="46">
        <v>19.3</v>
      </c>
      <c r="Q331" s="46">
        <v>19.3</v>
      </c>
      <c r="R331" s="46">
        <v>19.7</v>
      </c>
      <c r="S331" s="46">
        <v>20.100000000000001</v>
      </c>
      <c r="T331" s="46">
        <v>22.2</v>
      </c>
      <c r="U331" s="46">
        <v>21.5</v>
      </c>
      <c r="V331" s="46">
        <v>21.2</v>
      </c>
      <c r="W331" s="46">
        <v>18.100000000000001</v>
      </c>
      <c r="X331" s="48">
        <f>AVERAGE(P331:W660)</f>
        <v>18.596208530805765</v>
      </c>
      <c r="Y331" s="49">
        <v>0.95833333333333337</v>
      </c>
      <c r="Z331" s="50">
        <v>13.7</v>
      </c>
      <c r="AA331" s="50">
        <v>12.7</v>
      </c>
      <c r="AB331" s="50">
        <v>14.5</v>
      </c>
      <c r="AC331" s="50">
        <v>13.6</v>
      </c>
      <c r="AD331" s="50">
        <v>12.6</v>
      </c>
      <c r="AE331" s="50">
        <v>14.9</v>
      </c>
      <c r="AF331" s="50">
        <v>12.1</v>
      </c>
      <c r="AG331" s="50">
        <v>9.1999999999999993</v>
      </c>
      <c r="AH331" s="51">
        <f>AVERAGE(Z331:AG660)</f>
        <v>11.186805555555541</v>
      </c>
      <c r="AI331" s="49">
        <v>0.99652777777777779</v>
      </c>
      <c r="AJ331" s="50">
        <v>5</v>
      </c>
      <c r="AK331" s="50">
        <v>6.6</v>
      </c>
      <c r="AL331" s="50">
        <v>6</v>
      </c>
      <c r="AM331" s="50">
        <v>7.6</v>
      </c>
      <c r="AN331" s="50">
        <v>6.1</v>
      </c>
      <c r="AO331" s="50">
        <v>6.3</v>
      </c>
      <c r="AP331" s="50">
        <v>6.8</v>
      </c>
      <c r="AQ331" s="50">
        <v>6.4</v>
      </c>
      <c r="AR331" s="50">
        <v>5.0999999999999996</v>
      </c>
      <c r="AS331" s="51">
        <f>AVERAGE(AK331:AR660)</f>
        <v>6.5118055555555712</v>
      </c>
      <c r="AT331" s="52">
        <f>+Enfriamiento[[#This Row],[HORA FINAL]]-Enfriamiento[[#This Row],[HORA INICIAL]]</f>
        <v>5.902777777777779E-2</v>
      </c>
      <c r="AU331" s="53">
        <v>538.34</v>
      </c>
      <c r="AV331" s="46"/>
      <c r="AW33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1" s="55">
        <f>IF(Enfriamiento[[#This Row],[TIEMPO(H)]]="","",Enfriamiento[[#This Row],[TIEMPO(H)]]*60)</f>
        <v>85.000000000000071</v>
      </c>
      <c r="AY331" s="55">
        <f t="shared" si="10"/>
        <v>29</v>
      </c>
      <c r="AZ331" s="56" t="str">
        <f t="shared" si="11"/>
        <v>jul</v>
      </c>
      <c r="BA331" s="65" t="s">
        <v>215</v>
      </c>
    </row>
    <row r="332" spans="1:53" ht="26.25" hidden="1" thickBot="1" x14ac:dyDescent="0.3">
      <c r="A332" s="45">
        <v>45852</v>
      </c>
      <c r="B332" s="44" t="s">
        <v>60</v>
      </c>
      <c r="C332" s="44" t="s">
        <v>54</v>
      </c>
      <c r="D332" s="46" t="s">
        <v>67</v>
      </c>
      <c r="E332" s="47" t="s">
        <v>64</v>
      </c>
      <c r="F332" s="46" t="s">
        <v>57</v>
      </c>
      <c r="G332" s="46" t="s">
        <v>65</v>
      </c>
      <c r="H332" s="46" t="s">
        <v>59</v>
      </c>
      <c r="I332" s="46">
        <v>1</v>
      </c>
      <c r="J332" s="46">
        <v>3</v>
      </c>
      <c r="K332" s="46">
        <v>5.4</v>
      </c>
      <c r="L332" s="46">
        <v>5</v>
      </c>
      <c r="M332" s="46">
        <v>10442</v>
      </c>
      <c r="N332" s="73">
        <v>0.9375</v>
      </c>
      <c r="O332" s="46">
        <v>15.4</v>
      </c>
      <c r="P332" s="46">
        <v>19.3</v>
      </c>
      <c r="Q332" s="46">
        <v>19.3</v>
      </c>
      <c r="R332" s="46">
        <v>19.7</v>
      </c>
      <c r="S332" s="46">
        <v>20.100000000000001</v>
      </c>
      <c r="T332" s="46">
        <v>22.2</v>
      </c>
      <c r="U332" s="46">
        <v>21.5</v>
      </c>
      <c r="V332" s="46">
        <v>21.2</v>
      </c>
      <c r="W332" s="46">
        <v>18.100000000000001</v>
      </c>
      <c r="X332" s="48">
        <f>AVERAGE(P332:W662)</f>
        <v>18.565700483091867</v>
      </c>
      <c r="Y332" s="49">
        <v>0.95833333333333337</v>
      </c>
      <c r="Z332" s="50">
        <v>13.7</v>
      </c>
      <c r="AA332" s="50">
        <v>12.7</v>
      </c>
      <c r="AB332" s="50">
        <v>14.5</v>
      </c>
      <c r="AC332" s="50">
        <v>13.6</v>
      </c>
      <c r="AD332" s="50">
        <v>12.6</v>
      </c>
      <c r="AE332" s="50">
        <v>14.9</v>
      </c>
      <c r="AF332" s="50">
        <v>12.1</v>
      </c>
      <c r="AG332" s="50">
        <v>9.1999999999999993</v>
      </c>
      <c r="AH332" s="51">
        <f>AVERAGE(Z332:AG662)</f>
        <v>11.154245283018852</v>
      </c>
      <c r="AI332" s="49">
        <v>0.99652777777777779</v>
      </c>
      <c r="AJ332" s="50">
        <v>5</v>
      </c>
      <c r="AK332" s="50">
        <v>6.6</v>
      </c>
      <c r="AL332" s="50">
        <v>6</v>
      </c>
      <c r="AM332" s="50">
        <v>7.6</v>
      </c>
      <c r="AN332" s="50">
        <v>6.1</v>
      </c>
      <c r="AO332" s="50">
        <v>6.3</v>
      </c>
      <c r="AP332" s="50">
        <v>6.8</v>
      </c>
      <c r="AQ332" s="50">
        <v>6.4</v>
      </c>
      <c r="AR332" s="50">
        <v>5.0999999999999996</v>
      </c>
      <c r="AS332" s="51">
        <f>AVERAGE(AK332:AR662)</f>
        <v>6.5146226415094475</v>
      </c>
      <c r="AT332" s="52">
        <f>+Enfriamiento[[#This Row],[HORA FINAL]]-Enfriamiento[[#This Row],[HORA INICIAL]]</f>
        <v>5.902777777777779E-2</v>
      </c>
      <c r="AU332" s="53">
        <v>168.61</v>
      </c>
      <c r="AV332" s="46"/>
      <c r="AW33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2" s="55">
        <f>IF(Enfriamiento[[#This Row],[TIEMPO(H)]]="","",Enfriamiento[[#This Row],[TIEMPO(H)]]*60)</f>
        <v>85.000000000000071</v>
      </c>
      <c r="AY332" s="55">
        <f t="shared" si="10"/>
        <v>29</v>
      </c>
      <c r="AZ332" s="56" t="str">
        <f t="shared" si="11"/>
        <v>jul</v>
      </c>
      <c r="BA332" s="65" t="s">
        <v>216</v>
      </c>
    </row>
    <row r="333" spans="1:53" ht="26.25" hidden="1" thickBot="1" x14ac:dyDescent="0.3">
      <c r="A333" s="45">
        <v>45852</v>
      </c>
      <c r="B333" s="44" t="s">
        <v>60</v>
      </c>
      <c r="C333" s="44" t="s">
        <v>54</v>
      </c>
      <c r="D333" s="46" t="s">
        <v>67</v>
      </c>
      <c r="E333" s="47" t="s">
        <v>64</v>
      </c>
      <c r="F333" s="46" t="s">
        <v>57</v>
      </c>
      <c r="G333" s="46" t="s">
        <v>65</v>
      </c>
      <c r="H333" s="46" t="s">
        <v>59</v>
      </c>
      <c r="I333" s="46">
        <v>1</v>
      </c>
      <c r="J333" s="46">
        <v>3</v>
      </c>
      <c r="K333" s="46">
        <v>5.4</v>
      </c>
      <c r="L333" s="46">
        <v>5</v>
      </c>
      <c r="M333" s="46">
        <v>10442</v>
      </c>
      <c r="N333" s="73">
        <v>0.9375</v>
      </c>
      <c r="O333" s="46">
        <v>15.4</v>
      </c>
      <c r="P333" s="46">
        <v>19.3</v>
      </c>
      <c r="Q333" s="46">
        <v>19.3</v>
      </c>
      <c r="R333" s="46">
        <v>19.7</v>
      </c>
      <c r="S333" s="46">
        <v>20.100000000000001</v>
      </c>
      <c r="T333" s="46">
        <v>22.2</v>
      </c>
      <c r="U333" s="46">
        <v>21.5</v>
      </c>
      <c r="V333" s="46">
        <v>21.2</v>
      </c>
      <c r="W333" s="46">
        <v>18.100000000000001</v>
      </c>
      <c r="X333" s="48">
        <f>AVERAGE(P333:W664)</f>
        <v>18.533990147783332</v>
      </c>
      <c r="Y333" s="49">
        <v>0.95833333333333337</v>
      </c>
      <c r="Z333" s="50">
        <v>13.7</v>
      </c>
      <c r="AA333" s="50">
        <v>12.7</v>
      </c>
      <c r="AB333" s="50">
        <v>14.5</v>
      </c>
      <c r="AC333" s="50">
        <v>13.6</v>
      </c>
      <c r="AD333" s="50">
        <v>12.6</v>
      </c>
      <c r="AE333" s="50">
        <v>14.9</v>
      </c>
      <c r="AF333" s="50">
        <v>12.1</v>
      </c>
      <c r="AG333" s="50">
        <v>9.1999999999999993</v>
      </c>
      <c r="AH333" s="51">
        <f>AVERAGE(Z333:AG664)</f>
        <v>11.120432692307675</v>
      </c>
      <c r="AI333" s="49">
        <v>0.99652777777777779</v>
      </c>
      <c r="AJ333" s="50">
        <v>5</v>
      </c>
      <c r="AK333" s="50">
        <v>6.6</v>
      </c>
      <c r="AL333" s="50">
        <v>6</v>
      </c>
      <c r="AM333" s="50">
        <v>7.6</v>
      </c>
      <c r="AN333" s="50">
        <v>6.1</v>
      </c>
      <c r="AO333" s="50">
        <v>6.3</v>
      </c>
      <c r="AP333" s="50">
        <v>6.8</v>
      </c>
      <c r="AQ333" s="50">
        <v>6.4</v>
      </c>
      <c r="AR333" s="50">
        <v>5.0999999999999996</v>
      </c>
      <c r="AS333" s="51">
        <f>AVERAGE(AK333:AR664)</f>
        <v>6.5175480769230898</v>
      </c>
      <c r="AT333" s="52">
        <f>+Enfriamiento[[#This Row],[HORA FINAL]]-Enfriamiento[[#This Row],[HORA INICIAL]]</f>
        <v>5.902777777777779E-2</v>
      </c>
      <c r="AU333" s="53">
        <v>261.35000000000002</v>
      </c>
      <c r="AV333" s="46"/>
      <c r="AW33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3" s="55">
        <f>IF(Enfriamiento[[#This Row],[TIEMPO(H)]]="","",Enfriamiento[[#This Row],[TIEMPO(H)]]*60)</f>
        <v>85.000000000000071</v>
      </c>
      <c r="AY333" s="55">
        <f t="shared" si="10"/>
        <v>29</v>
      </c>
      <c r="AZ333" s="56" t="str">
        <f t="shared" si="11"/>
        <v>jul</v>
      </c>
      <c r="BA333" s="65" t="s">
        <v>217</v>
      </c>
    </row>
    <row r="334" spans="1:53" ht="26.25" hidden="1" thickBot="1" x14ac:dyDescent="0.3">
      <c r="A334" s="45">
        <v>45852</v>
      </c>
      <c r="B334" s="44" t="s">
        <v>60</v>
      </c>
      <c r="C334" s="44" t="s">
        <v>54</v>
      </c>
      <c r="D334" s="46" t="s">
        <v>67</v>
      </c>
      <c r="E334" s="47" t="s">
        <v>64</v>
      </c>
      <c r="F334" s="46" t="s">
        <v>57</v>
      </c>
      <c r="G334" s="46" t="s">
        <v>65</v>
      </c>
      <c r="H334" s="46" t="s">
        <v>59</v>
      </c>
      <c r="I334" s="46">
        <v>1</v>
      </c>
      <c r="J334" s="46">
        <v>3</v>
      </c>
      <c r="K334" s="46">
        <v>5.4</v>
      </c>
      <c r="L334" s="46">
        <v>5</v>
      </c>
      <c r="M334" s="46">
        <v>10441</v>
      </c>
      <c r="N334" s="73">
        <v>0.9375</v>
      </c>
      <c r="O334" s="46">
        <v>15.4</v>
      </c>
      <c r="P334" s="46">
        <v>19.3</v>
      </c>
      <c r="Q334" s="46">
        <v>19.3</v>
      </c>
      <c r="R334" s="46">
        <v>19.7</v>
      </c>
      <c r="S334" s="46">
        <v>20.100000000000001</v>
      </c>
      <c r="T334" s="46">
        <v>22.2</v>
      </c>
      <c r="U334" s="46">
        <v>21.5</v>
      </c>
      <c r="V334" s="46">
        <v>21.2</v>
      </c>
      <c r="W334" s="46">
        <v>18.100000000000001</v>
      </c>
      <c r="X334" s="48">
        <f>AVERAGE(P334:W666)</f>
        <v>18.501005025125707</v>
      </c>
      <c r="Y334" s="49">
        <v>0.95833333333333337</v>
      </c>
      <c r="Z334" s="50">
        <v>13.7</v>
      </c>
      <c r="AA334" s="50">
        <v>12.7</v>
      </c>
      <c r="AB334" s="50">
        <v>14.5</v>
      </c>
      <c r="AC334" s="50">
        <v>13.6</v>
      </c>
      <c r="AD334" s="50">
        <v>12.6</v>
      </c>
      <c r="AE334" s="50">
        <v>14.9</v>
      </c>
      <c r="AF334" s="50">
        <v>12.1</v>
      </c>
      <c r="AG334" s="50">
        <v>9.1999999999999993</v>
      </c>
      <c r="AH334" s="51">
        <f>AVERAGE(Z334:AG666)</f>
        <v>11.08529411764704</v>
      </c>
      <c r="AI334" s="49">
        <v>0.99652777777777779</v>
      </c>
      <c r="AJ334" s="50">
        <v>5</v>
      </c>
      <c r="AK334" s="50">
        <v>6.6</v>
      </c>
      <c r="AL334" s="50">
        <v>6</v>
      </c>
      <c r="AM334" s="50">
        <v>7.6</v>
      </c>
      <c r="AN334" s="50">
        <v>6.1</v>
      </c>
      <c r="AO334" s="50">
        <v>6.3</v>
      </c>
      <c r="AP334" s="50">
        <v>6.8</v>
      </c>
      <c r="AQ334" s="50">
        <v>6.4</v>
      </c>
      <c r="AR334" s="50">
        <v>5.0999999999999996</v>
      </c>
      <c r="AS334" s="51">
        <f>AVERAGE(AK334:AR666)</f>
        <v>6.5205882352941282</v>
      </c>
      <c r="AT334" s="52">
        <f>+Enfriamiento[[#This Row],[HORA FINAL]]-Enfriamiento[[#This Row],[HORA INICIAL]]</f>
        <v>5.902777777777779E-2</v>
      </c>
      <c r="AU334" s="53">
        <v>263.11</v>
      </c>
      <c r="AV334" s="46"/>
      <c r="AW33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4" s="55">
        <f>IF(Enfriamiento[[#This Row],[TIEMPO(H)]]="","",Enfriamiento[[#This Row],[TIEMPO(H)]]*60)</f>
        <v>85.000000000000071</v>
      </c>
      <c r="AY334" s="55">
        <f t="shared" si="10"/>
        <v>29</v>
      </c>
      <c r="AZ334" s="56" t="str">
        <f t="shared" si="11"/>
        <v>jul</v>
      </c>
      <c r="BA334" s="65" t="s">
        <v>218</v>
      </c>
    </row>
    <row r="335" spans="1:53" ht="26.25" hidden="1" thickBot="1" x14ac:dyDescent="0.3">
      <c r="A335" s="45">
        <v>45852</v>
      </c>
      <c r="B335" s="44" t="s">
        <v>60</v>
      </c>
      <c r="C335" s="44" t="s">
        <v>54</v>
      </c>
      <c r="D335" s="46" t="s">
        <v>67</v>
      </c>
      <c r="E335" s="47" t="s">
        <v>64</v>
      </c>
      <c r="F335" s="46" t="s">
        <v>57</v>
      </c>
      <c r="G335" s="46" t="s">
        <v>65</v>
      </c>
      <c r="H335" s="46" t="s">
        <v>59</v>
      </c>
      <c r="I335" s="46">
        <v>1</v>
      </c>
      <c r="J335" s="46">
        <v>3</v>
      </c>
      <c r="K335" s="46">
        <v>5.4</v>
      </c>
      <c r="L335" s="46">
        <v>5</v>
      </c>
      <c r="M335" s="46">
        <v>10439</v>
      </c>
      <c r="N335" s="73">
        <v>0.9375</v>
      </c>
      <c r="O335" s="46">
        <v>15.4</v>
      </c>
      <c r="P335" s="46">
        <v>19.3</v>
      </c>
      <c r="Q335" s="46">
        <v>19.3</v>
      </c>
      <c r="R335" s="46">
        <v>19.7</v>
      </c>
      <c r="S335" s="46">
        <v>20.100000000000001</v>
      </c>
      <c r="T335" s="46">
        <v>22.2</v>
      </c>
      <c r="U335" s="46">
        <v>21.5</v>
      </c>
      <c r="V335" s="46">
        <v>21.2</v>
      </c>
      <c r="W335" s="46">
        <v>18.100000000000001</v>
      </c>
      <c r="X335" s="48">
        <f>AVERAGE(P335:W668)</f>
        <v>18.466666666666747</v>
      </c>
      <c r="Y335" s="49">
        <v>0.95833333333333337</v>
      </c>
      <c r="Z335" s="50">
        <v>13.7</v>
      </c>
      <c r="AA335" s="50">
        <v>12.7</v>
      </c>
      <c r="AB335" s="50">
        <v>14.5</v>
      </c>
      <c r="AC335" s="50">
        <v>13.6</v>
      </c>
      <c r="AD335" s="50">
        <v>12.6</v>
      </c>
      <c r="AE335" s="50">
        <v>14.9</v>
      </c>
      <c r="AF335" s="50">
        <v>12.1</v>
      </c>
      <c r="AG335" s="50">
        <v>9.1999999999999993</v>
      </c>
      <c r="AH335" s="51">
        <f>AVERAGE(Z335:AG668)</f>
        <v>11.048749999999979</v>
      </c>
      <c r="AI335" s="49">
        <v>0.99652777777777779</v>
      </c>
      <c r="AJ335" s="50">
        <v>5</v>
      </c>
      <c r="AK335" s="50">
        <v>6.6</v>
      </c>
      <c r="AL335" s="50">
        <v>6</v>
      </c>
      <c r="AM335" s="50">
        <v>7.6</v>
      </c>
      <c r="AN335" s="50">
        <v>6.1</v>
      </c>
      <c r="AO335" s="50">
        <v>6.3</v>
      </c>
      <c r="AP335" s="50">
        <v>6.8</v>
      </c>
      <c r="AQ335" s="50">
        <v>6.4</v>
      </c>
      <c r="AR335" s="50">
        <v>5.0999999999999996</v>
      </c>
      <c r="AS335" s="51">
        <f>AVERAGE(AK335:AR668)</f>
        <v>6.5237500000000068</v>
      </c>
      <c r="AT335" s="52">
        <f>+Enfriamiento[[#This Row],[HORA FINAL]]-Enfriamiento[[#This Row],[HORA INICIAL]]</f>
        <v>5.902777777777779E-2</v>
      </c>
      <c r="AU335" s="53">
        <v>537.34</v>
      </c>
      <c r="AV335" s="46"/>
      <c r="AW33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5" s="55">
        <f>IF(Enfriamiento[[#This Row],[TIEMPO(H)]]="","",Enfriamiento[[#This Row],[TIEMPO(H)]]*60)</f>
        <v>85.000000000000071</v>
      </c>
      <c r="AY335" s="55">
        <f t="shared" si="10"/>
        <v>29</v>
      </c>
      <c r="AZ335" s="56" t="str">
        <f t="shared" si="11"/>
        <v>jul</v>
      </c>
      <c r="BA335" s="65" t="s">
        <v>219</v>
      </c>
    </row>
    <row r="336" spans="1:53" ht="26.25" hidden="1" thickBot="1" x14ac:dyDescent="0.3">
      <c r="A336" s="45">
        <v>45852</v>
      </c>
      <c r="B336" s="44" t="s">
        <v>60</v>
      </c>
      <c r="C336" s="44" t="s">
        <v>69</v>
      </c>
      <c r="D336" s="46" t="s">
        <v>70</v>
      </c>
      <c r="E336" s="47" t="s">
        <v>56</v>
      </c>
      <c r="F336" s="46" t="s">
        <v>57</v>
      </c>
      <c r="G336" s="46" t="s">
        <v>65</v>
      </c>
      <c r="H336" s="46" t="s">
        <v>59</v>
      </c>
      <c r="I336" s="46">
        <v>1</v>
      </c>
      <c r="J336" s="46">
        <v>3</v>
      </c>
      <c r="K336" s="46">
        <v>5.4</v>
      </c>
      <c r="L336" s="46">
        <v>5</v>
      </c>
      <c r="M336" s="46">
        <v>1216</v>
      </c>
      <c r="N336" s="73">
        <v>0.9375</v>
      </c>
      <c r="O336" s="46">
        <v>15.4</v>
      </c>
      <c r="P336" s="46">
        <v>19.3</v>
      </c>
      <c r="Q336" s="46">
        <v>19.3</v>
      </c>
      <c r="R336" s="46">
        <v>19.7</v>
      </c>
      <c r="S336" s="46">
        <v>20.100000000000001</v>
      </c>
      <c r="T336" s="46">
        <v>22.2</v>
      </c>
      <c r="U336" s="46">
        <v>21.5</v>
      </c>
      <c r="V336" s="46">
        <v>21.2</v>
      </c>
      <c r="W336" s="46">
        <v>18.100000000000001</v>
      </c>
      <c r="X336" s="48">
        <f>AVERAGE(P336:W670)</f>
        <v>18.430890052356101</v>
      </c>
      <c r="Y336" s="49">
        <v>0.95833333333333337</v>
      </c>
      <c r="Z336" s="50">
        <v>13.7</v>
      </c>
      <c r="AA336" s="50">
        <v>12.7</v>
      </c>
      <c r="AB336" s="50">
        <v>14.5</v>
      </c>
      <c r="AC336" s="50">
        <v>13.6</v>
      </c>
      <c r="AD336" s="50">
        <v>12.6</v>
      </c>
      <c r="AE336" s="50">
        <v>14.9</v>
      </c>
      <c r="AF336" s="50">
        <v>12.1</v>
      </c>
      <c r="AG336" s="50">
        <v>9.1999999999999993</v>
      </c>
      <c r="AH336" s="51">
        <f>AVERAGE(Z336:AG670)</f>
        <v>11.010714285714265</v>
      </c>
      <c r="AI336" s="49">
        <v>0.99652777777777779</v>
      </c>
      <c r="AJ336" s="50">
        <v>5</v>
      </c>
      <c r="AK336" s="50">
        <v>6.6</v>
      </c>
      <c r="AL336" s="50">
        <v>6</v>
      </c>
      <c r="AM336" s="50">
        <v>7.6</v>
      </c>
      <c r="AN336" s="50">
        <v>6.1</v>
      </c>
      <c r="AO336" s="50">
        <v>6.3</v>
      </c>
      <c r="AP336" s="50">
        <v>6.8</v>
      </c>
      <c r="AQ336" s="50">
        <v>6.4</v>
      </c>
      <c r="AR336" s="50">
        <v>5.0999999999999996</v>
      </c>
      <c r="AS336" s="51">
        <f>AVERAGE(AK336:AR670)</f>
        <v>6.5270408163265365</v>
      </c>
      <c r="AT336" s="52">
        <f>+Enfriamiento[[#This Row],[HORA FINAL]]-Enfriamiento[[#This Row],[HORA INICIAL]]</f>
        <v>5.902777777777779E-2</v>
      </c>
      <c r="AU336" s="53">
        <v>491.34</v>
      </c>
      <c r="AV336" s="46"/>
      <c r="AW33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6" s="55">
        <f>IF(Enfriamiento[[#This Row],[TIEMPO(H)]]="","",Enfriamiento[[#This Row],[TIEMPO(H)]]*60)</f>
        <v>85.000000000000071</v>
      </c>
      <c r="AY336" s="55">
        <f t="shared" si="10"/>
        <v>29</v>
      </c>
      <c r="AZ336" s="56" t="str">
        <f t="shared" si="11"/>
        <v>jul</v>
      </c>
      <c r="BA336" s="65" t="s">
        <v>220</v>
      </c>
    </row>
    <row r="337" spans="1:53" ht="26.25" hidden="1" thickBot="1" x14ac:dyDescent="0.3">
      <c r="A337" s="45">
        <v>45852</v>
      </c>
      <c r="B337" s="44" t="s">
        <v>60</v>
      </c>
      <c r="C337" s="44" t="s">
        <v>69</v>
      </c>
      <c r="D337" s="46" t="s">
        <v>70</v>
      </c>
      <c r="E337" s="47" t="s">
        <v>56</v>
      </c>
      <c r="F337" s="46" t="s">
        <v>57</v>
      </c>
      <c r="G337" s="46" t="s">
        <v>65</v>
      </c>
      <c r="H337" s="46" t="s">
        <v>59</v>
      </c>
      <c r="I337" s="46">
        <v>1</v>
      </c>
      <c r="J337" s="46">
        <v>3</v>
      </c>
      <c r="K337" s="46">
        <v>5.4</v>
      </c>
      <c r="L337" s="46">
        <v>5</v>
      </c>
      <c r="M337" s="46">
        <v>1223</v>
      </c>
      <c r="N337" s="73">
        <v>0.9375</v>
      </c>
      <c r="O337" s="46">
        <v>15.4</v>
      </c>
      <c r="P337" s="46">
        <v>19.3</v>
      </c>
      <c r="Q337" s="46">
        <v>19.3</v>
      </c>
      <c r="R337" s="46">
        <v>19.7</v>
      </c>
      <c r="S337" s="46">
        <v>20.100000000000001</v>
      </c>
      <c r="T337" s="46">
        <v>22.2</v>
      </c>
      <c r="U337" s="46">
        <v>21.5</v>
      </c>
      <c r="V337" s="46">
        <v>21.2</v>
      </c>
      <c r="W337" s="46">
        <v>18.100000000000001</v>
      </c>
      <c r="X337" s="48">
        <f>AVERAGE(P337:W672)</f>
        <v>18.393582887700614</v>
      </c>
      <c r="Y337" s="49">
        <v>0.95833333333333337</v>
      </c>
      <c r="Z337" s="50">
        <v>13.7</v>
      </c>
      <c r="AA337" s="50">
        <v>12.7</v>
      </c>
      <c r="AB337" s="50">
        <v>14.5</v>
      </c>
      <c r="AC337" s="50">
        <v>13.6</v>
      </c>
      <c r="AD337" s="50">
        <v>12.6</v>
      </c>
      <c r="AE337" s="50">
        <v>14.9</v>
      </c>
      <c r="AF337" s="50">
        <v>12.1</v>
      </c>
      <c r="AG337" s="50">
        <v>9.1999999999999993</v>
      </c>
      <c r="AH337" s="51">
        <f>AVERAGE(Z337:AG672)</f>
        <v>10.971093749999978</v>
      </c>
      <c r="AI337" s="49">
        <v>0.99652777777777779</v>
      </c>
      <c r="AJ337" s="50">
        <v>5</v>
      </c>
      <c r="AK337" s="50">
        <v>6.6</v>
      </c>
      <c r="AL337" s="50">
        <v>6</v>
      </c>
      <c r="AM337" s="50">
        <v>7.6</v>
      </c>
      <c r="AN337" s="50">
        <v>6.1</v>
      </c>
      <c r="AO337" s="50">
        <v>6.3</v>
      </c>
      <c r="AP337" s="50">
        <v>6.8</v>
      </c>
      <c r="AQ337" s="50">
        <v>6.4</v>
      </c>
      <c r="AR337" s="50">
        <v>5.0999999999999996</v>
      </c>
      <c r="AS337" s="51">
        <f>AVERAGE(AK337:AR672)</f>
        <v>6.5304687500000034</v>
      </c>
      <c r="AT337" s="52">
        <f>+Enfriamiento[[#This Row],[HORA FINAL]]-Enfriamiento[[#This Row],[HORA INICIAL]]</f>
        <v>5.902777777777779E-2</v>
      </c>
      <c r="AU337" s="53">
        <v>253.36</v>
      </c>
      <c r="AV337" s="46"/>
      <c r="AW33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7" s="55">
        <f>IF(Enfriamiento[[#This Row],[TIEMPO(H)]]="","",Enfriamiento[[#This Row],[TIEMPO(H)]]*60)</f>
        <v>85.000000000000071</v>
      </c>
      <c r="AY337" s="55">
        <f t="shared" si="10"/>
        <v>29</v>
      </c>
      <c r="AZ337" s="56" t="str">
        <f t="shared" si="11"/>
        <v>jul</v>
      </c>
      <c r="BA337" s="65" t="s">
        <v>221</v>
      </c>
    </row>
    <row r="338" spans="1:53" ht="26.25" hidden="1" thickBot="1" x14ac:dyDescent="0.3">
      <c r="A338" s="45">
        <v>45852</v>
      </c>
      <c r="B338" s="44" t="s">
        <v>60</v>
      </c>
      <c r="C338" s="44" t="s">
        <v>69</v>
      </c>
      <c r="D338" s="46" t="s">
        <v>70</v>
      </c>
      <c r="E338" s="47" t="s">
        <v>56</v>
      </c>
      <c r="F338" s="46" t="s">
        <v>57</v>
      </c>
      <c r="G338" s="46" t="s">
        <v>65</v>
      </c>
      <c r="H338" s="46" t="s">
        <v>59</v>
      </c>
      <c r="I338" s="46">
        <v>1</v>
      </c>
      <c r="J338" s="46">
        <v>3</v>
      </c>
      <c r="K338" s="46">
        <v>5.4</v>
      </c>
      <c r="L338" s="46">
        <v>5</v>
      </c>
      <c r="M338" s="46">
        <v>1220</v>
      </c>
      <c r="N338" s="73">
        <v>0.9375</v>
      </c>
      <c r="O338" s="46">
        <v>15.4</v>
      </c>
      <c r="P338" s="46">
        <v>19.3</v>
      </c>
      <c r="Q338" s="46">
        <v>19.3</v>
      </c>
      <c r="R338" s="46">
        <v>19.7</v>
      </c>
      <c r="S338" s="46">
        <v>20.100000000000001</v>
      </c>
      <c r="T338" s="46">
        <v>22.2</v>
      </c>
      <c r="U338" s="46">
        <v>21.5</v>
      </c>
      <c r="V338" s="46">
        <v>21.2</v>
      </c>
      <c r="W338" s="46">
        <v>18.100000000000001</v>
      </c>
      <c r="X338" s="48">
        <f>AVERAGE(P338:W674)</f>
        <v>18.354644808743245</v>
      </c>
      <c r="Y338" s="49">
        <v>0.95833333333333337</v>
      </c>
      <c r="Z338" s="50">
        <v>13.7</v>
      </c>
      <c r="AA338" s="50">
        <v>12.7</v>
      </c>
      <c r="AB338" s="50">
        <v>14.5</v>
      </c>
      <c r="AC338" s="50">
        <v>13.6</v>
      </c>
      <c r="AD338" s="50">
        <v>12.6</v>
      </c>
      <c r="AE338" s="50">
        <v>14.9</v>
      </c>
      <c r="AF338" s="50">
        <v>12.1</v>
      </c>
      <c r="AG338" s="50">
        <v>9.1999999999999993</v>
      </c>
      <c r="AH338" s="51">
        <f>AVERAGE(Z338:AG674)</f>
        <v>10.929787234042532</v>
      </c>
      <c r="AI338" s="49">
        <v>0.99652777777777779</v>
      </c>
      <c r="AJ338" s="50">
        <v>5</v>
      </c>
      <c r="AK338" s="50">
        <v>6.6</v>
      </c>
      <c r="AL338" s="50">
        <v>6</v>
      </c>
      <c r="AM338" s="50">
        <v>7.6</v>
      </c>
      <c r="AN338" s="50">
        <v>6.1</v>
      </c>
      <c r="AO338" s="50">
        <v>6.3</v>
      </c>
      <c r="AP338" s="50">
        <v>6.8</v>
      </c>
      <c r="AQ338" s="50">
        <v>6.4</v>
      </c>
      <c r="AR338" s="50">
        <v>5.0999999999999996</v>
      </c>
      <c r="AS338" s="51">
        <f>AVERAGE(AK338:AR674)</f>
        <v>6.5340425531914912</v>
      </c>
      <c r="AT338" s="52">
        <f>+Enfriamiento[[#This Row],[HORA FINAL]]-Enfriamiento[[#This Row],[HORA INICIAL]]</f>
        <v>5.902777777777779E-2</v>
      </c>
      <c r="AU338" s="53">
        <v>571.96</v>
      </c>
      <c r="AV338" s="46"/>
      <c r="AW33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8" s="55">
        <f>IF(Enfriamiento[[#This Row],[TIEMPO(H)]]="","",Enfriamiento[[#This Row],[TIEMPO(H)]]*60)</f>
        <v>85.000000000000071</v>
      </c>
      <c r="AY338" s="55">
        <f t="shared" si="10"/>
        <v>29</v>
      </c>
      <c r="AZ338" s="56" t="str">
        <f t="shared" si="11"/>
        <v>jul</v>
      </c>
      <c r="BA338" s="65" t="s">
        <v>222</v>
      </c>
    </row>
    <row r="339" spans="1:53" ht="26.25" hidden="1" thickBot="1" x14ac:dyDescent="0.3">
      <c r="A339" s="45">
        <v>45852</v>
      </c>
      <c r="B339" s="44" t="s">
        <v>60</v>
      </c>
      <c r="C339" s="44" t="s">
        <v>69</v>
      </c>
      <c r="D339" s="46" t="s">
        <v>70</v>
      </c>
      <c r="E339" s="47" t="s">
        <v>56</v>
      </c>
      <c r="F339" s="46" t="s">
        <v>57</v>
      </c>
      <c r="G339" s="46" t="s">
        <v>65</v>
      </c>
      <c r="H339" s="46" t="s">
        <v>59</v>
      </c>
      <c r="I339" s="46">
        <v>1</v>
      </c>
      <c r="J339" s="46">
        <v>3</v>
      </c>
      <c r="K339" s="46">
        <v>5.4</v>
      </c>
      <c r="L339" s="46">
        <v>5</v>
      </c>
      <c r="M339" s="46">
        <v>1218</v>
      </c>
      <c r="N339" s="73">
        <v>0.9375</v>
      </c>
      <c r="O339" s="46">
        <v>15.4</v>
      </c>
      <c r="P339" s="46">
        <v>19.3</v>
      </c>
      <c r="Q339" s="46">
        <v>19.3</v>
      </c>
      <c r="R339" s="46">
        <v>19.7</v>
      </c>
      <c r="S339" s="46">
        <v>20.100000000000001</v>
      </c>
      <c r="T339" s="46">
        <v>22.2</v>
      </c>
      <c r="U339" s="46">
        <v>21.5</v>
      </c>
      <c r="V339" s="46">
        <v>21.2</v>
      </c>
      <c r="W339" s="46">
        <v>18.100000000000001</v>
      </c>
      <c r="X339" s="48">
        <f>AVERAGE(P339:W676)</f>
        <v>18.313966480446997</v>
      </c>
      <c r="Y339" s="49">
        <v>0.95833333333333337</v>
      </c>
      <c r="Z339" s="50">
        <v>13.7</v>
      </c>
      <c r="AA339" s="50">
        <v>12.7</v>
      </c>
      <c r="AB339" s="50">
        <v>14.5</v>
      </c>
      <c r="AC339" s="50">
        <v>13.6</v>
      </c>
      <c r="AD339" s="50">
        <v>12.6</v>
      </c>
      <c r="AE339" s="50">
        <v>14.9</v>
      </c>
      <c r="AF339" s="50">
        <v>12.1</v>
      </c>
      <c r="AG339" s="50">
        <v>9.1999999999999993</v>
      </c>
      <c r="AH339" s="51">
        <f>AVERAGE(Z339:AG676)</f>
        <v>10.886684782608675</v>
      </c>
      <c r="AI339" s="49">
        <v>0.99652777777777779</v>
      </c>
      <c r="AJ339" s="50">
        <v>5</v>
      </c>
      <c r="AK339" s="50">
        <v>6.6</v>
      </c>
      <c r="AL339" s="50">
        <v>6</v>
      </c>
      <c r="AM339" s="50">
        <v>7.6</v>
      </c>
      <c r="AN339" s="50">
        <v>6.1</v>
      </c>
      <c r="AO339" s="50">
        <v>6.3</v>
      </c>
      <c r="AP339" s="50">
        <v>6.8</v>
      </c>
      <c r="AQ339" s="50">
        <v>6.4</v>
      </c>
      <c r="AR339" s="50">
        <v>5.0999999999999996</v>
      </c>
      <c r="AS339" s="51">
        <f>AVERAGE(AK339:AR676)</f>
        <v>6.5377717391304362</v>
      </c>
      <c r="AT339" s="52">
        <f>+Enfriamiento[[#This Row],[HORA FINAL]]-Enfriamiento[[#This Row],[HORA INICIAL]]</f>
        <v>5.902777777777779E-2</v>
      </c>
      <c r="AU339" s="53">
        <v>486.34</v>
      </c>
      <c r="AV339" s="46"/>
      <c r="AW33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39" s="55">
        <f>IF(Enfriamiento[[#This Row],[TIEMPO(H)]]="","",Enfriamiento[[#This Row],[TIEMPO(H)]]*60)</f>
        <v>85.000000000000071</v>
      </c>
      <c r="AY339" s="55">
        <f t="shared" si="10"/>
        <v>29</v>
      </c>
      <c r="AZ339" s="56" t="str">
        <f t="shared" si="11"/>
        <v>jul</v>
      </c>
      <c r="BA339" s="65" t="s">
        <v>223</v>
      </c>
    </row>
    <row r="340" spans="1:53" ht="26.25" hidden="1" thickBot="1" x14ac:dyDescent="0.3">
      <c r="A340" s="45">
        <v>45852</v>
      </c>
      <c r="B340" s="44" t="s">
        <v>60</v>
      </c>
      <c r="C340" s="44" t="s">
        <v>69</v>
      </c>
      <c r="D340" s="46" t="s">
        <v>70</v>
      </c>
      <c r="E340" s="47" t="s">
        <v>56</v>
      </c>
      <c r="F340" s="46" t="s">
        <v>57</v>
      </c>
      <c r="G340" s="46" t="s">
        <v>65</v>
      </c>
      <c r="H340" s="46" t="s">
        <v>59</v>
      </c>
      <c r="I340" s="46">
        <v>1</v>
      </c>
      <c r="J340" s="46">
        <v>3</v>
      </c>
      <c r="K340" s="46">
        <v>5.4</v>
      </c>
      <c r="L340" s="46">
        <v>5</v>
      </c>
      <c r="M340" s="46">
        <v>1223</v>
      </c>
      <c r="N340" s="73">
        <v>0.9375</v>
      </c>
      <c r="O340" s="46">
        <v>15.4</v>
      </c>
      <c r="P340" s="46">
        <v>19.3</v>
      </c>
      <c r="Q340" s="46">
        <v>19.3</v>
      </c>
      <c r="R340" s="46">
        <v>19.7</v>
      </c>
      <c r="S340" s="46">
        <v>20.100000000000001</v>
      </c>
      <c r="T340" s="46">
        <v>22.2</v>
      </c>
      <c r="U340" s="46">
        <v>21.5</v>
      </c>
      <c r="V340" s="46">
        <v>21.2</v>
      </c>
      <c r="W340" s="46">
        <v>18.100000000000001</v>
      </c>
      <c r="X340" s="48">
        <f>AVERAGE(P340:W678)</f>
        <v>18.271428571428633</v>
      </c>
      <c r="Y340" s="49">
        <v>0.95833333333333337</v>
      </c>
      <c r="Z340" s="50">
        <v>13.7</v>
      </c>
      <c r="AA340" s="50">
        <v>12.7</v>
      </c>
      <c r="AB340" s="50">
        <v>14.5</v>
      </c>
      <c r="AC340" s="50">
        <v>13.6</v>
      </c>
      <c r="AD340" s="50">
        <v>12.6</v>
      </c>
      <c r="AE340" s="50">
        <v>14.9</v>
      </c>
      <c r="AF340" s="50">
        <v>12.1</v>
      </c>
      <c r="AG340" s="50">
        <v>9.1999999999999993</v>
      </c>
      <c r="AH340" s="51">
        <f>AVERAGE(Z340:AG678)</f>
        <v>10.841666666666647</v>
      </c>
      <c r="AI340" s="49">
        <v>0.99652777777777779</v>
      </c>
      <c r="AJ340" s="50">
        <v>5</v>
      </c>
      <c r="AK340" s="50">
        <v>6.6</v>
      </c>
      <c r="AL340" s="50">
        <v>6</v>
      </c>
      <c r="AM340" s="50">
        <v>7.6</v>
      </c>
      <c r="AN340" s="50">
        <v>6.1</v>
      </c>
      <c r="AO340" s="50">
        <v>6.3</v>
      </c>
      <c r="AP340" s="50">
        <v>6.8</v>
      </c>
      <c r="AQ340" s="50">
        <v>6.4</v>
      </c>
      <c r="AR340" s="50">
        <v>5.0999999999999996</v>
      </c>
      <c r="AS340" s="51">
        <f>AVERAGE(AK340:AR678)</f>
        <v>6.541666666666667</v>
      </c>
      <c r="AT340" s="52">
        <f>+Enfriamiento[[#This Row],[HORA FINAL]]-Enfriamiento[[#This Row],[HORA INICIAL]]</f>
        <v>5.902777777777779E-2</v>
      </c>
      <c r="AU340" s="53">
        <v>42.86</v>
      </c>
      <c r="AV340" s="46"/>
      <c r="AW34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1.4166666666666679</v>
      </c>
      <c r="AX340" s="55">
        <f>IF(Enfriamiento[[#This Row],[TIEMPO(H)]]="","",Enfriamiento[[#This Row],[TIEMPO(H)]]*60)</f>
        <v>85.000000000000071</v>
      </c>
      <c r="AY340" s="55">
        <f t="shared" si="10"/>
        <v>29</v>
      </c>
      <c r="AZ340" s="56" t="str">
        <f t="shared" si="11"/>
        <v>jul</v>
      </c>
      <c r="BA340" s="65" t="s">
        <v>224</v>
      </c>
    </row>
    <row r="341" spans="1:53" ht="15" hidden="1" customHeight="1" thickBot="1" x14ac:dyDescent="0.3">
      <c r="A341" s="45">
        <v>45853</v>
      </c>
      <c r="B341" s="44" t="s">
        <v>53</v>
      </c>
      <c r="C341" s="44" t="s">
        <v>54</v>
      </c>
      <c r="D341" s="46" t="s">
        <v>63</v>
      </c>
      <c r="E341" s="47" t="s">
        <v>64</v>
      </c>
      <c r="F341" s="46" t="s">
        <v>57</v>
      </c>
      <c r="G341" s="46" t="s">
        <v>58</v>
      </c>
      <c r="H341" s="46" t="s">
        <v>59</v>
      </c>
      <c r="I341" s="46">
        <v>1</v>
      </c>
      <c r="J341" s="46">
        <v>3</v>
      </c>
      <c r="K341" s="46">
        <v>1</v>
      </c>
      <c r="L341" s="46">
        <v>5</v>
      </c>
      <c r="M341" s="46">
        <v>12376</v>
      </c>
      <c r="N341" s="73">
        <v>0.75</v>
      </c>
      <c r="O341" s="46">
        <v>13.1</v>
      </c>
      <c r="P341" s="46">
        <v>14.8</v>
      </c>
      <c r="Q341" s="46">
        <v>14.9</v>
      </c>
      <c r="R341" s="46">
        <v>14.8</v>
      </c>
      <c r="S341" s="46">
        <v>15.3</v>
      </c>
      <c r="T341" s="46">
        <v>14.6</v>
      </c>
      <c r="U341" s="46">
        <v>15.4</v>
      </c>
      <c r="V341" s="46">
        <v>15.1</v>
      </c>
      <c r="W341" s="46">
        <v>15.4</v>
      </c>
      <c r="X341" s="48">
        <f>AVERAGE(P341:W680)</f>
        <v>18.226900584795377</v>
      </c>
      <c r="Y341" s="49">
        <v>0.79513888888888884</v>
      </c>
      <c r="Z341" s="50">
        <v>11.4</v>
      </c>
      <c r="AA341" s="50">
        <v>12.3</v>
      </c>
      <c r="AB341" s="50">
        <v>11</v>
      </c>
      <c r="AC341" s="50">
        <v>8</v>
      </c>
      <c r="AD341" s="50">
        <v>10.9</v>
      </c>
      <c r="AE341" s="50">
        <v>12.2</v>
      </c>
      <c r="AF341" s="50">
        <v>10.3</v>
      </c>
      <c r="AG341" s="50">
        <v>9.8000000000000007</v>
      </c>
      <c r="AH341" s="51">
        <f>AVERAGE(Z341:AG680)</f>
        <v>10.794602272727253</v>
      </c>
      <c r="AI341" s="49">
        <v>0.83194444444444449</v>
      </c>
      <c r="AJ341" s="50">
        <v>5</v>
      </c>
      <c r="AK341" s="50">
        <v>8.1</v>
      </c>
      <c r="AL341" s="50">
        <v>9</v>
      </c>
      <c r="AM341" s="50">
        <v>7.6</v>
      </c>
      <c r="AN341" s="50">
        <v>5.5</v>
      </c>
      <c r="AO341" s="50">
        <v>7.7</v>
      </c>
      <c r="AP341" s="50">
        <v>8.4</v>
      </c>
      <c r="AQ341" s="50">
        <v>7.4</v>
      </c>
      <c r="AR341" s="50">
        <v>6.5</v>
      </c>
      <c r="AS341" s="51">
        <f>AVERAGE(AK341:AR680)</f>
        <v>6.5457386363636347</v>
      </c>
      <c r="AT341" s="52">
        <f>+Enfriamiento[[#This Row],[HORA FINAL]]-Enfriamiento[[#This Row],[HORA INICIAL]]</f>
        <v>8.1944444444444486E-2</v>
      </c>
      <c r="AU341" s="53">
        <v>393.64</v>
      </c>
      <c r="AV341" s="46"/>
      <c r="AW34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1" s="55">
        <f>IF(Enfriamiento[[#This Row],[TIEMPO(H)]]="","",Enfriamiento[[#This Row],[TIEMPO(H)]]*60)</f>
        <v>118.00000000000011</v>
      </c>
      <c r="AY341" s="55">
        <f t="shared" si="10"/>
        <v>29</v>
      </c>
      <c r="AZ341" s="56" t="str">
        <f t="shared" si="11"/>
        <v>jul</v>
      </c>
      <c r="BA341" s="65" t="s">
        <v>225</v>
      </c>
    </row>
    <row r="342" spans="1:53" ht="15" hidden="1" customHeight="1" thickBot="1" x14ac:dyDescent="0.3">
      <c r="A342" s="45">
        <v>45853</v>
      </c>
      <c r="B342" s="44" t="s">
        <v>53</v>
      </c>
      <c r="C342" s="44" t="s">
        <v>54</v>
      </c>
      <c r="D342" s="46" t="s">
        <v>63</v>
      </c>
      <c r="E342" s="47" t="s">
        <v>64</v>
      </c>
      <c r="F342" s="46" t="s">
        <v>57</v>
      </c>
      <c r="G342" s="46" t="s">
        <v>58</v>
      </c>
      <c r="H342" s="46" t="s">
        <v>59</v>
      </c>
      <c r="I342" s="46">
        <v>1</v>
      </c>
      <c r="J342" s="46">
        <v>3</v>
      </c>
      <c r="K342" s="46">
        <v>1</v>
      </c>
      <c r="L342" s="46">
        <v>5</v>
      </c>
      <c r="M342" s="46">
        <v>12377</v>
      </c>
      <c r="N342" s="73">
        <v>0.75</v>
      </c>
      <c r="O342" s="46">
        <v>13.1</v>
      </c>
      <c r="P342" s="46">
        <v>14.8</v>
      </c>
      <c r="Q342" s="46">
        <v>14.9</v>
      </c>
      <c r="R342" s="46">
        <v>14.8</v>
      </c>
      <c r="S342" s="46">
        <v>15.3</v>
      </c>
      <c r="T342" s="46">
        <v>14.6</v>
      </c>
      <c r="U342" s="46">
        <v>15.4</v>
      </c>
      <c r="V342" s="46">
        <v>15.1</v>
      </c>
      <c r="W342" s="46">
        <v>15.4</v>
      </c>
      <c r="X342" s="48">
        <f>AVERAGE(P342:W682)</f>
        <v>18.303293413173702</v>
      </c>
      <c r="Y342" s="49">
        <v>0.79513888888888884</v>
      </c>
      <c r="Z342" s="50">
        <v>11.4</v>
      </c>
      <c r="AA342" s="50">
        <v>12.3</v>
      </c>
      <c r="AB342" s="50">
        <v>11</v>
      </c>
      <c r="AC342" s="50">
        <v>8</v>
      </c>
      <c r="AD342" s="50">
        <v>10.9</v>
      </c>
      <c r="AE342" s="50">
        <v>12.2</v>
      </c>
      <c r="AF342" s="50">
        <v>10.3</v>
      </c>
      <c r="AG342" s="50">
        <v>9.8000000000000007</v>
      </c>
      <c r="AH342" s="51">
        <f>AVERAGE(Z342:AG682)</f>
        <v>10.795930232558122</v>
      </c>
      <c r="AI342" s="49">
        <v>0.83194444444444449</v>
      </c>
      <c r="AJ342" s="50">
        <v>5</v>
      </c>
      <c r="AK342" s="50">
        <v>8.1</v>
      </c>
      <c r="AL342" s="50">
        <v>9</v>
      </c>
      <c r="AM342" s="50">
        <v>7.6</v>
      </c>
      <c r="AN342" s="50">
        <v>5.5</v>
      </c>
      <c r="AO342" s="50">
        <v>7.7</v>
      </c>
      <c r="AP342" s="50">
        <v>8.4</v>
      </c>
      <c r="AQ342" s="50">
        <v>7.4</v>
      </c>
      <c r="AR342" s="50">
        <v>6.5</v>
      </c>
      <c r="AS342" s="51">
        <f>AVERAGE(AK342:AR682)</f>
        <v>6.5229651162790674</v>
      </c>
      <c r="AT342" s="52">
        <f>+Enfriamiento[[#This Row],[HORA FINAL]]-Enfriamiento[[#This Row],[HORA INICIAL]]</f>
        <v>8.1944444444444486E-2</v>
      </c>
      <c r="AU342" s="53">
        <v>394.64</v>
      </c>
      <c r="AV342" s="46"/>
      <c r="AW34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2" s="55">
        <f>IF(Enfriamiento[[#This Row],[TIEMPO(H)]]="","",Enfriamiento[[#This Row],[TIEMPO(H)]]*60)</f>
        <v>118.00000000000011</v>
      </c>
      <c r="AY342" s="55">
        <f t="shared" si="10"/>
        <v>29</v>
      </c>
      <c r="AZ342" s="56" t="str">
        <f t="shared" si="11"/>
        <v>jul</v>
      </c>
      <c r="BA342" s="65" t="s">
        <v>226</v>
      </c>
    </row>
    <row r="343" spans="1:53" ht="15" hidden="1" customHeight="1" thickBot="1" x14ac:dyDescent="0.3">
      <c r="A343" s="45">
        <v>45853</v>
      </c>
      <c r="B343" s="44" t="s">
        <v>53</v>
      </c>
      <c r="C343" s="44" t="s">
        <v>54</v>
      </c>
      <c r="D343" s="46" t="s">
        <v>63</v>
      </c>
      <c r="E343" s="47" t="s">
        <v>64</v>
      </c>
      <c r="F343" s="46" t="s">
        <v>57</v>
      </c>
      <c r="G343" s="46" t="s">
        <v>58</v>
      </c>
      <c r="H343" s="46" t="s">
        <v>59</v>
      </c>
      <c r="I343" s="46">
        <v>1</v>
      </c>
      <c r="J343" s="46">
        <v>3</v>
      </c>
      <c r="K343" s="46">
        <v>1</v>
      </c>
      <c r="L343" s="46">
        <v>5</v>
      </c>
      <c r="M343" s="46">
        <v>12378</v>
      </c>
      <c r="N343" s="73">
        <v>0.75</v>
      </c>
      <c r="O343" s="46">
        <v>13.1</v>
      </c>
      <c r="P343" s="46">
        <v>14.8</v>
      </c>
      <c r="Q343" s="46">
        <v>14.9</v>
      </c>
      <c r="R343" s="46">
        <v>14.8</v>
      </c>
      <c r="S343" s="46">
        <v>15.3</v>
      </c>
      <c r="T343" s="46">
        <v>14.6</v>
      </c>
      <c r="U343" s="46">
        <v>15.4</v>
      </c>
      <c r="V343" s="46">
        <v>15.1</v>
      </c>
      <c r="W343" s="46">
        <v>15.4</v>
      </c>
      <c r="X343" s="48">
        <f>AVERAGE(P343:W684)</f>
        <v>18.383435582822131</v>
      </c>
      <c r="Y343" s="49">
        <v>0.79513888888888884</v>
      </c>
      <c r="Z343" s="50">
        <v>11.4</v>
      </c>
      <c r="AA343" s="50">
        <v>12.3</v>
      </c>
      <c r="AB343" s="50">
        <v>11</v>
      </c>
      <c r="AC343" s="50">
        <v>8</v>
      </c>
      <c r="AD343" s="50">
        <v>10.9</v>
      </c>
      <c r="AE343" s="50">
        <v>12.2</v>
      </c>
      <c r="AF343" s="50">
        <v>10.3</v>
      </c>
      <c r="AG343" s="50">
        <v>9.8000000000000007</v>
      </c>
      <c r="AH343" s="51">
        <f>AVERAGE(Z343:AG684)</f>
        <v>10.797321428571411</v>
      </c>
      <c r="AI343" s="49">
        <v>0.83194444444444449</v>
      </c>
      <c r="AJ343" s="50">
        <v>5</v>
      </c>
      <c r="AK343" s="50">
        <v>8.1</v>
      </c>
      <c r="AL343" s="50">
        <v>9</v>
      </c>
      <c r="AM343" s="50">
        <v>7.6</v>
      </c>
      <c r="AN343" s="50">
        <v>5.5</v>
      </c>
      <c r="AO343" s="50">
        <v>7.7</v>
      </c>
      <c r="AP343" s="50">
        <v>8.4</v>
      </c>
      <c r="AQ343" s="50">
        <v>7.4</v>
      </c>
      <c r="AR343" s="50">
        <v>6.5</v>
      </c>
      <c r="AS343" s="51">
        <f>AVERAGE(AK343:AR684)</f>
        <v>6.4991071428571408</v>
      </c>
      <c r="AT343" s="52">
        <f>+Enfriamiento[[#This Row],[HORA FINAL]]-Enfriamiento[[#This Row],[HORA INICIAL]]</f>
        <v>8.1944444444444486E-2</v>
      </c>
      <c r="AU343" s="53">
        <v>394.64</v>
      </c>
      <c r="AV343" s="46"/>
      <c r="AW34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3" s="55">
        <f>IF(Enfriamiento[[#This Row],[TIEMPO(H)]]="","",Enfriamiento[[#This Row],[TIEMPO(H)]]*60)</f>
        <v>118.00000000000011</v>
      </c>
      <c r="AY343" s="55">
        <f t="shared" si="10"/>
        <v>29</v>
      </c>
      <c r="AZ343" s="56" t="str">
        <f t="shared" si="11"/>
        <v>jul</v>
      </c>
      <c r="BA343" s="65" t="s">
        <v>227</v>
      </c>
    </row>
    <row r="344" spans="1:53" ht="15" hidden="1" customHeight="1" thickBot="1" x14ac:dyDescent="0.3">
      <c r="A344" s="45">
        <v>45853</v>
      </c>
      <c r="B344" s="44" t="s">
        <v>53</v>
      </c>
      <c r="C344" s="44" t="s">
        <v>54</v>
      </c>
      <c r="D344" s="46" t="s">
        <v>63</v>
      </c>
      <c r="E344" s="47" t="s">
        <v>64</v>
      </c>
      <c r="F344" s="46" t="s">
        <v>57</v>
      </c>
      <c r="G344" s="46" t="s">
        <v>58</v>
      </c>
      <c r="H344" s="46" t="s">
        <v>59</v>
      </c>
      <c r="I344" s="46">
        <v>1</v>
      </c>
      <c r="J344" s="46">
        <v>3</v>
      </c>
      <c r="K344" s="46">
        <v>1</v>
      </c>
      <c r="L344" s="46">
        <v>5</v>
      </c>
      <c r="M344" s="46">
        <v>12379</v>
      </c>
      <c r="N344" s="73">
        <v>0.75</v>
      </c>
      <c r="O344" s="46">
        <v>13.1</v>
      </c>
      <c r="P344" s="46">
        <v>14.8</v>
      </c>
      <c r="Q344" s="46">
        <v>14.9</v>
      </c>
      <c r="R344" s="46">
        <v>14.8</v>
      </c>
      <c r="S344" s="46">
        <v>15.3</v>
      </c>
      <c r="T344" s="46">
        <v>14.6</v>
      </c>
      <c r="U344" s="46">
        <v>15.4</v>
      </c>
      <c r="V344" s="46">
        <v>15.1</v>
      </c>
      <c r="W344" s="46">
        <v>15.4</v>
      </c>
      <c r="X344" s="48">
        <f>AVERAGE(P344:W686)</f>
        <v>18.467610062893122</v>
      </c>
      <c r="Y344" s="49">
        <v>0.79513888888888884</v>
      </c>
      <c r="Z344" s="50">
        <v>11.4</v>
      </c>
      <c r="AA344" s="50">
        <v>12.3</v>
      </c>
      <c r="AB344" s="50">
        <v>11</v>
      </c>
      <c r="AC344" s="50">
        <v>8</v>
      </c>
      <c r="AD344" s="50">
        <v>10.9</v>
      </c>
      <c r="AE344" s="50">
        <v>12.2</v>
      </c>
      <c r="AF344" s="50">
        <v>10.3</v>
      </c>
      <c r="AG344" s="50">
        <v>9.8000000000000007</v>
      </c>
      <c r="AH344" s="51">
        <f>AVERAGE(Z344:AG686)</f>
        <v>10.79878048780486</v>
      </c>
      <c r="AI344" s="49">
        <v>0.83194444444444449</v>
      </c>
      <c r="AJ344" s="50">
        <v>5</v>
      </c>
      <c r="AK344" s="50">
        <v>8.1</v>
      </c>
      <c r="AL344" s="50">
        <v>9</v>
      </c>
      <c r="AM344" s="50">
        <v>7.6</v>
      </c>
      <c r="AN344" s="50">
        <v>5.5</v>
      </c>
      <c r="AO344" s="50">
        <v>7.7</v>
      </c>
      <c r="AP344" s="50">
        <v>8.4</v>
      </c>
      <c r="AQ344" s="50">
        <v>7.4</v>
      </c>
      <c r="AR344" s="50">
        <v>6.5</v>
      </c>
      <c r="AS344" s="51">
        <f>AVERAGE(AK344:AR686)</f>
        <v>6.4740853658536555</v>
      </c>
      <c r="AT344" s="52">
        <f>+Enfriamiento[[#This Row],[HORA FINAL]]-Enfriamiento[[#This Row],[HORA INICIAL]]</f>
        <v>8.1944444444444486E-2</v>
      </c>
      <c r="AU344" s="53">
        <v>387.64</v>
      </c>
      <c r="AV344" s="46"/>
      <c r="AW34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4" s="55">
        <f>IF(Enfriamiento[[#This Row],[TIEMPO(H)]]="","",Enfriamiento[[#This Row],[TIEMPO(H)]]*60)</f>
        <v>118.00000000000011</v>
      </c>
      <c r="AY344" s="55">
        <f t="shared" si="10"/>
        <v>29</v>
      </c>
      <c r="AZ344" s="56" t="str">
        <f t="shared" si="11"/>
        <v>jul</v>
      </c>
      <c r="BA344" s="65" t="s">
        <v>228</v>
      </c>
    </row>
    <row r="345" spans="1:53" ht="15" hidden="1" customHeight="1" thickBot="1" x14ac:dyDescent="0.3">
      <c r="A345" s="45">
        <v>45853</v>
      </c>
      <c r="B345" s="44" t="s">
        <v>53</v>
      </c>
      <c r="C345" s="44" t="s">
        <v>54</v>
      </c>
      <c r="D345" s="46" t="s">
        <v>63</v>
      </c>
      <c r="E345" s="47" t="s">
        <v>64</v>
      </c>
      <c r="F345" s="46" t="s">
        <v>57</v>
      </c>
      <c r="G345" s="46" t="s">
        <v>58</v>
      </c>
      <c r="H345" s="46" t="s">
        <v>59</v>
      </c>
      <c r="I345" s="46">
        <v>1</v>
      </c>
      <c r="J345" s="46">
        <v>3</v>
      </c>
      <c r="K345" s="46">
        <v>1</v>
      </c>
      <c r="L345" s="46">
        <v>5</v>
      </c>
      <c r="M345" s="46">
        <v>12372</v>
      </c>
      <c r="N345" s="73">
        <v>0.75</v>
      </c>
      <c r="O345" s="46">
        <v>13.1</v>
      </c>
      <c r="P345" s="46">
        <v>14.8</v>
      </c>
      <c r="Q345" s="46">
        <v>14.9</v>
      </c>
      <c r="R345" s="46">
        <v>14.8</v>
      </c>
      <c r="S345" s="46">
        <v>15.3</v>
      </c>
      <c r="T345" s="46">
        <v>14.6</v>
      </c>
      <c r="U345" s="46">
        <v>15.4</v>
      </c>
      <c r="V345" s="46">
        <v>15.1</v>
      </c>
      <c r="W345" s="46">
        <v>15.4</v>
      </c>
      <c r="X345" s="48">
        <f>AVERAGE(P345:W688)</f>
        <v>18.556129032258099</v>
      </c>
      <c r="Y345" s="49">
        <v>0.79513888888888884</v>
      </c>
      <c r="Z345" s="50">
        <v>11.4</v>
      </c>
      <c r="AA345" s="50">
        <v>12.3</v>
      </c>
      <c r="AB345" s="50">
        <v>11</v>
      </c>
      <c r="AC345" s="50">
        <v>8</v>
      </c>
      <c r="AD345" s="50">
        <v>10.9</v>
      </c>
      <c r="AE345" s="50">
        <v>12.2</v>
      </c>
      <c r="AF345" s="50">
        <v>10.3</v>
      </c>
      <c r="AG345" s="50">
        <v>9.8000000000000007</v>
      </c>
      <c r="AH345" s="51">
        <f>AVERAGE(Z345:AG688)</f>
        <v>10.800312499999984</v>
      </c>
      <c r="AI345" s="49">
        <v>0.83194444444444449</v>
      </c>
      <c r="AJ345" s="50">
        <v>5</v>
      </c>
      <c r="AK345" s="50">
        <v>8.1</v>
      </c>
      <c r="AL345" s="50">
        <v>9</v>
      </c>
      <c r="AM345" s="50">
        <v>7.6</v>
      </c>
      <c r="AN345" s="50">
        <v>5.5</v>
      </c>
      <c r="AO345" s="50">
        <v>7.7</v>
      </c>
      <c r="AP345" s="50">
        <v>8.4</v>
      </c>
      <c r="AQ345" s="50">
        <v>7.4</v>
      </c>
      <c r="AR345" s="50">
        <v>6.5</v>
      </c>
      <c r="AS345" s="51">
        <f>AVERAGE(AK345:AR688)</f>
        <v>6.4478124999999959</v>
      </c>
      <c r="AT345" s="52">
        <f>+Enfriamiento[[#This Row],[HORA FINAL]]-Enfriamiento[[#This Row],[HORA INICIAL]]</f>
        <v>8.1944444444444486E-2</v>
      </c>
      <c r="AU345" s="53">
        <v>326.87</v>
      </c>
      <c r="AV345" s="46"/>
      <c r="AW34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5" s="55">
        <f>IF(Enfriamiento[[#This Row],[TIEMPO(H)]]="","",Enfriamiento[[#This Row],[TIEMPO(H)]]*60)</f>
        <v>118.00000000000011</v>
      </c>
      <c r="AY345" s="55">
        <f t="shared" si="10"/>
        <v>29</v>
      </c>
      <c r="AZ345" s="56" t="str">
        <f t="shared" si="11"/>
        <v>jul</v>
      </c>
      <c r="BA345" s="65" t="s">
        <v>229</v>
      </c>
    </row>
    <row r="346" spans="1:53" ht="15" hidden="1" customHeight="1" thickBot="1" x14ac:dyDescent="0.3">
      <c r="A346" s="45">
        <v>45853</v>
      </c>
      <c r="B346" s="44" t="s">
        <v>53</v>
      </c>
      <c r="C346" s="44" t="s">
        <v>54</v>
      </c>
      <c r="D346" s="46" t="s">
        <v>63</v>
      </c>
      <c r="E346" s="47" t="s">
        <v>64</v>
      </c>
      <c r="F346" s="46" t="s">
        <v>57</v>
      </c>
      <c r="G346" s="46" t="s">
        <v>58</v>
      </c>
      <c r="H346" s="46" t="s">
        <v>59</v>
      </c>
      <c r="I346" s="46">
        <v>1</v>
      </c>
      <c r="J346" s="46">
        <v>3</v>
      </c>
      <c r="K346" s="46">
        <v>1</v>
      </c>
      <c r="L346" s="46">
        <v>5</v>
      </c>
      <c r="M346" s="46">
        <v>12375</v>
      </c>
      <c r="N346" s="73">
        <v>0.75</v>
      </c>
      <c r="O346" s="46">
        <v>13.1</v>
      </c>
      <c r="P346" s="46">
        <v>14.8</v>
      </c>
      <c r="Q346" s="46">
        <v>14.9</v>
      </c>
      <c r="R346" s="46">
        <v>14.8</v>
      </c>
      <c r="S346" s="46">
        <v>15.3</v>
      </c>
      <c r="T346" s="46">
        <v>14.6</v>
      </c>
      <c r="U346" s="46">
        <v>15.4</v>
      </c>
      <c r="V346" s="46">
        <v>15.1</v>
      </c>
      <c r="W346" s="46">
        <v>15.4</v>
      </c>
      <c r="X346" s="48">
        <f>AVERAGE(P346:W690)</f>
        <v>18.649337748344401</v>
      </c>
      <c r="Y346" s="49">
        <v>0.79513888888888884</v>
      </c>
      <c r="Z346" s="50">
        <v>11.4</v>
      </c>
      <c r="AA346" s="50">
        <v>12.3</v>
      </c>
      <c r="AB346" s="50">
        <v>11</v>
      </c>
      <c r="AC346" s="50">
        <v>8</v>
      </c>
      <c r="AD346" s="50">
        <v>10.9</v>
      </c>
      <c r="AE346" s="50">
        <v>12.2</v>
      </c>
      <c r="AF346" s="50">
        <v>10.3</v>
      </c>
      <c r="AG346" s="50">
        <v>9.8000000000000007</v>
      </c>
      <c r="AH346" s="51">
        <f>AVERAGE(Z346:AG690)</f>
        <v>10.801923076923062</v>
      </c>
      <c r="AI346" s="49">
        <v>0.83194444444444449</v>
      </c>
      <c r="AJ346" s="50">
        <v>5</v>
      </c>
      <c r="AK346" s="50">
        <v>8.1</v>
      </c>
      <c r="AL346" s="50">
        <v>9</v>
      </c>
      <c r="AM346" s="50">
        <v>7.6</v>
      </c>
      <c r="AN346" s="50">
        <v>5.5</v>
      </c>
      <c r="AO346" s="50">
        <v>7.7</v>
      </c>
      <c r="AP346" s="50">
        <v>8.4</v>
      </c>
      <c r="AQ346" s="50">
        <v>7.4</v>
      </c>
      <c r="AR346" s="50">
        <v>6.5</v>
      </c>
      <c r="AS346" s="51">
        <f>AVERAGE(AK346:AR690)</f>
        <v>6.4201923076923055</v>
      </c>
      <c r="AT346" s="52">
        <f>+Enfriamiento[[#This Row],[HORA FINAL]]-Enfriamiento[[#This Row],[HORA INICIAL]]</f>
        <v>8.1944444444444486E-2</v>
      </c>
      <c r="AU346" s="53">
        <v>395.64</v>
      </c>
      <c r="AV346" s="46"/>
      <c r="AW34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6" s="55">
        <f>IF(Enfriamiento[[#This Row],[TIEMPO(H)]]="","",Enfriamiento[[#This Row],[TIEMPO(H)]]*60)</f>
        <v>118.00000000000011</v>
      </c>
      <c r="AY346" s="55">
        <f t="shared" si="10"/>
        <v>29</v>
      </c>
      <c r="AZ346" s="56" t="str">
        <f t="shared" si="11"/>
        <v>jul</v>
      </c>
      <c r="BA346" s="65" t="s">
        <v>230</v>
      </c>
    </row>
    <row r="347" spans="1:53" ht="15" hidden="1" customHeight="1" x14ac:dyDescent="0.3">
      <c r="A347" s="45">
        <v>45853</v>
      </c>
      <c r="B347" s="44" t="s">
        <v>53</v>
      </c>
      <c r="C347" s="44" t="s">
        <v>54</v>
      </c>
      <c r="D347" s="46" t="s">
        <v>63</v>
      </c>
      <c r="E347" s="47" t="s">
        <v>64</v>
      </c>
      <c r="F347" s="46" t="s">
        <v>57</v>
      </c>
      <c r="G347" s="46" t="s">
        <v>58</v>
      </c>
      <c r="H347" s="46" t="s">
        <v>59</v>
      </c>
      <c r="I347" s="46">
        <v>1</v>
      </c>
      <c r="J347" s="46">
        <v>3</v>
      </c>
      <c r="K347" s="46">
        <v>1</v>
      </c>
      <c r="L347" s="46">
        <v>5</v>
      </c>
      <c r="M347" s="46">
        <v>12374</v>
      </c>
      <c r="N347" s="73">
        <v>0.75</v>
      </c>
      <c r="O347" s="46">
        <v>13.1</v>
      </c>
      <c r="P347" s="46">
        <v>14.8</v>
      </c>
      <c r="Q347" s="46">
        <v>14.9</v>
      </c>
      <c r="R347" s="46">
        <v>14.8</v>
      </c>
      <c r="S347" s="46">
        <v>15.3</v>
      </c>
      <c r="T347" s="46">
        <v>14.6</v>
      </c>
      <c r="U347" s="46">
        <v>15.4</v>
      </c>
      <c r="V347" s="46">
        <v>15.1</v>
      </c>
      <c r="W347" s="46">
        <v>15.4</v>
      </c>
      <c r="X347" s="48">
        <f>AVERAGE(P347:W692)</f>
        <v>18.747619047619072</v>
      </c>
      <c r="Y347" s="49">
        <v>0.79513888888888884</v>
      </c>
      <c r="Z347" s="50">
        <v>11.4</v>
      </c>
      <c r="AA347" s="50">
        <v>12.3</v>
      </c>
      <c r="AB347" s="50">
        <v>11</v>
      </c>
      <c r="AC347" s="50">
        <v>8</v>
      </c>
      <c r="AD347" s="50">
        <v>10.9</v>
      </c>
      <c r="AE347" s="50">
        <v>12.2</v>
      </c>
      <c r="AF347" s="50">
        <v>10.3</v>
      </c>
      <c r="AG347" s="50">
        <v>9.8000000000000007</v>
      </c>
      <c r="AH347" s="51">
        <f>AVERAGE(Z347:AG692)</f>
        <v>10.803618421052615</v>
      </c>
      <c r="AI347" s="49">
        <v>0.83194444444444449</v>
      </c>
      <c r="AJ347" s="50">
        <v>5</v>
      </c>
      <c r="AK347" s="50">
        <v>8.1</v>
      </c>
      <c r="AL347" s="50">
        <v>9</v>
      </c>
      <c r="AM347" s="50">
        <v>7.6</v>
      </c>
      <c r="AN347" s="50">
        <v>5.5</v>
      </c>
      <c r="AO347" s="50">
        <v>7.7</v>
      </c>
      <c r="AP347" s="50">
        <v>8.4</v>
      </c>
      <c r="AQ347" s="50">
        <v>7.4</v>
      </c>
      <c r="AR347" s="50">
        <v>6.5</v>
      </c>
      <c r="AS347" s="51">
        <f>AVERAGE(AK347:AR692)</f>
        <v>6.3911184210526288</v>
      </c>
      <c r="AT347" s="52">
        <f>+Enfriamiento[[#This Row],[HORA FINAL]]-Enfriamiento[[#This Row],[HORA INICIAL]]</f>
        <v>8.1944444444444486E-2</v>
      </c>
      <c r="AU347" s="53">
        <v>390.64</v>
      </c>
      <c r="AV347" s="46"/>
      <c r="AW34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1.9666666666666686</v>
      </c>
      <c r="AX347" s="55">
        <f>IF(Enfriamiento[[#This Row],[TIEMPO(H)]]="","",Enfriamiento[[#This Row],[TIEMPO(H)]]*60)</f>
        <v>118.00000000000011</v>
      </c>
      <c r="AY347" s="55">
        <f t="shared" si="10"/>
        <v>29</v>
      </c>
      <c r="AZ347" s="56" t="str">
        <f t="shared" si="11"/>
        <v>jul</v>
      </c>
      <c r="BA347" s="65" t="s">
        <v>231</v>
      </c>
    </row>
    <row r="348" spans="1:53" ht="15" hidden="1" customHeight="1" thickBot="1" x14ac:dyDescent="0.3">
      <c r="A348" s="45">
        <v>45853</v>
      </c>
      <c r="B348" s="44" t="s">
        <v>60</v>
      </c>
      <c r="C348" s="44" t="s">
        <v>54</v>
      </c>
      <c r="D348" s="46" t="s">
        <v>63</v>
      </c>
      <c r="E348" s="47" t="s">
        <v>64</v>
      </c>
      <c r="F348" s="46" t="s">
        <v>57</v>
      </c>
      <c r="G348" s="46" t="s">
        <v>58</v>
      </c>
      <c r="H348" s="46" t="s">
        <v>59</v>
      </c>
      <c r="I348" s="46">
        <v>1</v>
      </c>
      <c r="J348" s="46">
        <v>2</v>
      </c>
      <c r="K348" s="46">
        <v>2</v>
      </c>
      <c r="L348" s="46">
        <v>5</v>
      </c>
      <c r="M348" s="46">
        <v>12389</v>
      </c>
      <c r="N348" s="73">
        <v>0.75694444444444442</v>
      </c>
      <c r="O348" s="46">
        <v>13.3</v>
      </c>
      <c r="P348" s="46">
        <v>20</v>
      </c>
      <c r="Q348" s="46">
        <v>20</v>
      </c>
      <c r="R348" s="46">
        <v>19.8</v>
      </c>
      <c r="S348" s="46">
        <v>19.899999999999999</v>
      </c>
      <c r="T348" s="46">
        <v>19.399999999999999</v>
      </c>
      <c r="U348" s="46"/>
      <c r="V348" s="46">
        <v>19.600000000000001</v>
      </c>
      <c r="W348" s="46">
        <v>19.899999999999999</v>
      </c>
      <c r="X348" s="48">
        <f>AVERAGE(P348:W694)</f>
        <v>18.851398601398628</v>
      </c>
      <c r="Y348" s="49">
        <v>0.79583333333333328</v>
      </c>
      <c r="Z348" s="50">
        <v>13.5</v>
      </c>
      <c r="AA348" s="50">
        <v>13.4</v>
      </c>
      <c r="AB348" s="50">
        <v>12.1</v>
      </c>
      <c r="AC348" s="50">
        <v>14.4</v>
      </c>
      <c r="AD348" s="50">
        <v>15.9</v>
      </c>
      <c r="AE348" s="50">
        <v>9.6</v>
      </c>
      <c r="AF348" s="50">
        <v>11.7</v>
      </c>
      <c r="AG348" s="50">
        <v>9.8000000000000007</v>
      </c>
      <c r="AH348" s="51">
        <f>AVERAGE(Z348:AG694)</f>
        <v>10.805405405405393</v>
      </c>
      <c r="AI348" s="49">
        <v>0.84444444444444444</v>
      </c>
      <c r="AJ348" s="50">
        <v>4.5999999999999996</v>
      </c>
      <c r="AK348" s="50">
        <v>8.1999999999999993</v>
      </c>
      <c r="AL348" s="50">
        <v>8</v>
      </c>
      <c r="AM348" s="50">
        <v>7.4</v>
      </c>
      <c r="AN348" s="50">
        <v>8.4</v>
      </c>
      <c r="AO348" s="50">
        <v>10.3</v>
      </c>
      <c r="AP348" s="50">
        <v>3.9</v>
      </c>
      <c r="AQ348" s="50">
        <v>7.2</v>
      </c>
      <c r="AR348" s="50">
        <v>6</v>
      </c>
      <c r="AS348" s="51">
        <f>AVERAGE(AK348:AR694)</f>
        <v>6.3604729729729703</v>
      </c>
      <c r="AT348" s="52">
        <f>+Enfriamiento[[#This Row],[HORA FINAL]]-Enfriamiento[[#This Row],[HORA INICIAL]]</f>
        <v>8.7500000000000022E-2</v>
      </c>
      <c r="AU348" s="53">
        <v>390.64</v>
      </c>
      <c r="AV348" s="46"/>
      <c r="AW34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48" s="55">
        <f>IF(Enfriamiento[[#This Row],[TIEMPO(H)]]="","",Enfriamiento[[#This Row],[TIEMPO(H)]]*60)</f>
        <v>126.00000000000009</v>
      </c>
      <c r="AY348" s="55">
        <f t="shared" si="10"/>
        <v>29</v>
      </c>
      <c r="AZ348" s="56" t="str">
        <f t="shared" si="11"/>
        <v>jul</v>
      </c>
      <c r="BA348" s="65" t="s">
        <v>232</v>
      </c>
    </row>
    <row r="349" spans="1:53" ht="15" hidden="1" customHeight="1" thickBot="1" x14ac:dyDescent="0.3">
      <c r="A349" s="45">
        <v>45853</v>
      </c>
      <c r="B349" s="44" t="s">
        <v>60</v>
      </c>
      <c r="C349" s="44" t="s">
        <v>54</v>
      </c>
      <c r="D349" s="46" t="s">
        <v>63</v>
      </c>
      <c r="E349" s="47" t="s">
        <v>64</v>
      </c>
      <c r="F349" s="46" t="s">
        <v>57</v>
      </c>
      <c r="G349" s="46" t="s">
        <v>58</v>
      </c>
      <c r="H349" s="46" t="s">
        <v>59</v>
      </c>
      <c r="I349" s="46">
        <v>1</v>
      </c>
      <c r="J349" s="46">
        <v>2</v>
      </c>
      <c r="K349" s="46">
        <v>2</v>
      </c>
      <c r="L349" s="46">
        <v>5</v>
      </c>
      <c r="M349" s="46">
        <v>12388</v>
      </c>
      <c r="N349" s="73">
        <v>0.75694444444444442</v>
      </c>
      <c r="O349" s="46">
        <v>13.3</v>
      </c>
      <c r="P349" s="46">
        <v>20</v>
      </c>
      <c r="Q349" s="46">
        <v>20</v>
      </c>
      <c r="R349" s="46">
        <v>19.8</v>
      </c>
      <c r="S349" s="46">
        <v>19.899999999999999</v>
      </c>
      <c r="T349" s="46">
        <v>19.399999999999999</v>
      </c>
      <c r="U349" s="46"/>
      <c r="V349" s="46">
        <v>19.600000000000001</v>
      </c>
      <c r="W349" s="46">
        <v>19.899999999999999</v>
      </c>
      <c r="X349" s="48">
        <f>AVERAGE(P349:W696)</f>
        <v>18.827598566308264</v>
      </c>
      <c r="Y349" s="49">
        <v>0.79583333333333328</v>
      </c>
      <c r="Z349" s="50">
        <v>13.5</v>
      </c>
      <c r="AA349" s="50">
        <v>13.4</v>
      </c>
      <c r="AB349" s="50">
        <v>12.1</v>
      </c>
      <c r="AC349" s="50">
        <v>14.4</v>
      </c>
      <c r="AD349" s="50">
        <v>15.9</v>
      </c>
      <c r="AE349" s="50">
        <v>9.6</v>
      </c>
      <c r="AF349" s="50">
        <v>11.7</v>
      </c>
      <c r="AG349" s="50">
        <v>9.8000000000000007</v>
      </c>
      <c r="AH349" s="51">
        <f>AVERAGE(Z349:AG696)</f>
        <v>10.756944444444434</v>
      </c>
      <c r="AI349" s="49">
        <v>0.84444444444444444</v>
      </c>
      <c r="AJ349" s="50">
        <v>4.5999999999999996</v>
      </c>
      <c r="AK349" s="50">
        <v>8.1999999999999993</v>
      </c>
      <c r="AL349" s="50">
        <v>8</v>
      </c>
      <c r="AM349" s="50">
        <v>7.4</v>
      </c>
      <c r="AN349" s="50">
        <v>8.4</v>
      </c>
      <c r="AO349" s="50">
        <v>10.3</v>
      </c>
      <c r="AP349" s="50">
        <v>3.9</v>
      </c>
      <c r="AQ349" s="50">
        <v>7.2</v>
      </c>
      <c r="AR349" s="50">
        <v>6</v>
      </c>
      <c r="AS349" s="51">
        <f>AVERAGE(AK349:AR696)</f>
        <v>6.3309027777777747</v>
      </c>
      <c r="AT349" s="52">
        <f>+Enfriamiento[[#This Row],[HORA FINAL]]-Enfriamiento[[#This Row],[HORA INICIAL]]</f>
        <v>8.7500000000000022E-2</v>
      </c>
      <c r="AU349" s="53">
        <v>395.64</v>
      </c>
      <c r="AV349" s="46"/>
      <c r="AW34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49" s="55">
        <f>IF(Enfriamiento[[#This Row],[TIEMPO(H)]]="","",Enfriamiento[[#This Row],[TIEMPO(H)]]*60)</f>
        <v>126.00000000000009</v>
      </c>
      <c r="AY349" s="55">
        <f t="shared" si="10"/>
        <v>29</v>
      </c>
      <c r="AZ349" s="56" t="str">
        <f t="shared" si="11"/>
        <v>jul</v>
      </c>
      <c r="BA349" s="65" t="s">
        <v>233</v>
      </c>
    </row>
    <row r="350" spans="1:53" ht="15" hidden="1" customHeight="1" thickBot="1" x14ac:dyDescent="0.3">
      <c r="A350" s="45">
        <v>45853</v>
      </c>
      <c r="B350" s="44" t="s">
        <v>60</v>
      </c>
      <c r="C350" s="44" t="s">
        <v>54</v>
      </c>
      <c r="D350" s="46" t="s">
        <v>63</v>
      </c>
      <c r="E350" s="47" t="s">
        <v>64</v>
      </c>
      <c r="F350" s="46" t="s">
        <v>57</v>
      </c>
      <c r="G350" s="46" t="s">
        <v>58</v>
      </c>
      <c r="H350" s="46" t="s">
        <v>59</v>
      </c>
      <c r="I350" s="46">
        <v>1</v>
      </c>
      <c r="J350" s="46">
        <v>2</v>
      </c>
      <c r="K350" s="46">
        <v>2</v>
      </c>
      <c r="L350" s="46">
        <v>5</v>
      </c>
      <c r="M350" s="46">
        <v>12386</v>
      </c>
      <c r="N350" s="73">
        <v>0.75694444444444442</v>
      </c>
      <c r="O350" s="46">
        <v>13.3</v>
      </c>
      <c r="P350" s="46">
        <v>20</v>
      </c>
      <c r="Q350" s="46">
        <v>20</v>
      </c>
      <c r="R350" s="46">
        <v>19.8</v>
      </c>
      <c r="S350" s="46">
        <v>19.899999999999999</v>
      </c>
      <c r="T350" s="46">
        <v>19.399999999999999</v>
      </c>
      <c r="U350" s="46"/>
      <c r="V350" s="46">
        <v>19.600000000000001</v>
      </c>
      <c r="W350" s="46">
        <v>19.899999999999999</v>
      </c>
      <c r="X350" s="48">
        <f>AVERAGE(P350:W698)</f>
        <v>18.802573529411784</v>
      </c>
      <c r="Y350" s="49">
        <v>0.79583333333333328</v>
      </c>
      <c r="Z350" s="50">
        <v>13.5</v>
      </c>
      <c r="AA350" s="50">
        <v>13.4</v>
      </c>
      <c r="AB350" s="50">
        <v>12.1</v>
      </c>
      <c r="AC350" s="50">
        <v>14.4</v>
      </c>
      <c r="AD350" s="50">
        <v>15.9</v>
      </c>
      <c r="AE350" s="50">
        <v>9.6</v>
      </c>
      <c r="AF350" s="50">
        <v>11.7</v>
      </c>
      <c r="AG350" s="50">
        <v>9.8000000000000007</v>
      </c>
      <c r="AH350" s="51">
        <f>AVERAGE(Z350:AG698)</f>
        <v>10.705714285714279</v>
      </c>
      <c r="AI350" s="49">
        <v>0.84444444444444444</v>
      </c>
      <c r="AJ350" s="50">
        <v>4.5999999999999996</v>
      </c>
      <c r="AK350" s="50">
        <v>8.1999999999999993</v>
      </c>
      <c r="AL350" s="50">
        <v>8</v>
      </c>
      <c r="AM350" s="50">
        <v>7.4</v>
      </c>
      <c r="AN350" s="50">
        <v>8.4</v>
      </c>
      <c r="AO350" s="50">
        <v>10.3</v>
      </c>
      <c r="AP350" s="50">
        <v>3.9</v>
      </c>
      <c r="AQ350" s="50">
        <v>7.2</v>
      </c>
      <c r="AR350" s="50">
        <v>6</v>
      </c>
      <c r="AS350" s="51">
        <f>AVERAGE(AK350:AR698)</f>
        <v>6.2996428571428531</v>
      </c>
      <c r="AT350" s="52">
        <f>+Enfriamiento[[#This Row],[HORA FINAL]]-Enfriamiento[[#This Row],[HORA INICIAL]]</f>
        <v>8.7500000000000022E-2</v>
      </c>
      <c r="AU350" s="53">
        <v>394.64</v>
      </c>
      <c r="AV350" s="46"/>
      <c r="AW35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0" s="55">
        <f>IF(Enfriamiento[[#This Row],[TIEMPO(H)]]="","",Enfriamiento[[#This Row],[TIEMPO(H)]]*60)</f>
        <v>126.00000000000009</v>
      </c>
      <c r="AY350" s="55">
        <f t="shared" si="10"/>
        <v>29</v>
      </c>
      <c r="AZ350" s="56" t="str">
        <f t="shared" si="11"/>
        <v>jul</v>
      </c>
      <c r="BA350" s="65" t="s">
        <v>234</v>
      </c>
    </row>
    <row r="351" spans="1:53" ht="15" hidden="1" customHeight="1" thickBot="1" x14ac:dyDescent="0.3">
      <c r="A351" s="45">
        <v>45853</v>
      </c>
      <c r="B351" s="44" t="s">
        <v>60</v>
      </c>
      <c r="C351" s="44" t="s">
        <v>54</v>
      </c>
      <c r="D351" s="46" t="s">
        <v>63</v>
      </c>
      <c r="E351" s="47" t="s">
        <v>64</v>
      </c>
      <c r="F351" s="46" t="s">
        <v>57</v>
      </c>
      <c r="G351" s="46" t="s">
        <v>58</v>
      </c>
      <c r="H351" s="46" t="s">
        <v>59</v>
      </c>
      <c r="I351" s="46">
        <v>1</v>
      </c>
      <c r="J351" s="46">
        <v>2</v>
      </c>
      <c r="K351" s="46">
        <v>2</v>
      </c>
      <c r="L351" s="46">
        <v>5</v>
      </c>
      <c r="M351" s="46">
        <v>12387</v>
      </c>
      <c r="N351" s="73">
        <v>0.75694444444444442</v>
      </c>
      <c r="O351" s="46">
        <v>13.3</v>
      </c>
      <c r="P351" s="46">
        <v>20</v>
      </c>
      <c r="Q351" s="46">
        <v>20</v>
      </c>
      <c r="R351" s="46">
        <v>19.8</v>
      </c>
      <c r="S351" s="46">
        <v>19.899999999999999</v>
      </c>
      <c r="T351" s="46">
        <v>19.399999999999999</v>
      </c>
      <c r="U351" s="46"/>
      <c r="V351" s="46">
        <v>19.600000000000001</v>
      </c>
      <c r="W351" s="46">
        <v>19.899999999999999</v>
      </c>
      <c r="X351" s="48">
        <f>AVERAGE(P351:W700)</f>
        <v>18.776226415094357</v>
      </c>
      <c r="Y351" s="49">
        <v>0.79583333333333328</v>
      </c>
      <c r="Z351" s="50">
        <v>13.5</v>
      </c>
      <c r="AA351" s="50">
        <v>13.4</v>
      </c>
      <c r="AB351" s="50">
        <v>12.1</v>
      </c>
      <c r="AC351" s="50">
        <v>14.4</v>
      </c>
      <c r="AD351" s="50">
        <v>15.9</v>
      </c>
      <c r="AE351" s="50">
        <v>9.6</v>
      </c>
      <c r="AF351" s="50">
        <v>11.7</v>
      </c>
      <c r="AG351" s="50">
        <v>9.8000000000000007</v>
      </c>
      <c r="AH351" s="51">
        <f>AVERAGE(Z351:AG700)</f>
        <v>10.65147058823529</v>
      </c>
      <c r="AI351" s="49">
        <v>0.84444444444444444</v>
      </c>
      <c r="AJ351" s="50">
        <v>4.5999999999999996</v>
      </c>
      <c r="AK351" s="50">
        <v>8.1999999999999993</v>
      </c>
      <c r="AL351" s="50">
        <v>8</v>
      </c>
      <c r="AM351" s="50">
        <v>7.4</v>
      </c>
      <c r="AN351" s="50">
        <v>8.4</v>
      </c>
      <c r="AO351" s="50">
        <v>10.3</v>
      </c>
      <c r="AP351" s="50">
        <v>3.9</v>
      </c>
      <c r="AQ351" s="50">
        <v>7.2</v>
      </c>
      <c r="AR351" s="50">
        <v>6</v>
      </c>
      <c r="AS351" s="51">
        <f>AVERAGE(AK351:AR700)</f>
        <v>6.2665441176470553</v>
      </c>
      <c r="AT351" s="52">
        <f>+Enfriamiento[[#This Row],[HORA FINAL]]-Enfriamiento[[#This Row],[HORA INICIAL]]</f>
        <v>8.7500000000000022E-2</v>
      </c>
      <c r="AU351" s="53">
        <v>398.64</v>
      </c>
      <c r="AV351" s="46"/>
      <c r="AW35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1" s="55">
        <f>IF(Enfriamiento[[#This Row],[TIEMPO(H)]]="","",Enfriamiento[[#This Row],[TIEMPO(H)]]*60)</f>
        <v>126.00000000000009</v>
      </c>
      <c r="AY351" s="55">
        <f t="shared" si="10"/>
        <v>29</v>
      </c>
      <c r="AZ351" s="56" t="str">
        <f t="shared" si="11"/>
        <v>jul</v>
      </c>
      <c r="BA351" s="65" t="s">
        <v>235</v>
      </c>
    </row>
    <row r="352" spans="1:53" ht="15" hidden="1" customHeight="1" thickBot="1" x14ac:dyDescent="0.3">
      <c r="A352" s="45">
        <v>45853</v>
      </c>
      <c r="B352" s="44" t="s">
        <v>60</v>
      </c>
      <c r="C352" s="44" t="s">
        <v>54</v>
      </c>
      <c r="D352" s="46" t="s">
        <v>63</v>
      </c>
      <c r="E352" s="47" t="s">
        <v>64</v>
      </c>
      <c r="F352" s="46" t="s">
        <v>57</v>
      </c>
      <c r="G352" s="46" t="s">
        <v>58</v>
      </c>
      <c r="H352" s="46" t="s">
        <v>59</v>
      </c>
      <c r="I352" s="46">
        <v>1</v>
      </c>
      <c r="J352" s="46">
        <v>2</v>
      </c>
      <c r="K352" s="46">
        <v>2</v>
      </c>
      <c r="L352" s="46">
        <v>5</v>
      </c>
      <c r="M352" s="46">
        <v>12385</v>
      </c>
      <c r="N352" s="73">
        <v>0.75694444444444442</v>
      </c>
      <c r="O352" s="46">
        <v>13.3</v>
      </c>
      <c r="P352" s="46">
        <v>20</v>
      </c>
      <c r="Q352" s="46">
        <v>20</v>
      </c>
      <c r="R352" s="46">
        <v>19.8</v>
      </c>
      <c r="S352" s="46">
        <v>19.899999999999999</v>
      </c>
      <c r="T352" s="46">
        <v>19.399999999999999</v>
      </c>
      <c r="U352" s="46"/>
      <c r="V352" s="46">
        <v>19.600000000000001</v>
      </c>
      <c r="W352" s="46">
        <v>19.899999999999999</v>
      </c>
      <c r="X352" s="48">
        <f>AVERAGE(P352:W702)</f>
        <v>18.748449612403117</v>
      </c>
      <c r="Y352" s="49">
        <v>0.79583333333333328</v>
      </c>
      <c r="Z352" s="50">
        <v>13.5</v>
      </c>
      <c r="AA352" s="50">
        <v>13.4</v>
      </c>
      <c r="AB352" s="50">
        <v>12.1</v>
      </c>
      <c r="AC352" s="50">
        <v>14.4</v>
      </c>
      <c r="AD352" s="50">
        <v>15.9</v>
      </c>
      <c r="AE352" s="50">
        <v>9.6</v>
      </c>
      <c r="AF352" s="50">
        <v>11.7</v>
      </c>
      <c r="AG352" s="50">
        <v>9.8000000000000007</v>
      </c>
      <c r="AH352" s="51">
        <f>AVERAGE(Z352:AG702)</f>
        <v>10.593939393939394</v>
      </c>
      <c r="AI352" s="49">
        <v>0.84444444444444444</v>
      </c>
      <c r="AJ352" s="50">
        <v>4.5999999999999996</v>
      </c>
      <c r="AK352" s="50">
        <v>8.1999999999999993</v>
      </c>
      <c r="AL352" s="50">
        <v>8</v>
      </c>
      <c r="AM352" s="50">
        <v>7.4</v>
      </c>
      <c r="AN352" s="50">
        <v>8.4</v>
      </c>
      <c r="AO352" s="50">
        <v>10.3</v>
      </c>
      <c r="AP352" s="50">
        <v>3.9</v>
      </c>
      <c r="AQ352" s="50">
        <v>7.2</v>
      </c>
      <c r="AR352" s="50">
        <v>6</v>
      </c>
      <c r="AS352" s="51">
        <f>AVERAGE(AK352:AR702)</f>
        <v>6.2314393939393904</v>
      </c>
      <c r="AT352" s="52">
        <f>+Enfriamiento[[#This Row],[HORA FINAL]]-Enfriamiento[[#This Row],[HORA INICIAL]]</f>
        <v>8.7500000000000022E-2</v>
      </c>
      <c r="AU352" s="53">
        <v>391.64</v>
      </c>
      <c r="AV352" s="46"/>
      <c r="AW35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2" s="55">
        <f>IF(Enfriamiento[[#This Row],[TIEMPO(H)]]="","",Enfriamiento[[#This Row],[TIEMPO(H)]]*60)</f>
        <v>126.00000000000009</v>
      </c>
      <c r="AY352" s="55">
        <f t="shared" si="10"/>
        <v>29</v>
      </c>
      <c r="AZ352" s="56" t="str">
        <f t="shared" si="11"/>
        <v>jul</v>
      </c>
      <c r="BA352" s="65" t="s">
        <v>236</v>
      </c>
    </row>
    <row r="353" spans="1:53" ht="15" hidden="1" customHeight="1" thickBot="1" x14ac:dyDescent="0.3">
      <c r="A353" s="45">
        <v>45853</v>
      </c>
      <c r="B353" s="44" t="s">
        <v>60</v>
      </c>
      <c r="C353" s="44" t="s">
        <v>54</v>
      </c>
      <c r="D353" s="46" t="s">
        <v>63</v>
      </c>
      <c r="E353" s="47" t="s">
        <v>64</v>
      </c>
      <c r="F353" s="46" t="s">
        <v>57</v>
      </c>
      <c r="G353" s="46" t="s">
        <v>58</v>
      </c>
      <c r="H353" s="46" t="s">
        <v>59</v>
      </c>
      <c r="I353" s="46">
        <v>1</v>
      </c>
      <c r="J353" s="46">
        <v>2</v>
      </c>
      <c r="K353" s="46">
        <v>2</v>
      </c>
      <c r="L353" s="46">
        <v>5</v>
      </c>
      <c r="M353" s="46">
        <v>12383</v>
      </c>
      <c r="N353" s="73">
        <v>0.75694444444444442</v>
      </c>
      <c r="O353" s="46">
        <v>13.3</v>
      </c>
      <c r="P353" s="46">
        <v>20</v>
      </c>
      <c r="Q353" s="46">
        <v>20</v>
      </c>
      <c r="R353" s="46">
        <v>19.8</v>
      </c>
      <c r="S353" s="46">
        <v>19.899999999999999</v>
      </c>
      <c r="T353" s="46">
        <v>19.399999999999999</v>
      </c>
      <c r="U353" s="46"/>
      <c r="V353" s="46">
        <v>19.600000000000001</v>
      </c>
      <c r="W353" s="46">
        <v>19.899999999999999</v>
      </c>
      <c r="X353" s="48">
        <f>AVERAGE(P353:W704)</f>
        <v>18.719123505976107</v>
      </c>
      <c r="Y353" s="49">
        <v>0.79583333333333328</v>
      </c>
      <c r="Z353" s="50">
        <v>13.5</v>
      </c>
      <c r="AA353" s="50">
        <v>13.4</v>
      </c>
      <c r="AB353" s="50">
        <v>12.1</v>
      </c>
      <c r="AC353" s="50">
        <v>14.4</v>
      </c>
      <c r="AD353" s="50">
        <v>15.9</v>
      </c>
      <c r="AE353" s="50">
        <v>9.6</v>
      </c>
      <c r="AF353" s="50">
        <v>11.7</v>
      </c>
      <c r="AG353" s="50">
        <v>9.8000000000000007</v>
      </c>
      <c r="AH353" s="51">
        <f>AVERAGE(Z353:AG704)</f>
        <v>10.532812500000004</v>
      </c>
      <c r="AI353" s="49">
        <v>0.84444444444444444</v>
      </c>
      <c r="AJ353" s="50">
        <v>4.5999999999999996</v>
      </c>
      <c r="AK353" s="50">
        <v>8.1999999999999993</v>
      </c>
      <c r="AL353" s="50">
        <v>8</v>
      </c>
      <c r="AM353" s="50">
        <v>7.4</v>
      </c>
      <c r="AN353" s="50">
        <v>8.4</v>
      </c>
      <c r="AO353" s="50">
        <v>10.3</v>
      </c>
      <c r="AP353" s="50">
        <v>3.9</v>
      </c>
      <c r="AQ353" s="50">
        <v>7.2</v>
      </c>
      <c r="AR353" s="50">
        <v>6</v>
      </c>
      <c r="AS353" s="51">
        <f>AVERAGE(AK353:AR704)</f>
        <v>6.1941406249999966</v>
      </c>
      <c r="AT353" s="52">
        <f>+Enfriamiento[[#This Row],[HORA FINAL]]-Enfriamiento[[#This Row],[HORA INICIAL]]</f>
        <v>8.7500000000000022E-2</v>
      </c>
      <c r="AU353" s="53">
        <v>404.64</v>
      </c>
      <c r="AV353" s="46"/>
      <c r="AW35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3" s="55">
        <f>IF(Enfriamiento[[#This Row],[TIEMPO(H)]]="","",Enfriamiento[[#This Row],[TIEMPO(H)]]*60)</f>
        <v>126.00000000000009</v>
      </c>
      <c r="AY353" s="55">
        <f t="shared" si="10"/>
        <v>29</v>
      </c>
      <c r="AZ353" s="56" t="str">
        <f t="shared" si="11"/>
        <v>jul</v>
      </c>
      <c r="BA353" s="65" t="s">
        <v>237</v>
      </c>
    </row>
    <row r="354" spans="1:53" ht="15" hidden="1" customHeight="1" thickBot="1" x14ac:dyDescent="0.3">
      <c r="A354" s="45">
        <v>45853</v>
      </c>
      <c r="B354" s="44" t="s">
        <v>60</v>
      </c>
      <c r="C354" s="44" t="s">
        <v>54</v>
      </c>
      <c r="D354" s="46" t="s">
        <v>63</v>
      </c>
      <c r="E354" s="47" t="s">
        <v>64</v>
      </c>
      <c r="F354" s="46" t="s">
        <v>57</v>
      </c>
      <c r="G354" s="46" t="s">
        <v>58</v>
      </c>
      <c r="H354" s="46" t="s">
        <v>59</v>
      </c>
      <c r="I354" s="46">
        <v>1</v>
      </c>
      <c r="J354" s="46">
        <v>2</v>
      </c>
      <c r="K354" s="46">
        <v>2</v>
      </c>
      <c r="L354" s="46">
        <v>5</v>
      </c>
      <c r="M354" s="46">
        <v>12384</v>
      </c>
      <c r="N354" s="73">
        <v>0.75694444444444442</v>
      </c>
      <c r="O354" s="46">
        <v>13.3</v>
      </c>
      <c r="P354" s="46">
        <v>20</v>
      </c>
      <c r="Q354" s="46">
        <v>20</v>
      </c>
      <c r="R354" s="46">
        <v>19.8</v>
      </c>
      <c r="S354" s="46">
        <v>19.899999999999999</v>
      </c>
      <c r="T354" s="46">
        <v>19.399999999999999</v>
      </c>
      <c r="U354" s="46"/>
      <c r="V354" s="46">
        <v>19.600000000000001</v>
      </c>
      <c r="W354" s="46">
        <v>19.899999999999999</v>
      </c>
      <c r="X354" s="48">
        <f>AVERAGE(P354:W706)</f>
        <v>18.688114754098368</v>
      </c>
      <c r="Y354" s="49">
        <v>0.79583333333333328</v>
      </c>
      <c r="Z354" s="50">
        <v>13.5</v>
      </c>
      <c r="AA354" s="50">
        <v>13.4</v>
      </c>
      <c r="AB354" s="50">
        <v>12.1</v>
      </c>
      <c r="AC354" s="50">
        <v>14.4</v>
      </c>
      <c r="AD354" s="50">
        <v>15.9</v>
      </c>
      <c r="AE354" s="50">
        <v>9.6</v>
      </c>
      <c r="AF354" s="50">
        <v>11.7</v>
      </c>
      <c r="AG354" s="50">
        <v>9.8000000000000007</v>
      </c>
      <c r="AH354" s="51">
        <f>AVERAGE(Z354:AG706)</f>
        <v>10.467741935483877</v>
      </c>
      <c r="AI354" s="49">
        <v>0.84444444444444444</v>
      </c>
      <c r="AJ354" s="50">
        <v>4.5999999999999996</v>
      </c>
      <c r="AK354" s="50">
        <v>8.1999999999999993</v>
      </c>
      <c r="AL354" s="50">
        <v>8</v>
      </c>
      <c r="AM354" s="50">
        <v>7.4</v>
      </c>
      <c r="AN354" s="50">
        <v>8.4</v>
      </c>
      <c r="AO354" s="50">
        <v>10.3</v>
      </c>
      <c r="AP354" s="50">
        <v>3.9</v>
      </c>
      <c r="AQ354" s="50">
        <v>7.2</v>
      </c>
      <c r="AR354" s="50">
        <v>6</v>
      </c>
      <c r="AS354" s="51">
        <f>AVERAGE(AK354:AR706)</f>
        <v>6.154435483870965</v>
      </c>
      <c r="AT354" s="52">
        <f>+Enfriamiento[[#This Row],[HORA FINAL]]-Enfriamiento[[#This Row],[HORA INICIAL]]</f>
        <v>8.7500000000000022E-2</v>
      </c>
      <c r="AU354" s="53">
        <v>399.64</v>
      </c>
      <c r="AV354" s="46"/>
      <c r="AW35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4" s="55">
        <f>IF(Enfriamiento[[#This Row],[TIEMPO(H)]]="","",Enfriamiento[[#This Row],[TIEMPO(H)]]*60)</f>
        <v>126.00000000000009</v>
      </c>
      <c r="AY354" s="55">
        <f t="shared" si="10"/>
        <v>29</v>
      </c>
      <c r="AZ354" s="56" t="str">
        <f t="shared" si="11"/>
        <v>jul</v>
      </c>
      <c r="BA354" s="65" t="s">
        <v>238</v>
      </c>
    </row>
    <row r="355" spans="1:53" ht="15" hidden="1" customHeight="1" thickBot="1" x14ac:dyDescent="0.3">
      <c r="A355" s="45">
        <v>45853</v>
      </c>
      <c r="B355" s="44" t="s">
        <v>60</v>
      </c>
      <c r="C355" s="44" t="s">
        <v>54</v>
      </c>
      <c r="D355" s="46" t="s">
        <v>63</v>
      </c>
      <c r="E355" s="47" t="s">
        <v>64</v>
      </c>
      <c r="F355" s="46" t="s">
        <v>57</v>
      </c>
      <c r="G355" s="46" t="s">
        <v>58</v>
      </c>
      <c r="H355" s="46" t="s">
        <v>59</v>
      </c>
      <c r="I355" s="46">
        <v>1</v>
      </c>
      <c r="J355" s="46">
        <v>2</v>
      </c>
      <c r="K355" s="46">
        <v>2</v>
      </c>
      <c r="L355" s="46">
        <v>5</v>
      </c>
      <c r="M355" s="46">
        <v>12382</v>
      </c>
      <c r="N355" s="73">
        <v>0.75694444444444442</v>
      </c>
      <c r="O355" s="46">
        <v>13.3</v>
      </c>
      <c r="P355" s="46">
        <v>20</v>
      </c>
      <c r="Q355" s="46">
        <v>20</v>
      </c>
      <c r="R355" s="46">
        <v>19.8</v>
      </c>
      <c r="S355" s="46">
        <v>19.899999999999999</v>
      </c>
      <c r="T355" s="46">
        <v>19.399999999999999</v>
      </c>
      <c r="U355" s="46"/>
      <c r="V355" s="46">
        <v>19.600000000000001</v>
      </c>
      <c r="W355" s="46">
        <v>19.899999999999999</v>
      </c>
      <c r="X355" s="48">
        <f>AVERAGE(P355:W708)</f>
        <v>18.655274261603378</v>
      </c>
      <c r="Y355" s="49">
        <v>0.79583333333333328</v>
      </c>
      <c r="Z355" s="50">
        <v>13.5</v>
      </c>
      <c r="AA355" s="50">
        <v>13.4</v>
      </c>
      <c r="AB355" s="50">
        <v>12.1</v>
      </c>
      <c r="AC355" s="50">
        <v>14.4</v>
      </c>
      <c r="AD355" s="50">
        <v>15.9</v>
      </c>
      <c r="AE355" s="50">
        <v>9.6</v>
      </c>
      <c r="AF355" s="50">
        <v>11.7</v>
      </c>
      <c r="AG355" s="50">
        <v>9.8000000000000007</v>
      </c>
      <c r="AH355" s="51">
        <f>AVERAGE(Z355:AG708)</f>
        <v>10.398333333333342</v>
      </c>
      <c r="AI355" s="49">
        <v>0.84444444444444444</v>
      </c>
      <c r="AJ355" s="50">
        <v>4.5999999999999996</v>
      </c>
      <c r="AK355" s="50">
        <v>8.1999999999999993</v>
      </c>
      <c r="AL355" s="50">
        <v>8</v>
      </c>
      <c r="AM355" s="50">
        <v>7.4</v>
      </c>
      <c r="AN355" s="50">
        <v>8.4</v>
      </c>
      <c r="AO355" s="50">
        <v>10.3</v>
      </c>
      <c r="AP355" s="50">
        <v>3.9</v>
      </c>
      <c r="AQ355" s="50">
        <v>7.2</v>
      </c>
      <c r="AR355" s="50">
        <v>6</v>
      </c>
      <c r="AS355" s="51">
        <f>AVERAGE(AK355:AR708)</f>
        <v>6.1120833333333291</v>
      </c>
      <c r="AT355" s="52">
        <f>+Enfriamiento[[#This Row],[HORA FINAL]]-Enfriamiento[[#This Row],[HORA INICIAL]]</f>
        <v>8.7500000000000022E-2</v>
      </c>
      <c r="AU355" s="53">
        <v>394.64</v>
      </c>
      <c r="AV355" s="46"/>
      <c r="AW35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5" s="55">
        <f>IF(Enfriamiento[[#This Row],[TIEMPO(H)]]="","",Enfriamiento[[#This Row],[TIEMPO(H)]]*60)</f>
        <v>126.00000000000009</v>
      </c>
      <c r="AY355" s="55">
        <f t="shared" si="10"/>
        <v>29</v>
      </c>
      <c r="AZ355" s="56" t="str">
        <f t="shared" si="11"/>
        <v>jul</v>
      </c>
      <c r="BA355" s="65" t="s">
        <v>239</v>
      </c>
    </row>
    <row r="356" spans="1:53" ht="15" hidden="1" customHeight="1" thickBot="1" x14ac:dyDescent="0.3">
      <c r="A356" s="45">
        <v>45853</v>
      </c>
      <c r="B356" s="44" t="s">
        <v>60</v>
      </c>
      <c r="C356" s="44" t="s">
        <v>54</v>
      </c>
      <c r="D356" s="46" t="s">
        <v>63</v>
      </c>
      <c r="E356" s="47" t="s">
        <v>64</v>
      </c>
      <c r="F356" s="46" t="s">
        <v>57</v>
      </c>
      <c r="G356" s="46" t="s">
        <v>58</v>
      </c>
      <c r="H356" s="46" t="s">
        <v>59</v>
      </c>
      <c r="I356" s="46">
        <v>1</v>
      </c>
      <c r="J356" s="46">
        <v>2</v>
      </c>
      <c r="K356" s="46">
        <v>2</v>
      </c>
      <c r="L356" s="46">
        <v>5</v>
      </c>
      <c r="M356" s="46">
        <v>12381</v>
      </c>
      <c r="N356" s="73">
        <v>0.75694444444444442</v>
      </c>
      <c r="O356" s="46">
        <v>13.3</v>
      </c>
      <c r="P356" s="46">
        <v>20</v>
      </c>
      <c r="Q356" s="46">
        <v>20</v>
      </c>
      <c r="R356" s="46">
        <v>19.8</v>
      </c>
      <c r="S356" s="46">
        <v>19.899999999999999</v>
      </c>
      <c r="T356" s="46">
        <v>19.399999999999999</v>
      </c>
      <c r="U356" s="46"/>
      <c r="V356" s="46">
        <v>19.600000000000001</v>
      </c>
      <c r="W356" s="46">
        <v>19.899999999999999</v>
      </c>
      <c r="X356" s="48">
        <f>AVERAGE(P356:W710)</f>
        <v>18.62043478260869</v>
      </c>
      <c r="Y356" s="49">
        <v>0.79583333333333328</v>
      </c>
      <c r="Z356" s="50">
        <v>13.5</v>
      </c>
      <c r="AA356" s="50">
        <v>13.4</v>
      </c>
      <c r="AB356" s="50">
        <v>12.1</v>
      </c>
      <c r="AC356" s="50">
        <v>14.4</v>
      </c>
      <c r="AD356" s="50">
        <v>15.9</v>
      </c>
      <c r="AE356" s="50">
        <v>9.6</v>
      </c>
      <c r="AF356" s="50">
        <v>11.7</v>
      </c>
      <c r="AG356" s="50">
        <v>9.8000000000000007</v>
      </c>
      <c r="AH356" s="51">
        <f>AVERAGE(Z356:AG710)</f>
        <v>10.324137931034494</v>
      </c>
      <c r="AI356" s="49">
        <v>0.84444444444444444</v>
      </c>
      <c r="AJ356" s="50">
        <v>4.5999999999999996</v>
      </c>
      <c r="AK356" s="50">
        <v>8.1999999999999993</v>
      </c>
      <c r="AL356" s="50">
        <v>8</v>
      </c>
      <c r="AM356" s="50">
        <v>7.4</v>
      </c>
      <c r="AN356" s="50">
        <v>8.4</v>
      </c>
      <c r="AO356" s="50">
        <v>10.3</v>
      </c>
      <c r="AP356" s="50">
        <v>3.9</v>
      </c>
      <c r="AQ356" s="50">
        <v>7.2</v>
      </c>
      <c r="AR356" s="50">
        <v>6</v>
      </c>
      <c r="AS356" s="51">
        <f>AVERAGE(AK356:AR710)</f>
        <v>6.0668103448275819</v>
      </c>
      <c r="AT356" s="52">
        <f>+Enfriamiento[[#This Row],[HORA FINAL]]-Enfriamiento[[#This Row],[HORA INICIAL]]</f>
        <v>8.7500000000000022E-2</v>
      </c>
      <c r="AU356" s="53">
        <v>396.64</v>
      </c>
      <c r="AV356" s="46"/>
      <c r="AW35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6" s="55">
        <f>IF(Enfriamiento[[#This Row],[TIEMPO(H)]]="","",Enfriamiento[[#This Row],[TIEMPO(H)]]*60)</f>
        <v>126.00000000000009</v>
      </c>
      <c r="AY356" s="55">
        <f t="shared" si="10"/>
        <v>29</v>
      </c>
      <c r="AZ356" s="56" t="str">
        <f t="shared" si="11"/>
        <v>jul</v>
      </c>
      <c r="BA356" s="65" t="s">
        <v>240</v>
      </c>
    </row>
    <row r="357" spans="1:53" ht="15" hidden="1" customHeight="1" x14ac:dyDescent="0.3">
      <c r="A357" s="45">
        <v>45853</v>
      </c>
      <c r="B357" s="44" t="s">
        <v>60</v>
      </c>
      <c r="C357" s="44" t="s">
        <v>54</v>
      </c>
      <c r="D357" s="46" t="s">
        <v>63</v>
      </c>
      <c r="E357" s="47" t="s">
        <v>64</v>
      </c>
      <c r="F357" s="46" t="s">
        <v>57</v>
      </c>
      <c r="G357" s="46" t="s">
        <v>58</v>
      </c>
      <c r="H357" s="46" t="s">
        <v>59</v>
      </c>
      <c r="I357" s="46">
        <v>1</v>
      </c>
      <c r="J357" s="46">
        <v>2</v>
      </c>
      <c r="K357" s="46">
        <v>2</v>
      </c>
      <c r="L357" s="46">
        <v>5</v>
      </c>
      <c r="M357" s="46">
        <v>12380</v>
      </c>
      <c r="N357" s="73">
        <v>0.75694444444444442</v>
      </c>
      <c r="O357" s="46">
        <v>13.3</v>
      </c>
      <c r="P357" s="46">
        <v>20</v>
      </c>
      <c r="Q357" s="46">
        <v>20</v>
      </c>
      <c r="R357" s="46">
        <v>19.8</v>
      </c>
      <c r="S357" s="46">
        <v>19.899999999999999</v>
      </c>
      <c r="T357" s="46">
        <v>19.399999999999999</v>
      </c>
      <c r="U357" s="46"/>
      <c r="V357" s="46">
        <v>19.600000000000001</v>
      </c>
      <c r="W357" s="46">
        <v>19.899999999999999</v>
      </c>
      <c r="X357" s="48">
        <f>AVERAGE(P357:W712)</f>
        <v>18.583408071748867</v>
      </c>
      <c r="Y357" s="49">
        <v>0.79583333333333328</v>
      </c>
      <c r="Z357" s="50">
        <v>13.5</v>
      </c>
      <c r="AA357" s="50">
        <v>13.4</v>
      </c>
      <c r="AB357" s="50">
        <v>12.1</v>
      </c>
      <c r="AC357" s="50">
        <v>14.4</v>
      </c>
      <c r="AD357" s="50">
        <v>15.9</v>
      </c>
      <c r="AE357" s="50">
        <v>9.6</v>
      </c>
      <c r="AF357" s="50">
        <v>11.7</v>
      </c>
      <c r="AG357" s="50">
        <v>9.8000000000000007</v>
      </c>
      <c r="AH357" s="51">
        <f>AVERAGE(Z357:AG712)</f>
        <v>10.244642857142869</v>
      </c>
      <c r="AI357" s="49">
        <v>0.84444444444444444</v>
      </c>
      <c r="AJ357" s="50">
        <v>4.5999999999999996</v>
      </c>
      <c r="AK357" s="50">
        <v>8.1999999999999993</v>
      </c>
      <c r="AL357" s="50">
        <v>8</v>
      </c>
      <c r="AM357" s="50">
        <v>7.4</v>
      </c>
      <c r="AN357" s="50">
        <v>8.4</v>
      </c>
      <c r="AO357" s="50">
        <v>10.3</v>
      </c>
      <c r="AP357" s="50">
        <v>3.9</v>
      </c>
      <c r="AQ357" s="50">
        <v>7.2</v>
      </c>
      <c r="AR357" s="50">
        <v>6</v>
      </c>
      <c r="AS357" s="51">
        <f>AVERAGE(AK357:AR712)</f>
        <v>6.0183035714285671</v>
      </c>
      <c r="AT357" s="52">
        <f>+Enfriamiento[[#This Row],[HORA FINAL]]-Enfriamiento[[#This Row],[HORA INICIAL]]</f>
        <v>8.7500000000000022E-2</v>
      </c>
      <c r="AU357" s="53">
        <v>398.64</v>
      </c>
      <c r="AV357" s="46"/>
      <c r="AW35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2.1000000000000014</v>
      </c>
      <c r="AX357" s="55">
        <f>IF(Enfriamiento[[#This Row],[TIEMPO(H)]]="","",Enfriamiento[[#This Row],[TIEMPO(H)]]*60)</f>
        <v>126.00000000000009</v>
      </c>
      <c r="AY357" s="55">
        <f t="shared" si="10"/>
        <v>29</v>
      </c>
      <c r="AZ357" s="56" t="str">
        <f t="shared" si="11"/>
        <v>jul</v>
      </c>
      <c r="BA357" s="65" t="s">
        <v>241</v>
      </c>
    </row>
    <row r="358" spans="1:53" ht="15" customHeight="1" thickBot="1" x14ac:dyDescent="0.3">
      <c r="A358" s="45">
        <v>45853</v>
      </c>
      <c r="B358" s="44" t="s">
        <v>60</v>
      </c>
      <c r="C358" s="44" t="s">
        <v>54</v>
      </c>
      <c r="D358" s="46" t="s">
        <v>63</v>
      </c>
      <c r="E358" s="47" t="s">
        <v>64</v>
      </c>
      <c r="F358" s="46" t="s">
        <v>57</v>
      </c>
      <c r="G358" s="46" t="s">
        <v>58</v>
      </c>
      <c r="H358" s="46" t="s">
        <v>59</v>
      </c>
      <c r="I358" s="46">
        <v>1</v>
      </c>
      <c r="J358" s="46">
        <v>1</v>
      </c>
      <c r="K358" s="46">
        <v>3</v>
      </c>
      <c r="L358" s="46">
        <v>5</v>
      </c>
      <c r="M358" s="46">
        <v>12398</v>
      </c>
      <c r="N358" s="73">
        <v>0.83333333333333337</v>
      </c>
      <c r="O358" s="46">
        <v>12.5</v>
      </c>
      <c r="P358" s="46">
        <v>18.399999999999999</v>
      </c>
      <c r="Q358" s="46">
        <v>18.5</v>
      </c>
      <c r="R358" s="46">
        <v>19.600000000000001</v>
      </c>
      <c r="S358" s="46">
        <v>19.899999999999999</v>
      </c>
      <c r="T358" s="46">
        <v>19.899999999999999</v>
      </c>
      <c r="U358" s="46">
        <v>20.100000000000001</v>
      </c>
      <c r="V358" s="46">
        <v>20.100000000000001</v>
      </c>
      <c r="W358" s="46">
        <v>19.2</v>
      </c>
      <c r="X358" s="48">
        <f>AVERAGE(P358:W723)</f>
        <v>18.543981481481467</v>
      </c>
      <c r="Y358" s="49">
        <v>0.875</v>
      </c>
      <c r="Z358" s="50">
        <v>10.1</v>
      </c>
      <c r="AA358" s="50">
        <v>15.5</v>
      </c>
      <c r="AB358" s="50">
        <v>13</v>
      </c>
      <c r="AC358" s="50">
        <v>16.5</v>
      </c>
      <c r="AD358" s="50">
        <v>11.7</v>
      </c>
      <c r="AE358" s="50">
        <v>12.6</v>
      </c>
      <c r="AF358" s="50">
        <v>15.7</v>
      </c>
      <c r="AG358" s="50">
        <v>14.6</v>
      </c>
      <c r="AH358" s="51">
        <f>AVERAGE(Z358:AG723)</f>
        <v>10.159259259259272</v>
      </c>
      <c r="AI358" s="49">
        <v>0.95277777777777772</v>
      </c>
      <c r="AJ358" s="50">
        <v>5</v>
      </c>
      <c r="AK358" s="50">
        <v>5.3</v>
      </c>
      <c r="AL358" s="50">
        <v>8.1999999999999993</v>
      </c>
      <c r="AM358" s="50">
        <v>5.9</v>
      </c>
      <c r="AN358" s="50">
        <v>8.8000000000000007</v>
      </c>
      <c r="AO358" s="50">
        <v>5.7</v>
      </c>
      <c r="AP358" s="50">
        <v>7</v>
      </c>
      <c r="AQ358" s="50">
        <v>7.5</v>
      </c>
      <c r="AR358" s="50">
        <v>6.7</v>
      </c>
      <c r="AS358" s="51">
        <f>AVERAGE(AK358:AR723)</f>
        <v>5.9662037037036999</v>
      </c>
      <c r="AT358" s="52">
        <f>+Enfriamiento[[#This Row],[HORA FINAL]]-Enfriamiento[[#This Row],[HORA INICIAL]]</f>
        <v>0.11944444444444435</v>
      </c>
      <c r="AU358" s="53">
        <v>327.87</v>
      </c>
      <c r="AV358" s="46"/>
      <c r="AW35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58" s="55">
        <f>IF(Enfriamiento[[#This Row],[TIEMPO(H)]]="","",Enfriamiento[[#This Row],[TIEMPO(H)]]*60)</f>
        <v>172.00000000000003</v>
      </c>
      <c r="AY358" s="55">
        <f>WEEKNUM(A358)</f>
        <v>29</v>
      </c>
      <c r="AZ358" s="56" t="str">
        <f>TEXT(A358,"MMM")</f>
        <v>jul</v>
      </c>
      <c r="BA358" s="65" t="s">
        <v>251</v>
      </c>
    </row>
    <row r="359" spans="1:53" ht="15" customHeight="1" thickBot="1" x14ac:dyDescent="0.3">
      <c r="A359" s="45">
        <v>45853</v>
      </c>
      <c r="B359" s="44" t="s">
        <v>60</v>
      </c>
      <c r="C359" s="44" t="s">
        <v>54</v>
      </c>
      <c r="D359" s="46" t="s">
        <v>63</v>
      </c>
      <c r="E359" s="47" t="s">
        <v>64</v>
      </c>
      <c r="F359" s="46" t="s">
        <v>57</v>
      </c>
      <c r="G359" s="46" t="s">
        <v>58</v>
      </c>
      <c r="H359" s="46" t="s">
        <v>59</v>
      </c>
      <c r="I359" s="46">
        <v>1</v>
      </c>
      <c r="J359" s="46">
        <v>1</v>
      </c>
      <c r="K359" s="46">
        <v>3</v>
      </c>
      <c r="L359" s="46">
        <v>5</v>
      </c>
      <c r="M359" s="46">
        <v>12397</v>
      </c>
      <c r="N359" s="73">
        <v>0.83333333333333337</v>
      </c>
      <c r="O359" s="46">
        <v>12.5</v>
      </c>
      <c r="P359" s="46">
        <v>18.399999999999999</v>
      </c>
      <c r="Q359" s="46">
        <v>18.5</v>
      </c>
      <c r="R359" s="46">
        <v>19.600000000000001</v>
      </c>
      <c r="S359" s="46">
        <v>19.899999999999999</v>
      </c>
      <c r="T359" s="46">
        <v>19.899999999999999</v>
      </c>
      <c r="U359" s="46">
        <v>20.100000000000001</v>
      </c>
      <c r="V359" s="46">
        <v>20.100000000000001</v>
      </c>
      <c r="W359" s="46">
        <v>19.2</v>
      </c>
      <c r="X359" s="48">
        <f>AVERAGE(P359:W725)</f>
        <v>18.50865384615383</v>
      </c>
      <c r="Y359" s="49">
        <v>0.875</v>
      </c>
      <c r="Z359" s="50">
        <v>10.1</v>
      </c>
      <c r="AA359" s="50">
        <v>15.5</v>
      </c>
      <c r="AB359" s="50">
        <v>13</v>
      </c>
      <c r="AC359" s="50">
        <v>16.5</v>
      </c>
      <c r="AD359" s="50">
        <v>11.7</v>
      </c>
      <c r="AE359" s="50">
        <v>12.6</v>
      </c>
      <c r="AF359" s="50">
        <v>15.7</v>
      </c>
      <c r="AG359" s="50">
        <v>14.6</v>
      </c>
      <c r="AH359" s="51">
        <f>AVERAGE(Z359:AG725)</f>
        <v>10.022596153846166</v>
      </c>
      <c r="AI359" s="49">
        <v>0.95277777777777772</v>
      </c>
      <c r="AJ359" s="50">
        <v>5</v>
      </c>
      <c r="AK359" s="50">
        <v>5.3</v>
      </c>
      <c r="AL359" s="50">
        <v>8.1999999999999993</v>
      </c>
      <c r="AM359" s="50">
        <v>5.9</v>
      </c>
      <c r="AN359" s="50">
        <v>8.8000000000000007</v>
      </c>
      <c r="AO359" s="50">
        <v>5.7</v>
      </c>
      <c r="AP359" s="50">
        <v>7</v>
      </c>
      <c r="AQ359" s="50">
        <v>7.5</v>
      </c>
      <c r="AR359" s="50">
        <v>6.7</v>
      </c>
      <c r="AS359" s="51">
        <f>AVERAGE(AK359:AR725)</f>
        <v>5.9307692307692284</v>
      </c>
      <c r="AT359" s="52">
        <f>+Enfriamiento[[#This Row],[HORA FINAL]]-Enfriamiento[[#This Row],[HORA INICIAL]]</f>
        <v>0.11944444444444435</v>
      </c>
      <c r="AU359" s="53">
        <v>392.64</v>
      </c>
      <c r="AV359" s="46"/>
      <c r="AW35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59" s="55">
        <f>IF(Enfriamiento[[#This Row],[TIEMPO(H)]]="","",Enfriamiento[[#This Row],[TIEMPO(H)]]*60)</f>
        <v>172.00000000000003</v>
      </c>
      <c r="AY359" s="55">
        <f>WEEKNUM(A359)</f>
        <v>29</v>
      </c>
      <c r="AZ359" s="56" t="str">
        <f>TEXT(A359,"MMM")</f>
        <v>jul</v>
      </c>
      <c r="BA359" s="65" t="s">
        <v>252</v>
      </c>
    </row>
    <row r="360" spans="1:53" ht="15" customHeight="1" thickBot="1" x14ac:dyDescent="0.3">
      <c r="A360" s="45">
        <v>45853</v>
      </c>
      <c r="B360" s="44" t="s">
        <v>60</v>
      </c>
      <c r="C360" s="44" t="s">
        <v>54</v>
      </c>
      <c r="D360" s="46" t="s">
        <v>63</v>
      </c>
      <c r="E360" s="47" t="s">
        <v>64</v>
      </c>
      <c r="F360" s="46" t="s">
        <v>57</v>
      </c>
      <c r="G360" s="46" t="s">
        <v>58</v>
      </c>
      <c r="H360" s="46" t="s">
        <v>59</v>
      </c>
      <c r="I360" s="46">
        <v>1</v>
      </c>
      <c r="J360" s="46">
        <v>1</v>
      </c>
      <c r="K360" s="46">
        <v>3</v>
      </c>
      <c r="L360" s="46">
        <v>5</v>
      </c>
      <c r="M360" s="46">
        <v>12395</v>
      </c>
      <c r="N360" s="73">
        <v>0.83333333333333337</v>
      </c>
      <c r="O360" s="46">
        <v>12.5</v>
      </c>
      <c r="P360" s="46">
        <v>18.399999999999999</v>
      </c>
      <c r="Q360" s="46">
        <v>18.5</v>
      </c>
      <c r="R360" s="46">
        <v>19.600000000000001</v>
      </c>
      <c r="S360" s="46">
        <v>19.899999999999999</v>
      </c>
      <c r="T360" s="46">
        <v>19.899999999999999</v>
      </c>
      <c r="U360" s="46">
        <v>20.100000000000001</v>
      </c>
      <c r="V360" s="46">
        <v>20.100000000000001</v>
      </c>
      <c r="W360" s="46">
        <v>19.2</v>
      </c>
      <c r="X360" s="48">
        <f>AVERAGE(P360:W727)</f>
        <v>18.47049999999998</v>
      </c>
      <c r="Y360" s="49">
        <v>0.875</v>
      </c>
      <c r="Z360" s="50">
        <v>10.1</v>
      </c>
      <c r="AA360" s="50">
        <v>15.5</v>
      </c>
      <c r="AB360" s="50">
        <v>13</v>
      </c>
      <c r="AC360" s="50">
        <v>16.5</v>
      </c>
      <c r="AD360" s="50">
        <v>11.7</v>
      </c>
      <c r="AE360" s="50">
        <v>12.6</v>
      </c>
      <c r="AF360" s="50">
        <v>15.7</v>
      </c>
      <c r="AG360" s="50">
        <v>14.6</v>
      </c>
      <c r="AH360" s="51">
        <f>AVERAGE(Z360:AG727)</f>
        <v>9.8750000000000107</v>
      </c>
      <c r="AI360" s="49">
        <v>0.95277777777777772</v>
      </c>
      <c r="AJ360" s="50">
        <v>5</v>
      </c>
      <c r="AK360" s="50">
        <v>5.3</v>
      </c>
      <c r="AL360" s="50">
        <v>8.1999999999999993</v>
      </c>
      <c r="AM360" s="50">
        <v>5.9</v>
      </c>
      <c r="AN360" s="50">
        <v>8.8000000000000007</v>
      </c>
      <c r="AO360" s="50">
        <v>5.7</v>
      </c>
      <c r="AP360" s="50">
        <v>7</v>
      </c>
      <c r="AQ360" s="50">
        <v>7.5</v>
      </c>
      <c r="AR360" s="50">
        <v>6.7</v>
      </c>
      <c r="AS360" s="51">
        <f>AVERAGE(AK360:AR727)</f>
        <v>5.8924999999999974</v>
      </c>
      <c r="AT360" s="52">
        <f>+Enfriamiento[[#This Row],[HORA FINAL]]-Enfriamiento[[#This Row],[HORA INICIAL]]</f>
        <v>0.11944444444444435</v>
      </c>
      <c r="AU360" s="53">
        <v>397.64</v>
      </c>
      <c r="AV360" s="46"/>
      <c r="AW36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0" s="55">
        <f>IF(Enfriamiento[[#This Row],[TIEMPO(H)]]="","",Enfriamiento[[#This Row],[TIEMPO(H)]]*60)</f>
        <v>172.00000000000003</v>
      </c>
      <c r="AY360" s="55">
        <f>WEEKNUM(A360)</f>
        <v>29</v>
      </c>
      <c r="AZ360" s="56" t="str">
        <f>TEXT(A360,"MMM")</f>
        <v>jul</v>
      </c>
      <c r="BA360" s="65" t="s">
        <v>253</v>
      </c>
    </row>
    <row r="361" spans="1:53" ht="15" customHeight="1" thickBot="1" x14ac:dyDescent="0.3">
      <c r="A361" s="45">
        <v>45853</v>
      </c>
      <c r="B361" s="44" t="s">
        <v>60</v>
      </c>
      <c r="C361" s="44" t="s">
        <v>54</v>
      </c>
      <c r="D361" s="46" t="s">
        <v>63</v>
      </c>
      <c r="E361" s="47" t="s">
        <v>64</v>
      </c>
      <c r="F361" s="46" t="s">
        <v>57</v>
      </c>
      <c r="G361" s="46" t="s">
        <v>58</v>
      </c>
      <c r="H361" s="46" t="s">
        <v>59</v>
      </c>
      <c r="I361" s="46">
        <v>1</v>
      </c>
      <c r="J361" s="46">
        <v>1</v>
      </c>
      <c r="K361" s="46">
        <v>3</v>
      </c>
      <c r="L361" s="46">
        <v>5</v>
      </c>
      <c r="M361" s="46">
        <v>12394</v>
      </c>
      <c r="N361" s="73">
        <v>0.83333333333333337</v>
      </c>
      <c r="O361" s="46">
        <v>12.5</v>
      </c>
      <c r="P361" s="46">
        <v>18.399999999999999</v>
      </c>
      <c r="Q361" s="46">
        <v>18.5</v>
      </c>
      <c r="R361" s="46">
        <v>19.600000000000001</v>
      </c>
      <c r="S361" s="46">
        <v>19.899999999999999</v>
      </c>
      <c r="T361" s="46">
        <v>19.899999999999999</v>
      </c>
      <c r="U361" s="46">
        <v>20.100000000000001</v>
      </c>
      <c r="V361" s="46">
        <v>20.100000000000001</v>
      </c>
      <c r="W361" s="46">
        <v>19.2</v>
      </c>
      <c r="X361" s="48">
        <f>AVERAGE(P361:W729)</f>
        <v>18.429166666666649</v>
      </c>
      <c r="Y361" s="49">
        <v>0.875</v>
      </c>
      <c r="Z361" s="50">
        <v>10.1</v>
      </c>
      <c r="AA361" s="50">
        <v>15.5</v>
      </c>
      <c r="AB361" s="50">
        <v>13</v>
      </c>
      <c r="AC361" s="50">
        <v>16.5</v>
      </c>
      <c r="AD361" s="50">
        <v>11.7</v>
      </c>
      <c r="AE361" s="50">
        <v>12.6</v>
      </c>
      <c r="AF361" s="50">
        <v>15.7</v>
      </c>
      <c r="AG361" s="50">
        <v>14.6</v>
      </c>
      <c r="AH361" s="51">
        <f>AVERAGE(Z361:AG729)</f>
        <v>9.7151041666666753</v>
      </c>
      <c r="AI361" s="49">
        <v>0.95277777777777772</v>
      </c>
      <c r="AJ361" s="50">
        <v>5</v>
      </c>
      <c r="AK361" s="50">
        <v>5.3</v>
      </c>
      <c r="AL361" s="50">
        <v>8.1999999999999993</v>
      </c>
      <c r="AM361" s="50">
        <v>5.9</v>
      </c>
      <c r="AN361" s="50">
        <v>8.8000000000000007</v>
      </c>
      <c r="AO361" s="50">
        <v>5.7</v>
      </c>
      <c r="AP361" s="50">
        <v>7</v>
      </c>
      <c r="AQ361" s="50">
        <v>7.5</v>
      </c>
      <c r="AR361" s="50">
        <v>6.7</v>
      </c>
      <c r="AS361" s="51">
        <f>AVERAGE(AK361:AR729)</f>
        <v>5.8510416666666645</v>
      </c>
      <c r="AT361" s="52">
        <f>+Enfriamiento[[#This Row],[HORA FINAL]]-Enfriamiento[[#This Row],[HORA INICIAL]]</f>
        <v>0.11944444444444435</v>
      </c>
      <c r="AU361" s="53">
        <v>398.64</v>
      </c>
      <c r="AV361" s="46"/>
      <c r="AW36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1" s="55">
        <f>IF(Enfriamiento[[#This Row],[TIEMPO(H)]]="","",Enfriamiento[[#This Row],[TIEMPO(H)]]*60)</f>
        <v>172.00000000000003</v>
      </c>
      <c r="AY361" s="55">
        <f>WEEKNUM(A361)</f>
        <v>29</v>
      </c>
      <c r="AZ361" s="56" t="str">
        <f>TEXT(A361,"MMM")</f>
        <v>jul</v>
      </c>
      <c r="BA361" s="65" t="s">
        <v>254</v>
      </c>
    </row>
    <row r="362" spans="1:53" ht="15" customHeight="1" thickBot="1" x14ac:dyDescent="0.3">
      <c r="A362" s="45">
        <v>45853</v>
      </c>
      <c r="B362" s="44" t="s">
        <v>60</v>
      </c>
      <c r="C362" s="44" t="s">
        <v>54</v>
      </c>
      <c r="D362" s="46" t="s">
        <v>63</v>
      </c>
      <c r="E362" s="47" t="s">
        <v>64</v>
      </c>
      <c r="F362" s="46" t="s">
        <v>57</v>
      </c>
      <c r="G362" s="46" t="s">
        <v>58</v>
      </c>
      <c r="H362" s="46" t="s">
        <v>59</v>
      </c>
      <c r="I362" s="46">
        <v>1</v>
      </c>
      <c r="J362" s="46">
        <v>1</v>
      </c>
      <c r="K362" s="46">
        <v>3</v>
      </c>
      <c r="L362" s="46">
        <v>5</v>
      </c>
      <c r="M362" s="46">
        <v>12393</v>
      </c>
      <c r="N362" s="73">
        <v>0.83333333333333337</v>
      </c>
      <c r="O362" s="46">
        <v>12.5</v>
      </c>
      <c r="P362" s="46">
        <v>18.399999999999999</v>
      </c>
      <c r="Q362" s="46">
        <v>18.5</v>
      </c>
      <c r="R362" s="46">
        <v>19.600000000000001</v>
      </c>
      <c r="S362" s="46">
        <v>19.899999999999999</v>
      </c>
      <c r="T362" s="46">
        <v>19.899999999999999</v>
      </c>
      <c r="U362" s="46">
        <v>20.100000000000001</v>
      </c>
      <c r="V362" s="46">
        <v>20.100000000000001</v>
      </c>
      <c r="W362" s="46">
        <v>19.2</v>
      </c>
      <c r="X362" s="48">
        <f>AVERAGE(P362:W731)</f>
        <v>18.384239130434761</v>
      </c>
      <c r="Y362" s="49">
        <v>0.875</v>
      </c>
      <c r="Z362" s="50">
        <v>10.1</v>
      </c>
      <c r="AA362" s="50">
        <v>15.5</v>
      </c>
      <c r="AB362" s="50">
        <v>13</v>
      </c>
      <c r="AC362" s="50">
        <v>16.5</v>
      </c>
      <c r="AD362" s="50">
        <v>11.7</v>
      </c>
      <c r="AE362" s="50">
        <v>12.6</v>
      </c>
      <c r="AF362" s="50">
        <v>15.7</v>
      </c>
      <c r="AG362" s="50">
        <v>14.6</v>
      </c>
      <c r="AH362" s="51">
        <f>AVERAGE(Z362:AG731)</f>
        <v>9.5413043478260935</v>
      </c>
      <c r="AI362" s="49">
        <v>0.95277777777777772</v>
      </c>
      <c r="AJ362" s="50">
        <v>5</v>
      </c>
      <c r="AK362" s="50">
        <v>5.3</v>
      </c>
      <c r="AL362" s="50">
        <v>8.1999999999999993</v>
      </c>
      <c r="AM362" s="50">
        <v>5.9</v>
      </c>
      <c r="AN362" s="50">
        <v>8.8000000000000007</v>
      </c>
      <c r="AO362" s="50">
        <v>5.7</v>
      </c>
      <c r="AP362" s="50">
        <v>7</v>
      </c>
      <c r="AQ362" s="50">
        <v>7.5</v>
      </c>
      <c r="AR362" s="50">
        <v>6.7</v>
      </c>
      <c r="AS362" s="51">
        <f>AVERAGE(AK362:AR731)</f>
        <v>5.8059782608695647</v>
      </c>
      <c r="AT362" s="52">
        <f>+Enfriamiento[[#This Row],[HORA FINAL]]-Enfriamiento[[#This Row],[HORA INICIAL]]</f>
        <v>0.11944444444444435</v>
      </c>
      <c r="AU362" s="53">
        <v>400.64</v>
      </c>
      <c r="AV362" s="46"/>
      <c r="AW36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2" s="55">
        <f>IF(Enfriamiento[[#This Row],[TIEMPO(H)]]="","",Enfriamiento[[#This Row],[TIEMPO(H)]]*60)</f>
        <v>172.00000000000003</v>
      </c>
      <c r="AY362" s="55">
        <f>WEEKNUM(A362)</f>
        <v>29</v>
      </c>
      <c r="AZ362" s="56" t="str">
        <f>TEXT(A362,"MMM")</f>
        <v>jul</v>
      </c>
      <c r="BA362" s="65" t="s">
        <v>255</v>
      </c>
    </row>
    <row r="363" spans="1:53" ht="15" customHeight="1" thickBot="1" x14ac:dyDescent="0.3">
      <c r="A363" s="45">
        <v>45853</v>
      </c>
      <c r="B363" s="44" t="s">
        <v>60</v>
      </c>
      <c r="C363" s="44" t="s">
        <v>54</v>
      </c>
      <c r="D363" s="46" t="s">
        <v>63</v>
      </c>
      <c r="E363" s="47" t="s">
        <v>64</v>
      </c>
      <c r="F363" s="46" t="s">
        <v>57</v>
      </c>
      <c r="G363" s="46" t="s">
        <v>58</v>
      </c>
      <c r="H363" s="46" t="s">
        <v>59</v>
      </c>
      <c r="I363" s="46">
        <v>1</v>
      </c>
      <c r="J363" s="46">
        <v>1</v>
      </c>
      <c r="K363" s="46">
        <v>3</v>
      </c>
      <c r="L363" s="46">
        <v>5</v>
      </c>
      <c r="M363" s="46">
        <v>12392</v>
      </c>
      <c r="N363" s="73">
        <v>0.83333333333333337</v>
      </c>
      <c r="O363" s="46">
        <v>12.5</v>
      </c>
      <c r="P363" s="46">
        <v>18.399999999999999</v>
      </c>
      <c r="Q363" s="46">
        <v>18.5</v>
      </c>
      <c r="R363" s="46">
        <v>19.600000000000001</v>
      </c>
      <c r="S363" s="46">
        <v>19.899999999999999</v>
      </c>
      <c r="T363" s="46">
        <v>19.899999999999999</v>
      </c>
      <c r="U363" s="46">
        <v>20.100000000000001</v>
      </c>
      <c r="V363" s="46">
        <v>20.100000000000001</v>
      </c>
      <c r="W363" s="46">
        <v>19.2</v>
      </c>
      <c r="X363" s="48">
        <f>AVERAGE(P363:W733)</f>
        <v>18.335227272727256</v>
      </c>
      <c r="Y363" s="49">
        <v>0.875</v>
      </c>
      <c r="Z363" s="50">
        <v>10.1</v>
      </c>
      <c r="AA363" s="50">
        <v>15.5</v>
      </c>
      <c r="AB363" s="50">
        <v>13</v>
      </c>
      <c r="AC363" s="50">
        <v>16.5</v>
      </c>
      <c r="AD363" s="50">
        <v>11.7</v>
      </c>
      <c r="AE363" s="50">
        <v>12.6</v>
      </c>
      <c r="AF363" s="50">
        <v>15.7</v>
      </c>
      <c r="AG363" s="50">
        <v>14.6</v>
      </c>
      <c r="AH363" s="51">
        <f>AVERAGE(Z363:AG733)</f>
        <v>9.3517045454545507</v>
      </c>
      <c r="AI363" s="49">
        <v>0.95277777777777772</v>
      </c>
      <c r="AJ363" s="50">
        <v>5</v>
      </c>
      <c r="AK363" s="50">
        <v>5.3</v>
      </c>
      <c r="AL363" s="50">
        <v>8.1999999999999993</v>
      </c>
      <c r="AM363" s="50">
        <v>5.9</v>
      </c>
      <c r="AN363" s="50">
        <v>8.8000000000000007</v>
      </c>
      <c r="AO363" s="50">
        <v>5.7</v>
      </c>
      <c r="AP363" s="50">
        <v>7</v>
      </c>
      <c r="AQ363" s="50">
        <v>7.5</v>
      </c>
      <c r="AR363" s="50">
        <v>6.7</v>
      </c>
      <c r="AS363" s="51">
        <f>AVERAGE(AK363:AR733)</f>
        <v>5.7568181818181818</v>
      </c>
      <c r="AT363" s="52">
        <f>+Enfriamiento[[#This Row],[HORA FINAL]]-Enfriamiento[[#This Row],[HORA INICIAL]]</f>
        <v>0.11944444444444435</v>
      </c>
      <c r="AU363" s="53">
        <v>393.64</v>
      </c>
      <c r="AV363" s="46"/>
      <c r="AW36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3" s="55">
        <f>IF(Enfriamiento[[#This Row],[TIEMPO(H)]]="","",Enfriamiento[[#This Row],[TIEMPO(H)]]*60)</f>
        <v>172.00000000000003</v>
      </c>
      <c r="AY363" s="55">
        <f>WEEKNUM(A363)</f>
        <v>29</v>
      </c>
      <c r="AZ363" s="56" t="str">
        <f>TEXT(A363,"MMM")</f>
        <v>jul</v>
      </c>
      <c r="BA363" s="65" t="s">
        <v>256</v>
      </c>
    </row>
    <row r="364" spans="1:53" ht="15" customHeight="1" thickBot="1" x14ac:dyDescent="0.3">
      <c r="A364" s="45">
        <v>45853</v>
      </c>
      <c r="B364" s="44" t="s">
        <v>60</v>
      </c>
      <c r="C364" s="44" t="s">
        <v>54</v>
      </c>
      <c r="D364" s="46" t="s">
        <v>63</v>
      </c>
      <c r="E364" s="47" t="s">
        <v>64</v>
      </c>
      <c r="F364" s="46" t="s">
        <v>57</v>
      </c>
      <c r="G364" s="46" t="s">
        <v>58</v>
      </c>
      <c r="H364" s="46" t="s">
        <v>59</v>
      </c>
      <c r="I364" s="46">
        <v>1</v>
      </c>
      <c r="J364" s="46">
        <v>1</v>
      </c>
      <c r="K364" s="46">
        <v>3</v>
      </c>
      <c r="L364" s="46">
        <v>5</v>
      </c>
      <c r="M364" s="46">
        <v>12391</v>
      </c>
      <c r="N364" s="73">
        <v>0.83333333333333337</v>
      </c>
      <c r="O364" s="46">
        <v>12.5</v>
      </c>
      <c r="P364" s="46">
        <v>18.399999999999999</v>
      </c>
      <c r="Q364" s="46">
        <v>18.5</v>
      </c>
      <c r="R364" s="46">
        <v>19.600000000000001</v>
      </c>
      <c r="S364" s="46">
        <v>19.899999999999999</v>
      </c>
      <c r="T364" s="46">
        <v>19.899999999999999</v>
      </c>
      <c r="U364" s="46">
        <v>20.100000000000001</v>
      </c>
      <c r="V364" s="46">
        <v>20.100000000000001</v>
      </c>
      <c r="W364" s="46">
        <v>19.2</v>
      </c>
      <c r="X364" s="48">
        <f>AVERAGE(P364:W735)</f>
        <v>18.281547619047601</v>
      </c>
      <c r="Y364" s="49">
        <v>0.875</v>
      </c>
      <c r="Z364" s="50">
        <v>10.1</v>
      </c>
      <c r="AA364" s="50">
        <v>15.5</v>
      </c>
      <c r="AB364" s="50">
        <v>13</v>
      </c>
      <c r="AC364" s="50">
        <v>16.5</v>
      </c>
      <c r="AD364" s="50">
        <v>11.7</v>
      </c>
      <c r="AE364" s="50">
        <v>12.6</v>
      </c>
      <c r="AF364" s="50">
        <v>15.7</v>
      </c>
      <c r="AG364" s="50">
        <v>14.6</v>
      </c>
      <c r="AH364" s="51">
        <f>AVERAGE(Z364:AG735)</f>
        <v>9.1440476190476225</v>
      </c>
      <c r="AI364" s="49">
        <v>0.95277777777777772</v>
      </c>
      <c r="AJ364" s="50">
        <v>5</v>
      </c>
      <c r="AK364" s="50">
        <v>5.3</v>
      </c>
      <c r="AL364" s="50">
        <v>8.1999999999999993</v>
      </c>
      <c r="AM364" s="50">
        <v>5.9</v>
      </c>
      <c r="AN364" s="50">
        <v>8.8000000000000007</v>
      </c>
      <c r="AO364" s="50">
        <v>5.7</v>
      </c>
      <c r="AP364" s="50">
        <v>7</v>
      </c>
      <c r="AQ364" s="50">
        <v>7.5</v>
      </c>
      <c r="AR364" s="50">
        <v>6.7</v>
      </c>
      <c r="AS364" s="51">
        <f>AVERAGE(AK364:AR735)</f>
        <v>5.7029761904761918</v>
      </c>
      <c r="AT364" s="52">
        <f>+Enfriamiento[[#This Row],[HORA FINAL]]-Enfriamiento[[#This Row],[HORA INICIAL]]</f>
        <v>0.11944444444444435</v>
      </c>
      <c r="AU364" s="53">
        <v>330.87</v>
      </c>
      <c r="AV364" s="46"/>
      <c r="AW36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4" s="55">
        <f>IF(Enfriamiento[[#This Row],[TIEMPO(H)]]="","",Enfriamiento[[#This Row],[TIEMPO(H)]]*60)</f>
        <v>172.00000000000003</v>
      </c>
      <c r="AY364" s="55">
        <f>WEEKNUM(A364)</f>
        <v>29</v>
      </c>
      <c r="AZ364" s="56" t="str">
        <f>TEXT(A364,"MMM")</f>
        <v>jul</v>
      </c>
      <c r="BA364" s="65" t="s">
        <v>257</v>
      </c>
    </row>
    <row r="365" spans="1:53" ht="15" customHeight="1" thickBot="1" x14ac:dyDescent="0.3">
      <c r="A365" s="45">
        <v>45853</v>
      </c>
      <c r="B365" s="44" t="s">
        <v>60</v>
      </c>
      <c r="C365" s="44" t="s">
        <v>54</v>
      </c>
      <c r="D365" s="46" t="s">
        <v>63</v>
      </c>
      <c r="E365" s="47" t="s">
        <v>64</v>
      </c>
      <c r="F365" s="46" t="s">
        <v>57</v>
      </c>
      <c r="G365" s="46" t="s">
        <v>58</v>
      </c>
      <c r="H365" s="46" t="s">
        <v>59</v>
      </c>
      <c r="I365" s="46">
        <v>1</v>
      </c>
      <c r="J365" s="46">
        <v>1</v>
      </c>
      <c r="K365" s="46">
        <v>3</v>
      </c>
      <c r="L365" s="46">
        <v>5</v>
      </c>
      <c r="M365" s="46">
        <v>12390</v>
      </c>
      <c r="N365" s="73">
        <v>0.83333333333333337</v>
      </c>
      <c r="O365" s="46">
        <v>12.5</v>
      </c>
      <c r="P365" s="46">
        <v>18.399999999999999</v>
      </c>
      <c r="Q365" s="46">
        <v>18.5</v>
      </c>
      <c r="R365" s="46">
        <v>19.600000000000001</v>
      </c>
      <c r="S365" s="46">
        <v>19.899999999999999</v>
      </c>
      <c r="T365" s="46">
        <v>19.899999999999999</v>
      </c>
      <c r="U365" s="46">
        <v>20.100000000000001</v>
      </c>
      <c r="V365" s="46">
        <v>20.100000000000001</v>
      </c>
      <c r="W365" s="46">
        <v>19.2</v>
      </c>
      <c r="X365" s="48">
        <f>AVERAGE(P365:W737)</f>
        <v>18.222499999999986</v>
      </c>
      <c r="Y365" s="49">
        <v>0.875</v>
      </c>
      <c r="Z365" s="50">
        <v>10.1</v>
      </c>
      <c r="AA365" s="50">
        <v>15.5</v>
      </c>
      <c r="AB365" s="50">
        <v>13</v>
      </c>
      <c r="AC365" s="50">
        <v>16.5</v>
      </c>
      <c r="AD365" s="50">
        <v>11.7</v>
      </c>
      <c r="AE365" s="50">
        <v>12.6</v>
      </c>
      <c r="AF365" s="50">
        <v>15.7</v>
      </c>
      <c r="AG365" s="50">
        <v>14.6</v>
      </c>
      <c r="AH365" s="51">
        <f>AVERAGE(Z365:AG737)</f>
        <v>8.9156250000000021</v>
      </c>
      <c r="AI365" s="49">
        <v>0.95277777777777772</v>
      </c>
      <c r="AJ365" s="50">
        <v>5</v>
      </c>
      <c r="AK365" s="50">
        <v>5.3</v>
      </c>
      <c r="AL365" s="50">
        <v>8.1999999999999993</v>
      </c>
      <c r="AM365" s="50">
        <v>5.9</v>
      </c>
      <c r="AN365" s="50">
        <v>8.8000000000000007</v>
      </c>
      <c r="AO365" s="50">
        <v>5.7</v>
      </c>
      <c r="AP365" s="50">
        <v>7</v>
      </c>
      <c r="AQ365" s="50">
        <v>7.5</v>
      </c>
      <c r="AR365" s="50">
        <v>6.7</v>
      </c>
      <c r="AS365" s="51">
        <f>AVERAGE(AK365:AR737)</f>
        <v>5.6437500000000016</v>
      </c>
      <c r="AT365" s="52">
        <f>+Enfriamiento[[#This Row],[HORA FINAL]]-Enfriamiento[[#This Row],[HORA INICIAL]]</f>
        <v>0.11944444444444435</v>
      </c>
      <c r="AU365" s="53">
        <v>331.87</v>
      </c>
      <c r="AV365" s="46"/>
      <c r="AW36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2.8666666666666671</v>
      </c>
      <c r="AX365" s="55">
        <f>IF(Enfriamiento[[#This Row],[TIEMPO(H)]]="","",Enfriamiento[[#This Row],[TIEMPO(H)]]*60)</f>
        <v>172.00000000000003</v>
      </c>
      <c r="AY365" s="55">
        <f>WEEKNUM(A365)</f>
        <v>29</v>
      </c>
      <c r="AZ365" s="56" t="str">
        <f>TEXT(A365,"MMM")</f>
        <v>jul</v>
      </c>
      <c r="BA365" s="65" t="s">
        <v>258</v>
      </c>
    </row>
    <row r="366" spans="1:53" ht="15" customHeight="1" thickBot="1" x14ac:dyDescent="0.3">
      <c r="A366" s="45">
        <v>45853</v>
      </c>
      <c r="B366" s="44" t="s">
        <v>60</v>
      </c>
      <c r="C366" s="44" t="s">
        <v>69</v>
      </c>
      <c r="D366" s="46" t="s">
        <v>62</v>
      </c>
      <c r="E366" s="47" t="s">
        <v>56</v>
      </c>
      <c r="F366" s="46" t="s">
        <v>57</v>
      </c>
      <c r="G366" s="46" t="s">
        <v>68</v>
      </c>
      <c r="H366" s="46" t="s">
        <v>59</v>
      </c>
      <c r="I366" s="46">
        <v>2</v>
      </c>
      <c r="J366" s="46">
        <v>2</v>
      </c>
      <c r="K366" s="46">
        <v>5</v>
      </c>
      <c r="L366" s="46">
        <v>5</v>
      </c>
      <c r="M366" s="46">
        <v>2536</v>
      </c>
      <c r="N366" s="73">
        <v>0.87152777777777779</v>
      </c>
      <c r="O366" s="46">
        <v>12.4</v>
      </c>
      <c r="P366" s="46">
        <v>17.100000000000001</v>
      </c>
      <c r="Q366" s="46">
        <v>18.600000000000001</v>
      </c>
      <c r="R366" s="46">
        <v>18.8</v>
      </c>
      <c r="S366" s="46">
        <v>19.100000000000001</v>
      </c>
      <c r="T366" s="46">
        <v>19.5</v>
      </c>
      <c r="U366" s="46">
        <v>19.100000000000001</v>
      </c>
      <c r="V366" s="46">
        <v>19.8</v>
      </c>
      <c r="W366" s="46">
        <v>19.100000000000001</v>
      </c>
      <c r="X366" s="48">
        <f>AVERAGE(P366:W722)</f>
        <v>18.157236842105252</v>
      </c>
      <c r="Y366" s="49">
        <v>0.90347222222222223</v>
      </c>
      <c r="Z366" s="50">
        <v>10.9</v>
      </c>
      <c r="AA366" s="50">
        <v>6.7</v>
      </c>
      <c r="AB366" s="50">
        <v>11.5</v>
      </c>
      <c r="AC366" s="50">
        <v>6.8</v>
      </c>
      <c r="AD366" s="50">
        <v>10.5</v>
      </c>
      <c r="AE366" s="50">
        <v>7.2</v>
      </c>
      <c r="AF366" s="50">
        <v>11.9</v>
      </c>
      <c r="AG366" s="50">
        <v>6.7</v>
      </c>
      <c r="AH366" s="51">
        <f>AVERAGE(Z366:AG722)</f>
        <v>8.6631578947368446</v>
      </c>
      <c r="AI366" s="49">
        <v>0.94236111111111109</v>
      </c>
      <c r="AJ366" s="50">
        <v>4.7</v>
      </c>
      <c r="AK366" s="50">
        <v>6.3</v>
      </c>
      <c r="AL366" s="50">
        <v>4.9000000000000004</v>
      </c>
      <c r="AM366" s="50">
        <v>6.2</v>
      </c>
      <c r="AN366" s="50">
        <v>4.8</v>
      </c>
      <c r="AO366" s="50">
        <v>5.8</v>
      </c>
      <c r="AP366" s="50">
        <v>4.0999999999999996</v>
      </c>
      <c r="AQ366" s="50">
        <v>6.1</v>
      </c>
      <c r="AR366" s="50">
        <v>4.9000000000000004</v>
      </c>
      <c r="AS366" s="51">
        <f>AVERAGE(AK366:AR722)</f>
        <v>5.5782894736842117</v>
      </c>
      <c r="AT366" s="52">
        <f>+Enfriamiento[[#This Row],[HORA FINAL]]-Enfriamiento[[#This Row],[HORA INICIAL]]</f>
        <v>7.0833333333333304E-2</v>
      </c>
      <c r="AU366" s="53">
        <v>528.46</v>
      </c>
      <c r="AV366" s="46"/>
      <c r="AW36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66" s="55">
        <f>IF(Enfriamiento[[#This Row],[TIEMPO(H)]]="","",Enfriamiento[[#This Row],[TIEMPO(H)]]*60)</f>
        <v>101.99999999999996</v>
      </c>
      <c r="AY366" s="55">
        <f>WEEKNUM(A366)</f>
        <v>29</v>
      </c>
      <c r="AZ366" s="56" t="str">
        <f>TEXT(A366,"MMM")</f>
        <v>jul</v>
      </c>
      <c r="BA366" s="65" t="s">
        <v>242</v>
      </c>
    </row>
    <row r="367" spans="1:53" ht="15" customHeight="1" thickBot="1" x14ac:dyDescent="0.3">
      <c r="A367" s="45">
        <v>45853</v>
      </c>
      <c r="B367" s="44" t="s">
        <v>60</v>
      </c>
      <c r="C367" s="44" t="s">
        <v>69</v>
      </c>
      <c r="D367" s="46" t="s">
        <v>62</v>
      </c>
      <c r="E367" s="47" t="s">
        <v>56</v>
      </c>
      <c r="F367" s="46" t="s">
        <v>57</v>
      </c>
      <c r="G367" s="46" t="s">
        <v>68</v>
      </c>
      <c r="H367" s="46" t="s">
        <v>59</v>
      </c>
      <c r="I367" s="46">
        <v>2</v>
      </c>
      <c r="J367" s="46">
        <v>2</v>
      </c>
      <c r="K367" s="46">
        <v>5</v>
      </c>
      <c r="L367" s="46">
        <v>5</v>
      </c>
      <c r="M367" s="46">
        <v>2533</v>
      </c>
      <c r="N367" s="73">
        <v>0.87152777777777779</v>
      </c>
      <c r="O367" s="46">
        <v>12.4</v>
      </c>
      <c r="P367" s="46">
        <v>17.100000000000001</v>
      </c>
      <c r="Q367" s="46">
        <v>18.600000000000001</v>
      </c>
      <c r="R367" s="46">
        <v>18.8</v>
      </c>
      <c r="S367" s="46">
        <v>19.100000000000001</v>
      </c>
      <c r="T367" s="46">
        <v>19.5</v>
      </c>
      <c r="U367" s="46">
        <v>19.100000000000001</v>
      </c>
      <c r="V367" s="46">
        <v>19.8</v>
      </c>
      <c r="W367" s="46">
        <v>19.100000000000001</v>
      </c>
      <c r="X367" s="48">
        <f>AVERAGE(P367:W724)</f>
        <v>18.116666666666656</v>
      </c>
      <c r="Y367" s="49">
        <v>0.90347222222222223</v>
      </c>
      <c r="Z367" s="50">
        <v>10.9</v>
      </c>
      <c r="AA367" s="50">
        <v>6.7</v>
      </c>
      <c r="AB367" s="50">
        <v>11.5</v>
      </c>
      <c r="AC367" s="50">
        <v>6.8</v>
      </c>
      <c r="AD367" s="50">
        <v>10.5</v>
      </c>
      <c r="AE367" s="50">
        <v>7.2</v>
      </c>
      <c r="AF367" s="50">
        <v>11.9</v>
      </c>
      <c r="AG367" s="50">
        <v>6.7</v>
      </c>
      <c r="AH367" s="51">
        <f>AVERAGE(Z367:AG724)</f>
        <v>8.6430555555555575</v>
      </c>
      <c r="AI367" s="49">
        <v>0.94236111111111109</v>
      </c>
      <c r="AJ367" s="50">
        <v>4.7</v>
      </c>
      <c r="AK367" s="50">
        <v>6.3</v>
      </c>
      <c r="AL367" s="50">
        <v>4.9000000000000004</v>
      </c>
      <c r="AM367" s="50">
        <v>6.2</v>
      </c>
      <c r="AN367" s="50">
        <v>4.8</v>
      </c>
      <c r="AO367" s="50">
        <v>5.8</v>
      </c>
      <c r="AP367" s="50">
        <v>4.0999999999999996</v>
      </c>
      <c r="AQ367" s="50">
        <v>6.1</v>
      </c>
      <c r="AR367" s="50">
        <v>4.9000000000000004</v>
      </c>
      <c r="AS367" s="51">
        <f>AVERAGE(AK367:AR724)</f>
        <v>5.5888888888888903</v>
      </c>
      <c r="AT367" s="52">
        <f>+Enfriamiento[[#This Row],[HORA FINAL]]-Enfriamiento[[#This Row],[HORA INICIAL]]</f>
        <v>7.0833333333333304E-2</v>
      </c>
      <c r="AU367" s="53">
        <v>519.34</v>
      </c>
      <c r="AV367" s="46"/>
      <c r="AW36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67" s="55">
        <f>IF(Enfriamiento[[#This Row],[TIEMPO(H)]]="","",Enfriamiento[[#This Row],[TIEMPO(H)]]*60)</f>
        <v>101.99999999999996</v>
      </c>
      <c r="AY367" s="55">
        <f>WEEKNUM(A367)</f>
        <v>29</v>
      </c>
      <c r="AZ367" s="56" t="str">
        <f>TEXT(A367,"MMM")</f>
        <v>jul</v>
      </c>
      <c r="BA367" s="65" t="s">
        <v>243</v>
      </c>
    </row>
    <row r="368" spans="1:53" ht="15" customHeight="1" thickBot="1" x14ac:dyDescent="0.3">
      <c r="A368" s="45">
        <v>45853</v>
      </c>
      <c r="B368" s="44" t="s">
        <v>60</v>
      </c>
      <c r="C368" s="44" t="s">
        <v>69</v>
      </c>
      <c r="D368" s="46" t="s">
        <v>62</v>
      </c>
      <c r="E368" s="47" t="s">
        <v>56</v>
      </c>
      <c r="F368" s="46" t="s">
        <v>57</v>
      </c>
      <c r="G368" s="46" t="s">
        <v>68</v>
      </c>
      <c r="H368" s="46" t="s">
        <v>59</v>
      </c>
      <c r="I368" s="46">
        <v>2</v>
      </c>
      <c r="J368" s="46">
        <v>2</v>
      </c>
      <c r="K368" s="46">
        <v>5</v>
      </c>
      <c r="L368" s="46">
        <v>5</v>
      </c>
      <c r="M368" s="46">
        <v>2535</v>
      </c>
      <c r="N368" s="73">
        <v>0.87152777777777779</v>
      </c>
      <c r="O368" s="46">
        <v>12.4</v>
      </c>
      <c r="P368" s="46">
        <v>17.100000000000001</v>
      </c>
      <c r="Q368" s="46">
        <v>18.600000000000001</v>
      </c>
      <c r="R368" s="46">
        <v>18.8</v>
      </c>
      <c r="S368" s="46">
        <v>19.100000000000001</v>
      </c>
      <c r="T368" s="46">
        <v>19.5</v>
      </c>
      <c r="U368" s="46">
        <v>19.100000000000001</v>
      </c>
      <c r="V368" s="46">
        <v>19.8</v>
      </c>
      <c r="W368" s="46">
        <v>19.100000000000001</v>
      </c>
      <c r="X368" s="48">
        <f>AVERAGE(P368:W726)</f>
        <v>18.071323529411757</v>
      </c>
      <c r="Y368" s="49">
        <v>0.90347222222222223</v>
      </c>
      <c r="Z368" s="50">
        <v>10.9</v>
      </c>
      <c r="AA368" s="50">
        <v>6.7</v>
      </c>
      <c r="AB368" s="50">
        <v>11.5</v>
      </c>
      <c r="AC368" s="50">
        <v>6.8</v>
      </c>
      <c r="AD368" s="50">
        <v>10.5</v>
      </c>
      <c r="AE368" s="50">
        <v>7.2</v>
      </c>
      <c r="AF368" s="50">
        <v>11.9</v>
      </c>
      <c r="AG368" s="50">
        <v>6.7</v>
      </c>
      <c r="AH368" s="51">
        <f>AVERAGE(Z368:AG726)</f>
        <v>8.6205882352941199</v>
      </c>
      <c r="AI368" s="49">
        <v>0.94236111111111109</v>
      </c>
      <c r="AJ368" s="50">
        <v>4.7</v>
      </c>
      <c r="AK368" s="50">
        <v>6.3</v>
      </c>
      <c r="AL368" s="50">
        <v>4.9000000000000004</v>
      </c>
      <c r="AM368" s="50">
        <v>6.2</v>
      </c>
      <c r="AN368" s="50">
        <v>4.8</v>
      </c>
      <c r="AO368" s="50">
        <v>5.8</v>
      </c>
      <c r="AP368" s="50">
        <v>4.0999999999999996</v>
      </c>
      <c r="AQ368" s="50">
        <v>6.1</v>
      </c>
      <c r="AR368" s="50">
        <v>4.9000000000000004</v>
      </c>
      <c r="AS368" s="51">
        <f>AVERAGE(AK368:AR726)</f>
        <v>5.6007352941176478</v>
      </c>
      <c r="AT368" s="52">
        <f>+Enfriamiento[[#This Row],[HORA FINAL]]-Enfriamiento[[#This Row],[HORA INICIAL]]</f>
        <v>7.0833333333333304E-2</v>
      </c>
      <c r="AU368" s="53">
        <v>429.6</v>
      </c>
      <c r="AV368" s="46"/>
      <c r="AW36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68" s="55">
        <f>IF(Enfriamiento[[#This Row],[TIEMPO(H)]]="","",Enfriamiento[[#This Row],[TIEMPO(H)]]*60)</f>
        <v>101.99999999999996</v>
      </c>
      <c r="AY368" s="55">
        <f>WEEKNUM(A368)</f>
        <v>29</v>
      </c>
      <c r="AZ368" s="56" t="str">
        <f>TEXT(A368,"MMM")</f>
        <v>jul</v>
      </c>
      <c r="BA368" s="65" t="s">
        <v>244</v>
      </c>
    </row>
    <row r="369" spans="1:53" ht="15" customHeight="1" thickBot="1" x14ac:dyDescent="0.3">
      <c r="A369" s="45">
        <v>45853</v>
      </c>
      <c r="B369" s="44" t="s">
        <v>60</v>
      </c>
      <c r="C369" s="44" t="s">
        <v>69</v>
      </c>
      <c r="D369" s="46" t="s">
        <v>62</v>
      </c>
      <c r="E369" s="47" t="s">
        <v>56</v>
      </c>
      <c r="F369" s="46" t="s">
        <v>57</v>
      </c>
      <c r="G369" s="46" t="s">
        <v>68</v>
      </c>
      <c r="H369" s="46" t="s">
        <v>59</v>
      </c>
      <c r="I369" s="46">
        <v>2</v>
      </c>
      <c r="J369" s="46">
        <v>2</v>
      </c>
      <c r="K369" s="46">
        <v>5</v>
      </c>
      <c r="L369" s="46">
        <v>5</v>
      </c>
      <c r="M369" s="46">
        <v>2530</v>
      </c>
      <c r="N369" s="73">
        <v>0.87152777777777779</v>
      </c>
      <c r="O369" s="46">
        <v>12.4</v>
      </c>
      <c r="P369" s="46">
        <v>17.100000000000001</v>
      </c>
      <c r="Q369" s="46">
        <v>18.600000000000001</v>
      </c>
      <c r="R369" s="46">
        <v>18.8</v>
      </c>
      <c r="S369" s="46">
        <v>19.100000000000001</v>
      </c>
      <c r="T369" s="46">
        <v>19.5</v>
      </c>
      <c r="U369" s="46">
        <v>19.100000000000001</v>
      </c>
      <c r="V369" s="46">
        <v>19.8</v>
      </c>
      <c r="W369" s="46">
        <v>19.100000000000001</v>
      </c>
      <c r="X369" s="48">
        <f>AVERAGE(P369:W728)</f>
        <v>18.020312499999989</v>
      </c>
      <c r="Y369" s="49">
        <v>0.90347222222222223</v>
      </c>
      <c r="Z369" s="50">
        <v>10.9</v>
      </c>
      <c r="AA369" s="50">
        <v>6.7</v>
      </c>
      <c r="AB369" s="50">
        <v>11.5</v>
      </c>
      <c r="AC369" s="50">
        <v>6.8</v>
      </c>
      <c r="AD369" s="50">
        <v>10.5</v>
      </c>
      <c r="AE369" s="50">
        <v>7.2</v>
      </c>
      <c r="AF369" s="50">
        <v>11.9</v>
      </c>
      <c r="AG369" s="50">
        <v>6.7</v>
      </c>
      <c r="AH369" s="51">
        <f>AVERAGE(Z369:AG728)</f>
        <v>8.5953125000000021</v>
      </c>
      <c r="AI369" s="49">
        <v>0.94236111111111109</v>
      </c>
      <c r="AJ369" s="50">
        <v>4.7</v>
      </c>
      <c r="AK369" s="50">
        <v>6.3</v>
      </c>
      <c r="AL369" s="50">
        <v>4.9000000000000004</v>
      </c>
      <c r="AM369" s="50">
        <v>6.2</v>
      </c>
      <c r="AN369" s="50">
        <v>4.8</v>
      </c>
      <c r="AO369" s="50">
        <v>5.8</v>
      </c>
      <c r="AP369" s="50">
        <v>4.0999999999999996</v>
      </c>
      <c r="AQ369" s="50">
        <v>6.1</v>
      </c>
      <c r="AR369" s="50">
        <v>4.9000000000000004</v>
      </c>
      <c r="AS369" s="51">
        <f>AVERAGE(AK369:AR728)</f>
        <v>5.6140625000000011</v>
      </c>
      <c r="AT369" s="52">
        <f>+Enfriamiento[[#This Row],[HORA FINAL]]-Enfriamiento[[#This Row],[HORA INICIAL]]</f>
        <v>7.0833333333333304E-2</v>
      </c>
      <c r="AU369" s="53">
        <v>523.34</v>
      </c>
      <c r="AV369" s="46"/>
      <c r="AW36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69" s="55">
        <f>IF(Enfriamiento[[#This Row],[TIEMPO(H)]]="","",Enfriamiento[[#This Row],[TIEMPO(H)]]*60)</f>
        <v>101.99999999999996</v>
      </c>
      <c r="AY369" s="55">
        <f>WEEKNUM(A369)</f>
        <v>29</v>
      </c>
      <c r="AZ369" s="56" t="str">
        <f>TEXT(A369,"MMM")</f>
        <v>jul</v>
      </c>
      <c r="BA369" s="65" t="s">
        <v>245</v>
      </c>
    </row>
    <row r="370" spans="1:53" ht="15.75" thickBot="1" x14ac:dyDescent="0.3">
      <c r="A370" s="45">
        <v>45853</v>
      </c>
      <c r="B370" s="44" t="s">
        <v>60</v>
      </c>
      <c r="C370" s="44" t="s">
        <v>69</v>
      </c>
      <c r="D370" s="46" t="s">
        <v>62</v>
      </c>
      <c r="E370" s="47" t="s">
        <v>56</v>
      </c>
      <c r="F370" s="46" t="s">
        <v>57</v>
      </c>
      <c r="G370" s="46" t="s">
        <v>68</v>
      </c>
      <c r="H370" s="46" t="s">
        <v>59</v>
      </c>
      <c r="I370" s="46">
        <v>2</v>
      </c>
      <c r="J370" s="46">
        <v>2</v>
      </c>
      <c r="K370" s="46">
        <v>5</v>
      </c>
      <c r="L370" s="46">
        <v>5</v>
      </c>
      <c r="M370" s="46">
        <v>2532</v>
      </c>
      <c r="N370" s="73">
        <v>0.87152777777777779</v>
      </c>
      <c r="O370" s="46">
        <v>12.4</v>
      </c>
      <c r="P370" s="46">
        <v>17.100000000000001</v>
      </c>
      <c r="Q370" s="46">
        <v>18.600000000000001</v>
      </c>
      <c r="R370" s="46">
        <v>18.8</v>
      </c>
      <c r="S370" s="46">
        <v>19.100000000000001</v>
      </c>
      <c r="T370" s="46">
        <v>19.5</v>
      </c>
      <c r="U370" s="46">
        <v>19.100000000000001</v>
      </c>
      <c r="V370" s="46">
        <v>19.8</v>
      </c>
      <c r="W370" s="46">
        <v>19.100000000000001</v>
      </c>
      <c r="X370" s="48">
        <f>AVERAGE(P370:W730)</f>
        <v>17.962499999999988</v>
      </c>
      <c r="Y370" s="49">
        <v>0.90347222222222223</v>
      </c>
      <c r="Z370" s="50">
        <v>10.9</v>
      </c>
      <c r="AA370" s="50">
        <v>6.7</v>
      </c>
      <c r="AB370" s="50">
        <v>11.5</v>
      </c>
      <c r="AC370" s="50">
        <v>6.8</v>
      </c>
      <c r="AD370" s="50">
        <v>10.5</v>
      </c>
      <c r="AE370" s="50">
        <v>7.2</v>
      </c>
      <c r="AF370" s="50">
        <v>11.9</v>
      </c>
      <c r="AG370" s="50">
        <v>6.7</v>
      </c>
      <c r="AH370" s="51">
        <f>AVERAGE(Z370:AG730)</f>
        <v>8.5666666666666664</v>
      </c>
      <c r="AI370" s="49">
        <v>0.94236111111111109</v>
      </c>
      <c r="AJ370" s="50">
        <v>4.7</v>
      </c>
      <c r="AK370" s="50">
        <v>6.3</v>
      </c>
      <c r="AL370" s="50">
        <v>4.9000000000000004</v>
      </c>
      <c r="AM370" s="50">
        <v>6.2</v>
      </c>
      <c r="AN370" s="50">
        <v>4.8</v>
      </c>
      <c r="AO370" s="50">
        <v>5.8</v>
      </c>
      <c r="AP370" s="50">
        <v>4.0999999999999996</v>
      </c>
      <c r="AQ370" s="50">
        <v>6.1</v>
      </c>
      <c r="AR370" s="50">
        <v>4.9000000000000004</v>
      </c>
      <c r="AS370" s="51">
        <f>AVERAGE(AK370:AR730)</f>
        <v>5.6291666666666673</v>
      </c>
      <c r="AT370" s="52">
        <f>+Enfriamiento[[#This Row],[HORA FINAL]]-Enfriamiento[[#This Row],[HORA INICIAL]]</f>
        <v>7.0833333333333304E-2</v>
      </c>
      <c r="AU370" s="53">
        <v>514.34</v>
      </c>
      <c r="AV370" s="46"/>
      <c r="AW37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70" s="55">
        <f>IF(Enfriamiento[[#This Row],[TIEMPO(H)]]="","",Enfriamiento[[#This Row],[TIEMPO(H)]]*60)</f>
        <v>101.99999999999996</v>
      </c>
      <c r="AY370" s="55">
        <f>WEEKNUM(A370)</f>
        <v>29</v>
      </c>
      <c r="AZ370" s="56" t="str">
        <f>TEXT(A370,"MMM")</f>
        <v>jul</v>
      </c>
      <c r="BA370" s="65" t="s">
        <v>246</v>
      </c>
    </row>
    <row r="371" spans="1:53" ht="15.75" thickBot="1" x14ac:dyDescent="0.3">
      <c r="A371" s="45">
        <v>45853</v>
      </c>
      <c r="B371" s="44" t="s">
        <v>60</v>
      </c>
      <c r="C371" s="44" t="s">
        <v>69</v>
      </c>
      <c r="D371" s="46" t="s">
        <v>62</v>
      </c>
      <c r="E371" s="47" t="s">
        <v>56</v>
      </c>
      <c r="F371" s="46" t="s">
        <v>57</v>
      </c>
      <c r="G371" s="46" t="s">
        <v>68</v>
      </c>
      <c r="H371" s="46" t="s">
        <v>59</v>
      </c>
      <c r="I371" s="46">
        <v>2</v>
      </c>
      <c r="J371" s="46">
        <v>2</v>
      </c>
      <c r="K371" s="46">
        <v>5</v>
      </c>
      <c r="L371" s="46">
        <v>5</v>
      </c>
      <c r="M371" s="46">
        <v>2529</v>
      </c>
      <c r="N371" s="73">
        <v>0.87152777777777779</v>
      </c>
      <c r="O371" s="46">
        <v>12.4</v>
      </c>
      <c r="P371" s="46">
        <v>17.100000000000001</v>
      </c>
      <c r="Q371" s="46">
        <v>18.600000000000001</v>
      </c>
      <c r="R371" s="46">
        <v>18.8</v>
      </c>
      <c r="S371" s="46">
        <v>19.100000000000001</v>
      </c>
      <c r="T371" s="46">
        <v>19.5</v>
      </c>
      <c r="U371" s="46">
        <v>19.100000000000001</v>
      </c>
      <c r="V371" s="46">
        <v>19.8</v>
      </c>
      <c r="W371" s="46">
        <v>19.100000000000001</v>
      </c>
      <c r="X371" s="48">
        <f>AVERAGE(P371:W732)</f>
        <v>17.896428571428558</v>
      </c>
      <c r="Y371" s="49">
        <v>0.90347222222222223</v>
      </c>
      <c r="Z371" s="50">
        <v>10.9</v>
      </c>
      <c r="AA371" s="50">
        <v>6.7</v>
      </c>
      <c r="AB371" s="50">
        <v>11.5</v>
      </c>
      <c r="AC371" s="50">
        <v>6.8</v>
      </c>
      <c r="AD371" s="50">
        <v>10.5</v>
      </c>
      <c r="AE371" s="50">
        <v>7.2</v>
      </c>
      <c r="AF371" s="50">
        <v>11.9</v>
      </c>
      <c r="AG371" s="50">
        <v>6.7</v>
      </c>
      <c r="AH371" s="51">
        <f>AVERAGE(Z371:AG732)</f>
        <v>8.5339285714285733</v>
      </c>
      <c r="AI371" s="49">
        <v>0.94236111111111109</v>
      </c>
      <c r="AJ371" s="50">
        <v>4.7</v>
      </c>
      <c r="AK371" s="50">
        <v>6.3</v>
      </c>
      <c r="AL371" s="50">
        <v>4.9000000000000004</v>
      </c>
      <c r="AM371" s="50">
        <v>6.2</v>
      </c>
      <c r="AN371" s="50">
        <v>4.8</v>
      </c>
      <c r="AO371" s="50">
        <v>5.8</v>
      </c>
      <c r="AP371" s="50">
        <v>4.0999999999999996</v>
      </c>
      <c r="AQ371" s="50">
        <v>6.1</v>
      </c>
      <c r="AR371" s="50">
        <v>4.9000000000000004</v>
      </c>
      <c r="AS371" s="51">
        <f>AVERAGE(AK371:AR732)</f>
        <v>5.6464285714285722</v>
      </c>
      <c r="AT371" s="52">
        <f>+Enfriamiento[[#This Row],[HORA FINAL]]-Enfriamiento[[#This Row],[HORA INICIAL]]</f>
        <v>7.0833333333333304E-2</v>
      </c>
      <c r="AU371" s="53">
        <v>515.34</v>
      </c>
      <c r="AV371" s="46"/>
      <c r="AW37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71" s="55">
        <f>IF(Enfriamiento[[#This Row],[TIEMPO(H)]]="","",Enfriamiento[[#This Row],[TIEMPO(H)]]*60)</f>
        <v>101.99999999999996</v>
      </c>
      <c r="AY371" s="55">
        <f>WEEKNUM(A371)</f>
        <v>29</v>
      </c>
      <c r="AZ371" s="56" t="str">
        <f>TEXT(A371,"MMM")</f>
        <v>jul</v>
      </c>
      <c r="BA371" s="65" t="s">
        <v>247</v>
      </c>
    </row>
    <row r="372" spans="1:53" ht="15.75" thickBot="1" x14ac:dyDescent="0.3">
      <c r="A372" s="45">
        <v>45853</v>
      </c>
      <c r="B372" s="44" t="s">
        <v>60</v>
      </c>
      <c r="C372" s="44" t="s">
        <v>69</v>
      </c>
      <c r="D372" s="46" t="s">
        <v>62</v>
      </c>
      <c r="E372" s="47" t="s">
        <v>56</v>
      </c>
      <c r="F372" s="46" t="s">
        <v>57</v>
      </c>
      <c r="G372" s="46" t="s">
        <v>68</v>
      </c>
      <c r="H372" s="46" t="s">
        <v>59</v>
      </c>
      <c r="I372" s="46">
        <v>2</v>
      </c>
      <c r="J372" s="46">
        <v>2</v>
      </c>
      <c r="K372" s="46">
        <v>5</v>
      </c>
      <c r="L372" s="46">
        <v>5</v>
      </c>
      <c r="M372" s="46">
        <v>2527</v>
      </c>
      <c r="N372" s="73">
        <v>0.87152777777777779</v>
      </c>
      <c r="O372" s="46">
        <v>12.4</v>
      </c>
      <c r="P372" s="46">
        <v>17.100000000000001</v>
      </c>
      <c r="Q372" s="46">
        <v>18.600000000000001</v>
      </c>
      <c r="R372" s="46">
        <v>18.8</v>
      </c>
      <c r="S372" s="46">
        <v>19.100000000000001</v>
      </c>
      <c r="T372" s="46">
        <v>19.5</v>
      </c>
      <c r="U372" s="46">
        <v>19.100000000000001</v>
      </c>
      <c r="V372" s="46">
        <v>19.8</v>
      </c>
      <c r="W372" s="46">
        <v>19.100000000000001</v>
      </c>
      <c r="X372" s="48">
        <f>AVERAGE(P372:W734)</f>
        <v>17.820192307692299</v>
      </c>
      <c r="Y372" s="49">
        <v>0.90347222222222223</v>
      </c>
      <c r="Z372" s="50">
        <v>10.9</v>
      </c>
      <c r="AA372" s="50">
        <v>6.7</v>
      </c>
      <c r="AB372" s="50">
        <v>11.5</v>
      </c>
      <c r="AC372" s="50">
        <v>6.8</v>
      </c>
      <c r="AD372" s="50">
        <v>10.5</v>
      </c>
      <c r="AE372" s="50">
        <v>7.2</v>
      </c>
      <c r="AF372" s="50">
        <v>11.9</v>
      </c>
      <c r="AG372" s="50">
        <v>6.7</v>
      </c>
      <c r="AH372" s="51">
        <f>AVERAGE(Z372:AG734)</f>
        <v>8.4961538461538471</v>
      </c>
      <c r="AI372" s="49">
        <v>0.94236111111111109</v>
      </c>
      <c r="AJ372" s="50">
        <v>4.7</v>
      </c>
      <c r="AK372" s="50">
        <v>6.3</v>
      </c>
      <c r="AL372" s="50">
        <v>4.9000000000000004</v>
      </c>
      <c r="AM372" s="50">
        <v>6.2</v>
      </c>
      <c r="AN372" s="50">
        <v>4.8</v>
      </c>
      <c r="AO372" s="50">
        <v>5.8</v>
      </c>
      <c r="AP372" s="50">
        <v>4.0999999999999996</v>
      </c>
      <c r="AQ372" s="50">
        <v>6.1</v>
      </c>
      <c r="AR372" s="50">
        <v>4.9000000000000004</v>
      </c>
      <c r="AS372" s="51">
        <f>AVERAGE(AK372:AR734)</f>
        <v>5.6663461538461544</v>
      </c>
      <c r="AT372" s="52">
        <f>+Enfriamiento[[#This Row],[HORA FINAL]]-Enfriamiento[[#This Row],[HORA INICIAL]]</f>
        <v>7.0833333333333304E-2</v>
      </c>
      <c r="AU372" s="53">
        <v>519.34</v>
      </c>
      <c r="AV372" s="46"/>
      <c r="AW37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72" s="55">
        <f>IF(Enfriamiento[[#This Row],[TIEMPO(H)]]="","",Enfriamiento[[#This Row],[TIEMPO(H)]]*60)</f>
        <v>101.99999999999996</v>
      </c>
      <c r="AY372" s="55">
        <f>WEEKNUM(A372)</f>
        <v>29</v>
      </c>
      <c r="AZ372" s="56" t="str">
        <f>TEXT(A372,"MMM")</f>
        <v>jul</v>
      </c>
      <c r="BA372" s="65" t="s">
        <v>248</v>
      </c>
    </row>
    <row r="373" spans="1:53" ht="15.75" thickBot="1" x14ac:dyDescent="0.3">
      <c r="A373" s="45">
        <v>45853</v>
      </c>
      <c r="B373" s="44" t="s">
        <v>60</v>
      </c>
      <c r="C373" s="44" t="s">
        <v>69</v>
      </c>
      <c r="D373" s="46" t="s">
        <v>62</v>
      </c>
      <c r="E373" s="47" t="s">
        <v>56</v>
      </c>
      <c r="F373" s="46" t="s">
        <v>57</v>
      </c>
      <c r="G373" s="46" t="s">
        <v>68</v>
      </c>
      <c r="H373" s="46" t="s">
        <v>59</v>
      </c>
      <c r="I373" s="46">
        <v>2</v>
      </c>
      <c r="J373" s="46">
        <v>2</v>
      </c>
      <c r="K373" s="46">
        <v>5</v>
      </c>
      <c r="L373" s="46">
        <v>5</v>
      </c>
      <c r="M373" s="46">
        <v>2534</v>
      </c>
      <c r="N373" s="73">
        <v>0.87152777777777779</v>
      </c>
      <c r="O373" s="46">
        <v>12.4</v>
      </c>
      <c r="P373" s="46">
        <v>17.100000000000001</v>
      </c>
      <c r="Q373" s="46">
        <v>18.600000000000001</v>
      </c>
      <c r="R373" s="46">
        <v>18.8</v>
      </c>
      <c r="S373" s="46">
        <v>19.100000000000001</v>
      </c>
      <c r="T373" s="46">
        <v>19.5</v>
      </c>
      <c r="U373" s="46">
        <v>19.100000000000001</v>
      </c>
      <c r="V373" s="46">
        <v>19.8</v>
      </c>
      <c r="W373" s="46">
        <v>19.100000000000001</v>
      </c>
      <c r="X373" s="48">
        <f>AVERAGE(P373:W736)</f>
        <v>17.731249999999992</v>
      </c>
      <c r="Y373" s="49">
        <v>0.90347222222222223</v>
      </c>
      <c r="Z373" s="50">
        <v>10.9</v>
      </c>
      <c r="AA373" s="50">
        <v>6.7</v>
      </c>
      <c r="AB373" s="50">
        <v>11.5</v>
      </c>
      <c r="AC373" s="50">
        <v>6.8</v>
      </c>
      <c r="AD373" s="50">
        <v>10.5</v>
      </c>
      <c r="AE373" s="50">
        <v>7.2</v>
      </c>
      <c r="AF373" s="50">
        <v>11.9</v>
      </c>
      <c r="AG373" s="50">
        <v>6.7</v>
      </c>
      <c r="AH373" s="51">
        <f>AVERAGE(Z373:AG736)</f>
        <v>8.4520833333333343</v>
      </c>
      <c r="AI373" s="49">
        <v>0.94236111111111109</v>
      </c>
      <c r="AJ373" s="50">
        <v>4.7</v>
      </c>
      <c r="AK373" s="50">
        <v>6.3</v>
      </c>
      <c r="AL373" s="50">
        <v>4.9000000000000004</v>
      </c>
      <c r="AM373" s="50">
        <v>6.2</v>
      </c>
      <c r="AN373" s="50">
        <v>4.8</v>
      </c>
      <c r="AO373" s="50">
        <v>5.8</v>
      </c>
      <c r="AP373" s="50">
        <v>4.0999999999999996</v>
      </c>
      <c r="AQ373" s="50">
        <v>6.1</v>
      </c>
      <c r="AR373" s="50">
        <v>4.9000000000000004</v>
      </c>
      <c r="AS373" s="51">
        <f>AVERAGE(AK373:AR736)</f>
        <v>5.6895833333333341</v>
      </c>
      <c r="AT373" s="52">
        <f>+Enfriamiento[[#This Row],[HORA FINAL]]-Enfriamiento[[#This Row],[HORA INICIAL]]</f>
        <v>7.0833333333333304E-2</v>
      </c>
      <c r="AU373" s="53">
        <v>294.48</v>
      </c>
      <c r="AV373" s="46"/>
      <c r="AW37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73" s="55">
        <f>IF(Enfriamiento[[#This Row],[TIEMPO(H)]]="","",Enfriamiento[[#This Row],[TIEMPO(H)]]*60)</f>
        <v>101.99999999999996</v>
      </c>
      <c r="AY373" s="55">
        <f>WEEKNUM(A373)</f>
        <v>29</v>
      </c>
      <c r="AZ373" s="56" t="str">
        <f>TEXT(A373,"MMM")</f>
        <v>jul</v>
      </c>
      <c r="BA373" s="65" t="s">
        <v>249</v>
      </c>
    </row>
    <row r="374" spans="1:53" x14ac:dyDescent="0.25">
      <c r="A374" s="45">
        <v>45853</v>
      </c>
      <c r="B374" s="44" t="s">
        <v>60</v>
      </c>
      <c r="C374" s="44" t="s">
        <v>69</v>
      </c>
      <c r="D374" s="46" t="s">
        <v>62</v>
      </c>
      <c r="E374" s="47" t="s">
        <v>56</v>
      </c>
      <c r="F374" s="46" t="s">
        <v>57</v>
      </c>
      <c r="G374" s="46" t="s">
        <v>68</v>
      </c>
      <c r="H374" s="46" t="s">
        <v>59</v>
      </c>
      <c r="I374" s="46">
        <v>2</v>
      </c>
      <c r="J374" s="46">
        <v>2</v>
      </c>
      <c r="K374" s="46">
        <v>5</v>
      </c>
      <c r="L374" s="46">
        <v>5</v>
      </c>
      <c r="M374" s="46">
        <v>2531</v>
      </c>
      <c r="N374" s="73">
        <v>0.87152777777777779</v>
      </c>
      <c r="O374" s="46">
        <v>12.4</v>
      </c>
      <c r="P374" s="46">
        <v>17.100000000000001</v>
      </c>
      <c r="Q374" s="46">
        <v>18.600000000000001</v>
      </c>
      <c r="R374" s="46">
        <v>18.8</v>
      </c>
      <c r="S374" s="46">
        <v>19.100000000000001</v>
      </c>
      <c r="T374" s="46">
        <v>19.5</v>
      </c>
      <c r="U374" s="46">
        <v>19.100000000000001</v>
      </c>
      <c r="V374" s="46">
        <v>19.8</v>
      </c>
      <c r="W374" s="46">
        <v>19.100000000000001</v>
      </c>
      <c r="X374" s="48">
        <f>AVERAGE(P374:W738)</f>
        <v>17.626136363636359</v>
      </c>
      <c r="Y374" s="49">
        <v>0.90347222222222223</v>
      </c>
      <c r="Z374" s="50">
        <v>10.9</v>
      </c>
      <c r="AA374" s="50">
        <v>6.7</v>
      </c>
      <c r="AB374" s="50">
        <v>11.5</v>
      </c>
      <c r="AC374" s="50">
        <v>6.8</v>
      </c>
      <c r="AD374" s="50">
        <v>10.5</v>
      </c>
      <c r="AE374" s="50">
        <v>7.2</v>
      </c>
      <c r="AF374" s="50">
        <v>11.9</v>
      </c>
      <c r="AG374" s="50">
        <v>6.7</v>
      </c>
      <c r="AH374" s="51">
        <f>AVERAGE(Z374:AG738)</f>
        <v>8.4</v>
      </c>
      <c r="AI374" s="49">
        <v>0.94236111111111109</v>
      </c>
      <c r="AJ374" s="50">
        <v>4.7</v>
      </c>
      <c r="AK374" s="50">
        <v>6.3</v>
      </c>
      <c r="AL374" s="50">
        <v>4.9000000000000004</v>
      </c>
      <c r="AM374" s="50">
        <v>6.2</v>
      </c>
      <c r="AN374" s="50">
        <v>4.8</v>
      </c>
      <c r="AO374" s="50">
        <v>5.8</v>
      </c>
      <c r="AP374" s="50">
        <v>4.0999999999999996</v>
      </c>
      <c r="AQ374" s="50">
        <v>6.1</v>
      </c>
      <c r="AR374" s="50">
        <v>4.9000000000000004</v>
      </c>
      <c r="AS374" s="51">
        <f>AVERAGE(AK374:AR738)</f>
        <v>5.7170454545454552</v>
      </c>
      <c r="AT374" s="52">
        <f>+Enfriamiento[[#This Row],[HORA FINAL]]-Enfriamiento[[#This Row],[HORA INICIAL]]</f>
        <v>7.0833333333333304E-2</v>
      </c>
      <c r="AU374" s="53">
        <v>520.34</v>
      </c>
      <c r="AV374" s="46"/>
      <c r="AW37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1.6999999999999993</v>
      </c>
      <c r="AX374" s="55">
        <f>IF(Enfriamiento[[#This Row],[TIEMPO(H)]]="","",Enfriamiento[[#This Row],[TIEMPO(H)]]*60)</f>
        <v>101.99999999999996</v>
      </c>
      <c r="AY374" s="55">
        <f>WEEKNUM(A374)</f>
        <v>29</v>
      </c>
      <c r="AZ374" s="56" t="str">
        <f>TEXT(A374,"MMM")</f>
        <v>jul</v>
      </c>
      <c r="BA374" s="65" t="s">
        <v>250</v>
      </c>
    </row>
    <row r="375" spans="1:53" ht="25.5" hidden="1" x14ac:dyDescent="0.25">
      <c r="A375" s="45">
        <v>45853</v>
      </c>
      <c r="B375" s="44" t="s">
        <v>60</v>
      </c>
      <c r="C375" s="44" t="s">
        <v>54</v>
      </c>
      <c r="D375" s="46" t="s">
        <v>63</v>
      </c>
      <c r="E375" s="47" t="s">
        <v>64</v>
      </c>
      <c r="F375" s="46" t="s">
        <v>57</v>
      </c>
      <c r="G375" s="46" t="s">
        <v>65</v>
      </c>
      <c r="H375" s="46" t="s">
        <v>59</v>
      </c>
      <c r="I375" s="46">
        <v>2</v>
      </c>
      <c r="J375" s="46">
        <v>3</v>
      </c>
      <c r="K375" s="46">
        <v>4.5999999999999996</v>
      </c>
      <c r="L375" s="46">
        <v>5</v>
      </c>
      <c r="M375" s="46">
        <v>12955</v>
      </c>
      <c r="N375" s="73">
        <v>0.95277777777777772</v>
      </c>
      <c r="O375" s="46">
        <v>12.4</v>
      </c>
      <c r="P375" s="46">
        <v>18.600000000000001</v>
      </c>
      <c r="Q375" s="46">
        <v>19.100000000000001</v>
      </c>
      <c r="R375" s="46">
        <v>15.3</v>
      </c>
      <c r="S375" s="46">
        <v>15.9</v>
      </c>
      <c r="T375" s="46">
        <v>18.100000000000001</v>
      </c>
      <c r="U375" s="46">
        <v>16.899999999999999</v>
      </c>
      <c r="V375" s="46">
        <v>18</v>
      </c>
      <c r="W375" s="46">
        <v>18.100000000000001</v>
      </c>
      <c r="X375" s="48">
        <f>AVERAGE(P375:W748)</f>
        <v>17.499999999999996</v>
      </c>
      <c r="Y375" s="49">
        <v>0.99513888888888891</v>
      </c>
      <c r="Z375" s="50">
        <v>8.5</v>
      </c>
      <c r="AA375" s="50">
        <v>6.2</v>
      </c>
      <c r="AB375" s="50">
        <v>11.1</v>
      </c>
      <c r="AC375" s="50">
        <v>13</v>
      </c>
      <c r="AD375" s="50">
        <v>9.6999999999999993</v>
      </c>
      <c r="AE375" s="50">
        <v>6.4</v>
      </c>
      <c r="AF375" s="50">
        <v>6.8</v>
      </c>
      <c r="AG375" s="50">
        <v>5</v>
      </c>
      <c r="AH375" s="51">
        <f>AVERAGE(Z375:AG748)</f>
        <v>8.3375000000000004</v>
      </c>
      <c r="AI375" s="49">
        <v>3.125E-2</v>
      </c>
      <c r="AJ375" s="50">
        <v>4.9000000000000004</v>
      </c>
      <c r="AK375" s="50">
        <v>5.4</v>
      </c>
      <c r="AL375" s="50">
        <v>4.8</v>
      </c>
      <c r="AM375" s="50">
        <v>6.6</v>
      </c>
      <c r="AN375" s="50">
        <v>8.5</v>
      </c>
      <c r="AO375" s="50">
        <v>5.9</v>
      </c>
      <c r="AP375" s="50">
        <v>5</v>
      </c>
      <c r="AQ375" s="50">
        <v>5.0999999999999996</v>
      </c>
      <c r="AR375" s="50">
        <v>4.7</v>
      </c>
      <c r="AS375" s="51">
        <f>AVERAGE(AK375:AR748)</f>
        <v>5.75</v>
      </c>
      <c r="AT375" s="52">
        <f>+Enfriamiento[[#This Row],[HORA FINAL]]-Enfriamiento[[#This Row],[HORA INICIAL]]</f>
        <v>-0.92152777777777772</v>
      </c>
      <c r="AU375" s="53">
        <v>340.68</v>
      </c>
      <c r="AV375" s="46"/>
      <c r="AW375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75" s="96">
        <f>IF(Enfriamiento[[#This Row],[TIEMPO(H)]]="","",Enfriamiento[[#This Row],[TIEMPO(H)]]*60)</f>
        <v>112.99999999999997</v>
      </c>
      <c r="AY375" s="55">
        <f>WEEKNUM(A375)</f>
        <v>29</v>
      </c>
      <c r="AZ375" s="56" t="str">
        <f>TEXT(A375,"MMM")</f>
        <v>jul</v>
      </c>
      <c r="BA375" s="97" t="s">
        <v>427</v>
      </c>
    </row>
    <row r="376" spans="1:53" ht="25.5" hidden="1" x14ac:dyDescent="0.25">
      <c r="A376" s="45">
        <v>45853</v>
      </c>
      <c r="B376" s="44" t="s">
        <v>60</v>
      </c>
      <c r="C376" s="44" t="s">
        <v>54</v>
      </c>
      <c r="D376" s="46" t="s">
        <v>63</v>
      </c>
      <c r="E376" s="47" t="s">
        <v>64</v>
      </c>
      <c r="F376" s="46" t="s">
        <v>57</v>
      </c>
      <c r="G376" s="46" t="s">
        <v>65</v>
      </c>
      <c r="H376" s="46" t="s">
        <v>59</v>
      </c>
      <c r="I376" s="46">
        <v>2</v>
      </c>
      <c r="J376" s="46">
        <v>3</v>
      </c>
      <c r="K376" s="46">
        <v>4.5999999999999996</v>
      </c>
      <c r="L376" s="46">
        <v>5</v>
      </c>
      <c r="M376" s="46">
        <v>12400</v>
      </c>
      <c r="N376" s="73">
        <v>0.95277777777777772</v>
      </c>
      <c r="O376" s="46">
        <v>12.4</v>
      </c>
      <c r="P376" s="46">
        <v>18.600000000000001</v>
      </c>
      <c r="Q376" s="46">
        <v>19.100000000000001</v>
      </c>
      <c r="R376" s="46">
        <v>15.3</v>
      </c>
      <c r="S376" s="46">
        <v>15.9</v>
      </c>
      <c r="T376" s="46">
        <v>18.100000000000001</v>
      </c>
      <c r="U376" s="46">
        <v>16.899999999999999</v>
      </c>
      <c r="V376" s="46">
        <v>18</v>
      </c>
      <c r="W376" s="46">
        <v>18.100000000000001</v>
      </c>
      <c r="X376" s="48">
        <f>AVERAGE(P376:W750)</f>
        <v>17.5</v>
      </c>
      <c r="Y376" s="49">
        <v>0.99513888888888891</v>
      </c>
      <c r="Z376" s="50">
        <v>8.5</v>
      </c>
      <c r="AA376" s="50">
        <v>6.2</v>
      </c>
      <c r="AB376" s="50">
        <v>11.1</v>
      </c>
      <c r="AC376" s="50">
        <v>13</v>
      </c>
      <c r="AD376" s="50">
        <v>9.6999999999999993</v>
      </c>
      <c r="AE376" s="50">
        <v>6.4</v>
      </c>
      <c r="AF376" s="50">
        <v>6.8</v>
      </c>
      <c r="AG376" s="50">
        <v>5</v>
      </c>
      <c r="AH376" s="51">
        <f>AVERAGE(Z376:AG750)</f>
        <v>8.3374999999999986</v>
      </c>
      <c r="AI376" s="49">
        <v>3.125E-2</v>
      </c>
      <c r="AJ376" s="50">
        <v>4.9000000000000004</v>
      </c>
      <c r="AK376" s="50">
        <v>5.4</v>
      </c>
      <c r="AL376" s="50">
        <v>4.8</v>
      </c>
      <c r="AM376" s="50">
        <v>6.6</v>
      </c>
      <c r="AN376" s="50">
        <v>8.5</v>
      </c>
      <c r="AO376" s="50">
        <v>5.9</v>
      </c>
      <c r="AP376" s="50">
        <v>5</v>
      </c>
      <c r="AQ376" s="50">
        <v>5.0999999999999996</v>
      </c>
      <c r="AR376" s="50">
        <v>4.7</v>
      </c>
      <c r="AS376" s="51">
        <f>AVERAGE(AK376:AR750)</f>
        <v>5.75</v>
      </c>
      <c r="AT376" s="52">
        <f>+Enfriamiento[[#This Row],[HORA FINAL]]-Enfriamiento[[#This Row],[HORA INICIAL]]</f>
        <v>-0.92152777777777772</v>
      </c>
      <c r="AU376" s="53">
        <v>357.48</v>
      </c>
      <c r="AV376" s="46"/>
      <c r="AW376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76" s="96">
        <f>IF(Enfriamiento[[#This Row],[TIEMPO(H)]]="","",Enfriamiento[[#This Row],[TIEMPO(H)]]*60)</f>
        <v>112.99999999999997</v>
      </c>
      <c r="AY376" s="55">
        <f>WEEKNUM(A376)</f>
        <v>29</v>
      </c>
      <c r="AZ376" s="56" t="str">
        <f>TEXT(A376,"MMM")</f>
        <v>jul</v>
      </c>
      <c r="BA376" s="97" t="s">
        <v>428</v>
      </c>
    </row>
    <row r="377" spans="1:53" ht="25.5" hidden="1" x14ac:dyDescent="0.25">
      <c r="A377" s="45">
        <v>45853</v>
      </c>
      <c r="B377" s="44" t="s">
        <v>60</v>
      </c>
      <c r="C377" s="44" t="s">
        <v>54</v>
      </c>
      <c r="D377" s="46" t="s">
        <v>63</v>
      </c>
      <c r="E377" s="47" t="s">
        <v>64</v>
      </c>
      <c r="F377" s="46" t="s">
        <v>57</v>
      </c>
      <c r="G377" s="46" t="s">
        <v>65</v>
      </c>
      <c r="H377" s="46" t="s">
        <v>59</v>
      </c>
      <c r="I377" s="46">
        <v>2</v>
      </c>
      <c r="J377" s="46">
        <v>3</v>
      </c>
      <c r="K377" s="46">
        <v>4.5999999999999996</v>
      </c>
      <c r="L377" s="46">
        <v>5</v>
      </c>
      <c r="M377" s="46">
        <v>12399</v>
      </c>
      <c r="N377" s="73">
        <v>0.95277777777777772</v>
      </c>
      <c r="O377" s="46">
        <v>12.4</v>
      </c>
      <c r="P377" s="46">
        <v>18.600000000000001</v>
      </c>
      <c r="Q377" s="46">
        <v>19.100000000000001</v>
      </c>
      <c r="R377" s="46">
        <v>15.3</v>
      </c>
      <c r="S377" s="46">
        <v>15.9</v>
      </c>
      <c r="T377" s="46">
        <v>18.100000000000001</v>
      </c>
      <c r="U377" s="46">
        <v>16.899999999999999</v>
      </c>
      <c r="V377" s="46">
        <v>18</v>
      </c>
      <c r="W377" s="46">
        <v>18.100000000000001</v>
      </c>
      <c r="X377" s="48">
        <f>AVERAGE(P377:W752)</f>
        <v>17.500000000000004</v>
      </c>
      <c r="Y377" s="49">
        <v>0.99513888888888891</v>
      </c>
      <c r="Z377" s="50">
        <v>8.5</v>
      </c>
      <c r="AA377" s="50">
        <v>6.2</v>
      </c>
      <c r="AB377" s="50">
        <v>11.1</v>
      </c>
      <c r="AC377" s="50">
        <v>13</v>
      </c>
      <c r="AD377" s="50">
        <v>9.6999999999999993</v>
      </c>
      <c r="AE377" s="50">
        <v>6.4</v>
      </c>
      <c r="AF377" s="50">
        <v>6.8</v>
      </c>
      <c r="AG377" s="50">
        <v>5</v>
      </c>
      <c r="AH377" s="51">
        <f>AVERAGE(Z377:AG752)</f>
        <v>8.3374999999999986</v>
      </c>
      <c r="AI377" s="49">
        <v>3.125E-2</v>
      </c>
      <c r="AJ377" s="50">
        <v>4.9000000000000004</v>
      </c>
      <c r="AK377" s="50">
        <v>5.4</v>
      </c>
      <c r="AL377" s="50">
        <v>4.8</v>
      </c>
      <c r="AM377" s="50">
        <v>6.6</v>
      </c>
      <c r="AN377" s="50">
        <v>8.5</v>
      </c>
      <c r="AO377" s="50">
        <v>5.9</v>
      </c>
      <c r="AP377" s="50">
        <v>5</v>
      </c>
      <c r="AQ377" s="50">
        <v>5.0999999999999996</v>
      </c>
      <c r="AR377" s="50">
        <v>4.7</v>
      </c>
      <c r="AS377" s="51">
        <f>AVERAGE(AK377:AR752)</f>
        <v>5.75</v>
      </c>
      <c r="AT377" s="52">
        <f>+Enfriamiento[[#This Row],[HORA FINAL]]-Enfriamiento[[#This Row],[HORA INICIAL]]</f>
        <v>-0.92152777777777772</v>
      </c>
      <c r="AU377" s="53">
        <v>246.17</v>
      </c>
      <c r="AV377" s="46"/>
      <c r="AW377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77" s="96">
        <f>IF(Enfriamiento[[#This Row],[TIEMPO(H)]]="","",Enfriamiento[[#This Row],[TIEMPO(H)]]*60)</f>
        <v>112.99999999999997</v>
      </c>
      <c r="AY377" s="55">
        <f>WEEKNUM(A377)</f>
        <v>29</v>
      </c>
      <c r="AZ377" s="56" t="str">
        <f>TEXT(A377,"MMM")</f>
        <v>jul</v>
      </c>
      <c r="BA377" s="97" t="s">
        <v>429</v>
      </c>
    </row>
    <row r="378" spans="1:53" ht="25.5" hidden="1" x14ac:dyDescent="0.25">
      <c r="A378" s="45">
        <v>45853</v>
      </c>
      <c r="B378" s="44" t="s">
        <v>60</v>
      </c>
      <c r="C378" s="44" t="s">
        <v>54</v>
      </c>
      <c r="D378" s="46" t="s">
        <v>67</v>
      </c>
      <c r="E378" s="47" t="s">
        <v>64</v>
      </c>
      <c r="F378" s="46" t="s">
        <v>57</v>
      </c>
      <c r="G378" s="46" t="s">
        <v>65</v>
      </c>
      <c r="H378" s="46" t="s">
        <v>59</v>
      </c>
      <c r="I378" s="46">
        <v>2</v>
      </c>
      <c r="J378" s="46">
        <v>3</v>
      </c>
      <c r="K378" s="46">
        <v>4.5999999999999996</v>
      </c>
      <c r="L378" s="46">
        <v>5</v>
      </c>
      <c r="M378" s="46">
        <v>10443</v>
      </c>
      <c r="N378" s="73">
        <v>0.95277777777777772</v>
      </c>
      <c r="O378" s="46">
        <v>12.4</v>
      </c>
      <c r="P378" s="46">
        <v>18.600000000000001</v>
      </c>
      <c r="Q378" s="46">
        <v>19.100000000000001</v>
      </c>
      <c r="R378" s="46">
        <v>15.3</v>
      </c>
      <c r="S378" s="46">
        <v>15.9</v>
      </c>
      <c r="T378" s="46">
        <v>18.100000000000001</v>
      </c>
      <c r="U378" s="46">
        <v>16.899999999999999</v>
      </c>
      <c r="V378" s="46">
        <v>18</v>
      </c>
      <c r="W378" s="46">
        <v>18.100000000000001</v>
      </c>
      <c r="X378" s="48">
        <f>AVERAGE(P378:W754)</f>
        <v>17.500000000000004</v>
      </c>
      <c r="Y378" s="49">
        <v>0.99513888888888891</v>
      </c>
      <c r="Z378" s="50">
        <v>8.5</v>
      </c>
      <c r="AA378" s="50">
        <v>6.2</v>
      </c>
      <c r="AB378" s="50">
        <v>11.1</v>
      </c>
      <c r="AC378" s="50">
        <v>13</v>
      </c>
      <c r="AD378" s="50">
        <v>9.6999999999999993</v>
      </c>
      <c r="AE378" s="50">
        <v>6.4</v>
      </c>
      <c r="AF378" s="50">
        <v>6.8</v>
      </c>
      <c r="AG378" s="50">
        <v>5</v>
      </c>
      <c r="AH378" s="51">
        <f>AVERAGE(Z378:AG754)</f>
        <v>8.3374999999999986</v>
      </c>
      <c r="AI378" s="49">
        <v>3.125E-2</v>
      </c>
      <c r="AJ378" s="50">
        <v>4.9000000000000004</v>
      </c>
      <c r="AK378" s="50">
        <v>5.4</v>
      </c>
      <c r="AL378" s="50">
        <v>4.8</v>
      </c>
      <c r="AM378" s="50">
        <v>6.6</v>
      </c>
      <c r="AN378" s="50">
        <v>8.5</v>
      </c>
      <c r="AO378" s="50">
        <v>5.9</v>
      </c>
      <c r="AP378" s="50">
        <v>5</v>
      </c>
      <c r="AQ378" s="50">
        <v>5.0999999999999996</v>
      </c>
      <c r="AR378" s="50">
        <v>4.7</v>
      </c>
      <c r="AS378" s="51">
        <f>AVERAGE(AK378:AR754)</f>
        <v>5.75</v>
      </c>
      <c r="AT378" s="52">
        <f>+Enfriamiento[[#This Row],[HORA FINAL]]-Enfriamiento[[#This Row],[HORA INICIAL]]</f>
        <v>-0.92152777777777772</v>
      </c>
      <c r="AU378" s="53">
        <v>536.34</v>
      </c>
      <c r="AV378" s="46"/>
      <c r="AW378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78" s="96">
        <f>IF(Enfriamiento[[#This Row],[TIEMPO(H)]]="","",Enfriamiento[[#This Row],[TIEMPO(H)]]*60)</f>
        <v>112.99999999999997</v>
      </c>
      <c r="AY378" s="55">
        <f>WEEKNUM(A378)</f>
        <v>29</v>
      </c>
      <c r="AZ378" s="56" t="str">
        <f>TEXT(A378,"MMM")</f>
        <v>jul</v>
      </c>
      <c r="BA378" s="97" t="s">
        <v>430</v>
      </c>
    </row>
    <row r="379" spans="1:53" ht="25.5" hidden="1" x14ac:dyDescent="0.25">
      <c r="A379" s="45">
        <v>45853</v>
      </c>
      <c r="B379" s="44" t="s">
        <v>60</v>
      </c>
      <c r="C379" s="44" t="s">
        <v>54</v>
      </c>
      <c r="D379" s="46" t="s">
        <v>67</v>
      </c>
      <c r="E379" s="47" t="s">
        <v>64</v>
      </c>
      <c r="F379" s="46" t="s">
        <v>57</v>
      </c>
      <c r="G379" s="46" t="s">
        <v>65</v>
      </c>
      <c r="H379" s="46" t="s">
        <v>59</v>
      </c>
      <c r="I379" s="46">
        <v>2</v>
      </c>
      <c r="J379" s="46">
        <v>3</v>
      </c>
      <c r="K379" s="46">
        <v>4.5999999999999996</v>
      </c>
      <c r="L379" s="46">
        <v>5</v>
      </c>
      <c r="M379" s="46">
        <v>10445</v>
      </c>
      <c r="N379" s="73">
        <v>0.95277777777777772</v>
      </c>
      <c r="O379" s="46">
        <v>12.4</v>
      </c>
      <c r="P379" s="46">
        <v>18.600000000000001</v>
      </c>
      <c r="Q379" s="46">
        <v>19.100000000000001</v>
      </c>
      <c r="R379" s="46">
        <v>15.3</v>
      </c>
      <c r="S379" s="46">
        <v>15.9</v>
      </c>
      <c r="T379" s="46">
        <v>18.100000000000001</v>
      </c>
      <c r="U379" s="46">
        <v>16.899999999999999</v>
      </c>
      <c r="V379" s="46">
        <v>18</v>
      </c>
      <c r="W379" s="46">
        <v>18.100000000000001</v>
      </c>
      <c r="X379" s="48">
        <f>AVERAGE(P379:W756)</f>
        <v>17.500000000000004</v>
      </c>
      <c r="Y379" s="49">
        <v>0.99513888888888891</v>
      </c>
      <c r="Z379" s="50">
        <v>8.5</v>
      </c>
      <c r="AA379" s="50">
        <v>6.2</v>
      </c>
      <c r="AB379" s="50">
        <v>11.1</v>
      </c>
      <c r="AC379" s="50">
        <v>13</v>
      </c>
      <c r="AD379" s="50">
        <v>9.6999999999999993</v>
      </c>
      <c r="AE379" s="50">
        <v>6.4</v>
      </c>
      <c r="AF379" s="50">
        <v>6.8</v>
      </c>
      <c r="AG379" s="50">
        <v>5</v>
      </c>
      <c r="AH379" s="51">
        <f>AVERAGE(Z379:AG756)</f>
        <v>8.3374999999999986</v>
      </c>
      <c r="AI379" s="49">
        <v>3.125E-2</v>
      </c>
      <c r="AJ379" s="50">
        <v>4.9000000000000004</v>
      </c>
      <c r="AK379" s="50">
        <v>5.4</v>
      </c>
      <c r="AL379" s="50">
        <v>4.8</v>
      </c>
      <c r="AM379" s="50">
        <v>6.6</v>
      </c>
      <c r="AN379" s="50">
        <v>8.5</v>
      </c>
      <c r="AO379" s="50">
        <v>5.9</v>
      </c>
      <c r="AP379" s="50">
        <v>5</v>
      </c>
      <c r="AQ379" s="50">
        <v>5.0999999999999996</v>
      </c>
      <c r="AR379" s="50">
        <v>4.7</v>
      </c>
      <c r="AS379" s="51">
        <f>AVERAGE(AK379:AR756)</f>
        <v>5.75</v>
      </c>
      <c r="AT379" s="52">
        <f>+Enfriamiento[[#This Row],[HORA FINAL]]-Enfriamiento[[#This Row],[HORA INICIAL]]</f>
        <v>-0.92152777777777772</v>
      </c>
      <c r="AU379" s="53">
        <v>336.96</v>
      </c>
      <c r="AV379" s="46"/>
      <c r="AW379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79" s="96">
        <f>IF(Enfriamiento[[#This Row],[TIEMPO(H)]]="","",Enfriamiento[[#This Row],[TIEMPO(H)]]*60)</f>
        <v>112.99999999999997</v>
      </c>
      <c r="AY379" s="55">
        <f>WEEKNUM(A379)</f>
        <v>29</v>
      </c>
      <c r="AZ379" s="56" t="str">
        <f>TEXT(A379,"MMM")</f>
        <v>jul</v>
      </c>
      <c r="BA379" s="97" t="s">
        <v>431</v>
      </c>
    </row>
    <row r="380" spans="1:53" ht="25.5" hidden="1" x14ac:dyDescent="0.25">
      <c r="A380" s="45">
        <v>45853</v>
      </c>
      <c r="B380" s="44" t="s">
        <v>60</v>
      </c>
      <c r="C380" s="44" t="s">
        <v>54</v>
      </c>
      <c r="D380" s="46" t="s">
        <v>67</v>
      </c>
      <c r="E380" s="47" t="s">
        <v>64</v>
      </c>
      <c r="F380" s="46" t="s">
        <v>57</v>
      </c>
      <c r="G380" s="46" t="s">
        <v>65</v>
      </c>
      <c r="H380" s="46" t="s">
        <v>59</v>
      </c>
      <c r="I380" s="46">
        <v>2</v>
      </c>
      <c r="J380" s="46">
        <v>3</v>
      </c>
      <c r="K380" s="46">
        <v>4.5999999999999996</v>
      </c>
      <c r="L380" s="46">
        <v>5</v>
      </c>
      <c r="M380" s="46">
        <v>10446</v>
      </c>
      <c r="N380" s="73">
        <v>0.95277777777777772</v>
      </c>
      <c r="O380" s="46">
        <v>12.4</v>
      </c>
      <c r="P380" s="46">
        <v>18.600000000000001</v>
      </c>
      <c r="Q380" s="46">
        <v>19.100000000000001</v>
      </c>
      <c r="R380" s="46">
        <v>15.3</v>
      </c>
      <c r="S380" s="46">
        <v>15.9</v>
      </c>
      <c r="T380" s="46">
        <v>18.100000000000001</v>
      </c>
      <c r="U380" s="46">
        <v>16.899999999999999</v>
      </c>
      <c r="V380" s="46">
        <v>18</v>
      </c>
      <c r="W380" s="46">
        <v>18.100000000000001</v>
      </c>
      <c r="X380" s="48">
        <f>AVERAGE(P380:W758)</f>
        <v>17.500000000000004</v>
      </c>
      <c r="Y380" s="49">
        <v>0.99513888888888891</v>
      </c>
      <c r="Z380" s="50">
        <v>8.5</v>
      </c>
      <c r="AA380" s="50">
        <v>6.2</v>
      </c>
      <c r="AB380" s="50">
        <v>11.1</v>
      </c>
      <c r="AC380" s="50">
        <v>13</v>
      </c>
      <c r="AD380" s="50">
        <v>9.6999999999999993</v>
      </c>
      <c r="AE380" s="50">
        <v>6.4</v>
      </c>
      <c r="AF380" s="50">
        <v>6.8</v>
      </c>
      <c r="AG380" s="50">
        <v>5</v>
      </c>
      <c r="AH380" s="51">
        <f>AVERAGE(Z380:AG758)</f>
        <v>8.3374999999999986</v>
      </c>
      <c r="AI380" s="49">
        <v>3.125E-2</v>
      </c>
      <c r="AJ380" s="50">
        <v>4.9000000000000004</v>
      </c>
      <c r="AK380" s="50">
        <v>5.4</v>
      </c>
      <c r="AL380" s="50">
        <v>4.8</v>
      </c>
      <c r="AM380" s="50">
        <v>6.6</v>
      </c>
      <c r="AN380" s="50">
        <v>8.5</v>
      </c>
      <c r="AO380" s="50">
        <v>5.9</v>
      </c>
      <c r="AP380" s="50">
        <v>5</v>
      </c>
      <c r="AQ380" s="50">
        <v>5.0999999999999996</v>
      </c>
      <c r="AR380" s="50">
        <v>4.7</v>
      </c>
      <c r="AS380" s="51">
        <f>AVERAGE(AK380:AR758)</f>
        <v>5.7499999999999991</v>
      </c>
      <c r="AT380" s="52">
        <f>+Enfriamiento[[#This Row],[HORA FINAL]]-Enfriamiento[[#This Row],[HORA INICIAL]]</f>
        <v>-0.92152777777777772</v>
      </c>
      <c r="AU380" s="53">
        <v>425.96</v>
      </c>
      <c r="AV380" s="46"/>
      <c r="AW380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80" s="96">
        <f>IF(Enfriamiento[[#This Row],[TIEMPO(H)]]="","",Enfriamiento[[#This Row],[TIEMPO(H)]]*60)</f>
        <v>112.99999999999997</v>
      </c>
      <c r="AY380" s="55">
        <f>WEEKNUM(A380)</f>
        <v>29</v>
      </c>
      <c r="AZ380" s="56" t="str">
        <f>TEXT(A380,"MMM")</f>
        <v>jul</v>
      </c>
      <c r="BA380" s="97" t="s">
        <v>432</v>
      </c>
    </row>
    <row r="381" spans="1:53" ht="25.5" hidden="1" x14ac:dyDescent="0.25">
      <c r="A381" s="45">
        <v>45853</v>
      </c>
      <c r="B381" s="44" t="s">
        <v>60</v>
      </c>
      <c r="C381" s="44" t="s">
        <v>69</v>
      </c>
      <c r="D381" s="46" t="s">
        <v>70</v>
      </c>
      <c r="E381" s="47" t="s">
        <v>56</v>
      </c>
      <c r="F381" s="46" t="s">
        <v>57</v>
      </c>
      <c r="G381" s="46" t="s">
        <v>65</v>
      </c>
      <c r="H381" s="46" t="s">
        <v>59</v>
      </c>
      <c r="I381" s="46">
        <v>2</v>
      </c>
      <c r="J381" s="46">
        <v>3</v>
      </c>
      <c r="K381" s="46">
        <v>4.5999999999999996</v>
      </c>
      <c r="L381" s="46">
        <v>5</v>
      </c>
      <c r="M381" s="46">
        <v>1227</v>
      </c>
      <c r="N381" s="73">
        <v>0.95277777777777772</v>
      </c>
      <c r="O381" s="46">
        <v>12.4</v>
      </c>
      <c r="P381" s="46">
        <v>18.600000000000001</v>
      </c>
      <c r="Q381" s="46">
        <v>19.100000000000001</v>
      </c>
      <c r="R381" s="46">
        <v>15.3</v>
      </c>
      <c r="S381" s="46">
        <v>15.9</v>
      </c>
      <c r="T381" s="46">
        <v>18.100000000000001</v>
      </c>
      <c r="U381" s="46">
        <v>16.899999999999999</v>
      </c>
      <c r="V381" s="46">
        <v>18</v>
      </c>
      <c r="W381" s="46">
        <v>18.100000000000001</v>
      </c>
      <c r="X381" s="48">
        <f>AVERAGE(P381:W760)</f>
        <v>17.500000000000004</v>
      </c>
      <c r="Y381" s="49">
        <v>0.99513888888888891</v>
      </c>
      <c r="Z381" s="50">
        <v>8.5</v>
      </c>
      <c r="AA381" s="50">
        <v>6.2</v>
      </c>
      <c r="AB381" s="50">
        <v>11.1</v>
      </c>
      <c r="AC381" s="50">
        <v>13</v>
      </c>
      <c r="AD381" s="50">
        <v>9.6999999999999993</v>
      </c>
      <c r="AE381" s="50">
        <v>6.4</v>
      </c>
      <c r="AF381" s="50">
        <v>6.8</v>
      </c>
      <c r="AG381" s="50">
        <v>5</v>
      </c>
      <c r="AH381" s="51">
        <f>AVERAGE(Z381:AG760)</f>
        <v>8.3374999999999986</v>
      </c>
      <c r="AI381" s="49">
        <v>3.125E-2</v>
      </c>
      <c r="AJ381" s="50">
        <v>4.9000000000000004</v>
      </c>
      <c r="AK381" s="50">
        <v>5.4</v>
      </c>
      <c r="AL381" s="50">
        <v>4.8</v>
      </c>
      <c r="AM381" s="50">
        <v>6.6</v>
      </c>
      <c r="AN381" s="50">
        <v>8.5</v>
      </c>
      <c r="AO381" s="50">
        <v>5.9</v>
      </c>
      <c r="AP381" s="50">
        <v>5</v>
      </c>
      <c r="AQ381" s="50">
        <v>5.0999999999999996</v>
      </c>
      <c r="AR381" s="50">
        <v>4.7</v>
      </c>
      <c r="AS381" s="51">
        <f>AVERAGE(AK381:AR760)</f>
        <v>5.7499999999999991</v>
      </c>
      <c r="AT381" s="52">
        <f>+Enfriamiento[[#This Row],[HORA FINAL]]-Enfriamiento[[#This Row],[HORA INICIAL]]</f>
        <v>-0.92152777777777772</v>
      </c>
      <c r="AU381" s="53">
        <v>558.96</v>
      </c>
      <c r="AV381" s="46"/>
      <c r="AW381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81" s="96">
        <f>IF(Enfriamiento[[#This Row],[TIEMPO(H)]]="","",Enfriamiento[[#This Row],[TIEMPO(H)]]*60)</f>
        <v>112.99999999999997</v>
      </c>
      <c r="AY381" s="55">
        <f>WEEKNUM(A381)</f>
        <v>29</v>
      </c>
      <c r="AZ381" s="56" t="str">
        <f>TEXT(A381,"MMM")</f>
        <v>jul</v>
      </c>
      <c r="BA381" s="97" t="s">
        <v>433</v>
      </c>
    </row>
    <row r="382" spans="1:53" ht="25.5" hidden="1" x14ac:dyDescent="0.25">
      <c r="A382" s="45">
        <v>45853</v>
      </c>
      <c r="B382" s="44" t="s">
        <v>60</v>
      </c>
      <c r="C382" s="44" t="s">
        <v>69</v>
      </c>
      <c r="D382" s="46" t="s">
        <v>70</v>
      </c>
      <c r="E382" s="47" t="s">
        <v>56</v>
      </c>
      <c r="F382" s="46" t="s">
        <v>57</v>
      </c>
      <c r="G382" s="46" t="s">
        <v>65</v>
      </c>
      <c r="H382" s="46" t="s">
        <v>59</v>
      </c>
      <c r="I382" s="46">
        <v>2</v>
      </c>
      <c r="J382" s="46">
        <v>3</v>
      </c>
      <c r="K382" s="46">
        <v>4.5999999999999996</v>
      </c>
      <c r="L382" s="46">
        <v>5</v>
      </c>
      <c r="M382" s="46">
        <v>1228</v>
      </c>
      <c r="N382" s="73">
        <v>0.95277777777777772</v>
      </c>
      <c r="O382" s="46">
        <v>12.4</v>
      </c>
      <c r="P382" s="46">
        <v>18.600000000000001</v>
      </c>
      <c r="Q382" s="46">
        <v>19.100000000000001</v>
      </c>
      <c r="R382" s="46">
        <v>15.3</v>
      </c>
      <c r="S382" s="46">
        <v>15.9</v>
      </c>
      <c r="T382" s="46">
        <v>18.100000000000001</v>
      </c>
      <c r="U382" s="46">
        <v>16.899999999999999</v>
      </c>
      <c r="V382" s="46">
        <v>18</v>
      </c>
      <c r="W382" s="46">
        <v>18.100000000000001</v>
      </c>
      <c r="X382" s="48">
        <f>AVERAGE(P382:W762)</f>
        <v>17.500000000000004</v>
      </c>
      <c r="Y382" s="49">
        <v>0.99513888888888891</v>
      </c>
      <c r="Z382" s="50">
        <v>8.5</v>
      </c>
      <c r="AA382" s="50">
        <v>6.2</v>
      </c>
      <c r="AB382" s="50">
        <v>11.1</v>
      </c>
      <c r="AC382" s="50">
        <v>13</v>
      </c>
      <c r="AD382" s="50">
        <v>9.6999999999999993</v>
      </c>
      <c r="AE382" s="50">
        <v>6.4</v>
      </c>
      <c r="AF382" s="50">
        <v>6.8</v>
      </c>
      <c r="AG382" s="50">
        <v>5</v>
      </c>
      <c r="AH382" s="51">
        <f>AVERAGE(Z382:AG762)</f>
        <v>8.3375000000000004</v>
      </c>
      <c r="AI382" s="49">
        <v>3.125E-2</v>
      </c>
      <c r="AJ382" s="50">
        <v>4.9000000000000004</v>
      </c>
      <c r="AK382" s="50">
        <v>5.4</v>
      </c>
      <c r="AL382" s="50">
        <v>4.8</v>
      </c>
      <c r="AM382" s="50">
        <v>6.6</v>
      </c>
      <c r="AN382" s="50">
        <v>8.5</v>
      </c>
      <c r="AO382" s="50">
        <v>5.9</v>
      </c>
      <c r="AP382" s="50">
        <v>5</v>
      </c>
      <c r="AQ382" s="50">
        <v>5.0999999999999996</v>
      </c>
      <c r="AR382" s="50">
        <v>4.7</v>
      </c>
      <c r="AS382" s="51">
        <f>AVERAGE(AK382:AR762)</f>
        <v>5.7499999999999991</v>
      </c>
      <c r="AT382" s="52">
        <f>+Enfriamiento[[#This Row],[HORA FINAL]]-Enfriamiento[[#This Row],[HORA INICIAL]]</f>
        <v>-0.92152777777777772</v>
      </c>
      <c r="AU382" s="53">
        <v>563.96</v>
      </c>
      <c r="AV382" s="46"/>
      <c r="AW382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82" s="96">
        <f>IF(Enfriamiento[[#This Row],[TIEMPO(H)]]="","",Enfriamiento[[#This Row],[TIEMPO(H)]]*60)</f>
        <v>112.99999999999997</v>
      </c>
      <c r="AY382" s="55">
        <f>WEEKNUM(A382)</f>
        <v>29</v>
      </c>
      <c r="AZ382" s="56" t="str">
        <f>TEXT(A382,"MMM")</f>
        <v>jul</v>
      </c>
      <c r="BA382" s="97" t="s">
        <v>434</v>
      </c>
    </row>
    <row r="383" spans="1:53" ht="25.5" hidden="1" x14ac:dyDescent="0.25">
      <c r="A383" s="45">
        <v>45853</v>
      </c>
      <c r="B383" s="44" t="s">
        <v>60</v>
      </c>
      <c r="C383" s="44" t="s">
        <v>69</v>
      </c>
      <c r="D383" s="46" t="s">
        <v>70</v>
      </c>
      <c r="E383" s="47" t="s">
        <v>56</v>
      </c>
      <c r="F383" s="46" t="s">
        <v>57</v>
      </c>
      <c r="G383" s="46" t="s">
        <v>65</v>
      </c>
      <c r="H383" s="46" t="s">
        <v>59</v>
      </c>
      <c r="I383" s="46">
        <v>2</v>
      </c>
      <c r="J383" s="46">
        <v>3</v>
      </c>
      <c r="K383" s="46">
        <v>4.5999999999999996</v>
      </c>
      <c r="L383" s="46">
        <v>5</v>
      </c>
      <c r="M383" s="46">
        <v>1229</v>
      </c>
      <c r="N383" s="73">
        <v>0.95277777777777772</v>
      </c>
      <c r="O383" s="46">
        <v>12.4</v>
      </c>
      <c r="P383" s="46">
        <v>18.600000000000001</v>
      </c>
      <c r="Q383" s="46">
        <v>19.100000000000001</v>
      </c>
      <c r="R383" s="46">
        <v>15.3</v>
      </c>
      <c r="S383" s="46">
        <v>15.9</v>
      </c>
      <c r="T383" s="46">
        <v>18.100000000000001</v>
      </c>
      <c r="U383" s="46">
        <v>16.899999999999999</v>
      </c>
      <c r="V383" s="46">
        <v>18</v>
      </c>
      <c r="W383" s="46">
        <v>18.100000000000001</v>
      </c>
      <c r="X383" s="48">
        <f>AVERAGE(P383:W764)</f>
        <v>17.5</v>
      </c>
      <c r="Y383" s="49">
        <v>0.99513888888888891</v>
      </c>
      <c r="Z383" s="50">
        <v>8.5</v>
      </c>
      <c r="AA383" s="50">
        <v>6.2</v>
      </c>
      <c r="AB383" s="50">
        <v>11.1</v>
      </c>
      <c r="AC383" s="50">
        <v>13</v>
      </c>
      <c r="AD383" s="50">
        <v>9.6999999999999993</v>
      </c>
      <c r="AE383" s="50">
        <v>6.4</v>
      </c>
      <c r="AF383" s="50">
        <v>6.8</v>
      </c>
      <c r="AG383" s="50">
        <v>5</v>
      </c>
      <c r="AH383" s="51">
        <f>AVERAGE(Z383:AG764)</f>
        <v>8.3375000000000004</v>
      </c>
      <c r="AI383" s="49">
        <v>3.125E-2</v>
      </c>
      <c r="AJ383" s="50">
        <v>4.9000000000000004</v>
      </c>
      <c r="AK383" s="50">
        <v>5.4</v>
      </c>
      <c r="AL383" s="50">
        <v>4.8</v>
      </c>
      <c r="AM383" s="50">
        <v>6.6</v>
      </c>
      <c r="AN383" s="50">
        <v>8.5</v>
      </c>
      <c r="AO383" s="50">
        <v>5.9</v>
      </c>
      <c r="AP383" s="50">
        <v>5</v>
      </c>
      <c r="AQ383" s="50">
        <v>5.0999999999999996</v>
      </c>
      <c r="AR383" s="50">
        <v>4.7</v>
      </c>
      <c r="AS383" s="51">
        <f>AVERAGE(AK383:AR764)</f>
        <v>5.75</v>
      </c>
      <c r="AT383" s="52">
        <f>+Enfriamiento[[#This Row],[HORA FINAL]]-Enfriamiento[[#This Row],[HORA INICIAL]]</f>
        <v>-0.92152777777777772</v>
      </c>
      <c r="AU383" s="53">
        <v>541.21</v>
      </c>
      <c r="AV383" s="46"/>
      <c r="AW383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83" s="96">
        <f>IF(Enfriamiento[[#This Row],[TIEMPO(H)]]="","",Enfriamiento[[#This Row],[TIEMPO(H)]]*60)</f>
        <v>112.99999999999997</v>
      </c>
      <c r="AY383" s="55">
        <f>WEEKNUM(A383)</f>
        <v>29</v>
      </c>
      <c r="AZ383" s="56" t="str">
        <f>TEXT(A383,"MMM")</f>
        <v>jul</v>
      </c>
      <c r="BA383" s="97" t="s">
        <v>435</v>
      </c>
    </row>
    <row r="384" spans="1:53" ht="25.5" hidden="1" x14ac:dyDescent="0.25">
      <c r="A384" s="45">
        <v>45853</v>
      </c>
      <c r="B384" s="44" t="s">
        <v>60</v>
      </c>
      <c r="C384" s="44" t="s">
        <v>69</v>
      </c>
      <c r="D384" s="46" t="s">
        <v>70</v>
      </c>
      <c r="E384" s="47" t="s">
        <v>56</v>
      </c>
      <c r="F384" s="46" t="s">
        <v>57</v>
      </c>
      <c r="G384" s="46" t="s">
        <v>65</v>
      </c>
      <c r="H384" s="46" t="s">
        <v>59</v>
      </c>
      <c r="I384" s="46">
        <v>2</v>
      </c>
      <c r="J384" s="46">
        <v>3</v>
      </c>
      <c r="K384" s="46">
        <v>4.5999999999999996</v>
      </c>
      <c r="L384" s="46">
        <v>5</v>
      </c>
      <c r="M384" s="46">
        <v>1230</v>
      </c>
      <c r="N384" s="73">
        <v>0.95277777777777772</v>
      </c>
      <c r="O384" s="46">
        <v>12.4</v>
      </c>
      <c r="P384" s="46">
        <v>18.600000000000001</v>
      </c>
      <c r="Q384" s="46">
        <v>19.100000000000001</v>
      </c>
      <c r="R384" s="46">
        <v>15.3</v>
      </c>
      <c r="S384" s="46">
        <v>15.9</v>
      </c>
      <c r="T384" s="46">
        <v>18.100000000000001</v>
      </c>
      <c r="U384" s="46">
        <v>16.899999999999999</v>
      </c>
      <c r="V384" s="46">
        <v>18</v>
      </c>
      <c r="W384" s="46">
        <v>18.100000000000001</v>
      </c>
      <c r="X384" s="48">
        <f>AVERAGE(P384:W766)</f>
        <v>17.5</v>
      </c>
      <c r="Y384" s="49">
        <v>0.99513888888888891</v>
      </c>
      <c r="Z384" s="50">
        <v>8.5</v>
      </c>
      <c r="AA384" s="50">
        <v>6.2</v>
      </c>
      <c r="AB384" s="50">
        <v>11.1</v>
      </c>
      <c r="AC384" s="50">
        <v>13</v>
      </c>
      <c r="AD384" s="50">
        <v>9.6999999999999993</v>
      </c>
      <c r="AE384" s="50">
        <v>6.4</v>
      </c>
      <c r="AF384" s="50">
        <v>6.8</v>
      </c>
      <c r="AG384" s="50">
        <v>5</v>
      </c>
      <c r="AH384" s="51">
        <f>AVERAGE(Z384:AG766)</f>
        <v>8.3374999999999986</v>
      </c>
      <c r="AI384" s="49">
        <v>3.125E-2</v>
      </c>
      <c r="AJ384" s="50">
        <v>4.9000000000000004</v>
      </c>
      <c r="AK384" s="50">
        <v>5.4</v>
      </c>
      <c r="AL384" s="50">
        <v>4.8</v>
      </c>
      <c r="AM384" s="50">
        <v>6.6</v>
      </c>
      <c r="AN384" s="50">
        <v>8.5</v>
      </c>
      <c r="AO384" s="50">
        <v>5.9</v>
      </c>
      <c r="AP384" s="50">
        <v>5</v>
      </c>
      <c r="AQ384" s="50">
        <v>5.0999999999999996</v>
      </c>
      <c r="AR384" s="50">
        <v>4.7</v>
      </c>
      <c r="AS384" s="51">
        <f>AVERAGE(AK384:AR766)</f>
        <v>5.75</v>
      </c>
      <c r="AT384" s="52">
        <f>+Enfriamiento[[#This Row],[HORA FINAL]]-Enfriamiento[[#This Row],[HORA INICIAL]]</f>
        <v>-0.92152777777777772</v>
      </c>
      <c r="AU384" s="53">
        <v>481.69</v>
      </c>
      <c r="AV384" s="46"/>
      <c r="AW384" s="54">
        <f>IF(Enfriamiento[[#This Row],[HORA FINAL]]="","",IF(Enfriamiento[[#This Row],[HORA FINAL]]&lt;Enfriamiento[[#This Row],[HORA INICIAL]],24-(Enfriamiento[[#This Row],[HORA INICIAL]]*24)+(24*Enfriamiento[[#This Row],[HORA FINAL]]),((Enfriamiento[[#This Row],[HORA FINAL]]*24)-Enfriamiento[[#This Row],[HORA INICIAL]]*24)))</f>
        <v>1.8833333333333329</v>
      </c>
      <c r="AX384" s="96">
        <f>IF(Enfriamiento[[#This Row],[TIEMPO(H)]]="","",Enfriamiento[[#This Row],[TIEMPO(H)]]*60)</f>
        <v>112.99999999999997</v>
      </c>
      <c r="AY384" s="55">
        <f>WEEKNUM(A384)</f>
        <v>29</v>
      </c>
      <c r="AZ384" s="56" t="str">
        <f>TEXT(A384,"MMM")</f>
        <v>jul</v>
      </c>
      <c r="BA384" s="97" t="s">
        <v>436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FEF5-B211-4D96-AE73-0718633F5D58}">
  <dimension ref="A1:Z116"/>
  <sheetViews>
    <sheetView showGridLines="0" topLeftCell="A57" workbookViewId="0">
      <selection activeCell="S21" sqref="S21"/>
    </sheetView>
  </sheetViews>
  <sheetFormatPr baseColWidth="10" defaultColWidth="11.85546875" defaultRowHeight="15" x14ac:dyDescent="0.25"/>
  <cols>
    <col min="1" max="1" width="11.5703125" style="2" bestFit="1" customWidth="1"/>
    <col min="2" max="2" width="13.28515625" bestFit="1" customWidth="1"/>
    <col min="3" max="3" width="11.42578125" style="3" bestFit="1" customWidth="1"/>
    <col min="4" max="4" width="14.42578125" bestFit="1" customWidth="1"/>
    <col min="5" max="5" width="13.85546875" bestFit="1" customWidth="1"/>
    <col min="6" max="7" width="18.42578125" customWidth="1"/>
    <col min="8" max="9" width="11.42578125" style="2" customWidth="1"/>
    <col min="10" max="10" width="15.7109375" bestFit="1" customWidth="1"/>
    <col min="11" max="11" width="15.140625" customWidth="1"/>
    <col min="12" max="12" width="26.7109375" style="1" bestFit="1" customWidth="1"/>
    <col min="13" max="13" width="16.42578125" bestFit="1" customWidth="1"/>
    <col min="14" max="14" width="20.28515625" bestFit="1" customWidth="1"/>
    <col min="15" max="15" width="13.5703125" style="3" bestFit="1" customWidth="1"/>
    <col min="16" max="16" width="11.85546875" style="3"/>
    <col min="17" max="17" width="16" bestFit="1" customWidth="1"/>
    <col min="18" max="18" width="37" customWidth="1"/>
    <col min="19" max="19" width="13.140625" style="3" bestFit="1" customWidth="1"/>
    <col min="20" max="20" width="15.42578125" style="3" bestFit="1" customWidth="1"/>
    <col min="21" max="21" width="15.140625" style="3" bestFit="1" customWidth="1"/>
    <col min="22" max="22" width="11.85546875" style="3"/>
    <col min="23" max="23" width="14" customWidth="1"/>
    <col min="25" max="25" width="17.42578125" customWidth="1"/>
  </cols>
  <sheetData>
    <row r="1" spans="1:26" s="12" customFormat="1" ht="26.25" thickBot="1" x14ac:dyDescent="0.3">
      <c r="A1" s="10" t="s">
        <v>0</v>
      </c>
      <c r="B1" s="10" t="s">
        <v>10</v>
      </c>
      <c r="C1" s="10" t="s">
        <v>259</v>
      </c>
      <c r="D1" s="10" t="s">
        <v>260</v>
      </c>
      <c r="E1" s="10" t="s">
        <v>261</v>
      </c>
      <c r="F1" s="10" t="s">
        <v>2</v>
      </c>
      <c r="G1" s="10" t="s">
        <v>3</v>
      </c>
      <c r="H1" s="10" t="s">
        <v>262</v>
      </c>
      <c r="I1" s="10" t="s">
        <v>263</v>
      </c>
      <c r="J1" s="10" t="s">
        <v>264</v>
      </c>
      <c r="K1" s="10" t="s">
        <v>265</v>
      </c>
      <c r="L1" s="10" t="s">
        <v>266</v>
      </c>
      <c r="M1" s="10" t="s">
        <v>267</v>
      </c>
      <c r="N1" s="10" t="s">
        <v>268</v>
      </c>
      <c r="O1" s="10" t="s">
        <v>269</v>
      </c>
      <c r="P1" s="10" t="s">
        <v>270</v>
      </c>
      <c r="Q1" s="10" t="s">
        <v>271</v>
      </c>
      <c r="R1" s="10" t="s">
        <v>272</v>
      </c>
      <c r="S1" s="11" t="s">
        <v>50</v>
      </c>
      <c r="T1" s="11" t="s">
        <v>273</v>
      </c>
      <c r="U1" s="11" t="s">
        <v>274</v>
      </c>
      <c r="V1" s="19" t="s">
        <v>275</v>
      </c>
      <c r="W1" s="19" t="s">
        <v>276</v>
      </c>
      <c r="X1" s="19" t="s">
        <v>277</v>
      </c>
      <c r="Y1" s="19" t="s">
        <v>278</v>
      </c>
    </row>
    <row r="2" spans="1:26" s="1" customFormat="1" ht="15.75" thickBot="1" x14ac:dyDescent="0.3">
      <c r="A2" s="86">
        <v>45810</v>
      </c>
      <c r="B2" s="33">
        <v>1</v>
      </c>
      <c r="C2" s="33" t="s">
        <v>279</v>
      </c>
      <c r="D2" s="34" t="s">
        <v>280</v>
      </c>
      <c r="E2" s="87">
        <v>2432.38</v>
      </c>
      <c r="F2" s="35" t="s">
        <v>281</v>
      </c>
      <c r="G2" s="33" t="s">
        <v>55</v>
      </c>
      <c r="H2" s="88">
        <v>0.62291666666666667</v>
      </c>
      <c r="I2" s="88">
        <v>0.62777777777777777</v>
      </c>
      <c r="J2" s="36">
        <f>[1]!Descarga[[#This Row],[FINAL]]-[1]!Descarga[[#This Row],[INICIO]]</f>
        <v>4.8611111111110938E-3</v>
      </c>
      <c r="K2" s="33">
        <v>2</v>
      </c>
      <c r="L2" s="37" t="s">
        <v>282</v>
      </c>
      <c r="M2" s="38" t="s">
        <v>283</v>
      </c>
      <c r="N2" s="33">
        <v>3</v>
      </c>
      <c r="O2" s="33">
        <v>6</v>
      </c>
      <c r="P2" s="42" t="s">
        <v>284</v>
      </c>
      <c r="Q2" s="39">
        <v>1</v>
      </c>
      <c r="R2" s="37" t="str">
        <f>IF([1]!Descarga[[#This Row],[SALIDA DE UNIDAD]]="","RETORNO VACIO","RETORNO CON MATERIALES")</f>
        <v>RETORNO VACIO</v>
      </c>
      <c r="S2" s="40">
        <f>WEEKNUM(A2)</f>
        <v>23</v>
      </c>
      <c r="T2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0.11666666666666714</v>
      </c>
      <c r="U2" s="89">
        <f>IF([1]!Descarga[[#This Row],[TIEMPO (H)]]="","",[1]!Descarga[[#This Row],[TIEMPO (H)]]*60)</f>
        <v>7.0000000000000284</v>
      </c>
      <c r="V2" s="20"/>
      <c r="W2" s="29" t="str">
        <f>IF([1]!Descarga[[#This Row],[SALIDA DE UNIDAD]]="","",[1]!Descarga[[#This Row],[SALIDA DE UNIDAD]]-[1]!Descarga[[#This Row],[FINAL]])</f>
        <v/>
      </c>
      <c r="X2" s="90"/>
      <c r="Y2" s="24" t="str">
        <f>IF([1]!Descarga[[#This Row],[SALIDA DE UNIDAD]]="","",[1]!Descarga[[#This Row],[SALIDA DE UNIDAD]]-[1]!Descarga[[#This Row],[INICIO]])</f>
        <v/>
      </c>
    </row>
    <row r="3" spans="1:26" s="1" customFormat="1" ht="15.75" thickBot="1" x14ac:dyDescent="0.3">
      <c r="A3" s="86">
        <v>45810</v>
      </c>
      <c r="B3" s="33">
        <v>2</v>
      </c>
      <c r="C3" s="33" t="s">
        <v>279</v>
      </c>
      <c r="D3" s="34" t="s">
        <v>285</v>
      </c>
      <c r="E3" s="87">
        <v>2731.78</v>
      </c>
      <c r="F3" s="35" t="s">
        <v>281</v>
      </c>
      <c r="G3" s="33" t="s">
        <v>55</v>
      </c>
      <c r="H3" s="88">
        <v>0.83333333333333337</v>
      </c>
      <c r="I3" s="88">
        <v>0.84027777777777779</v>
      </c>
      <c r="J3" s="36">
        <f>[1]!Descarga[[#This Row],[FINAL]]-[1]!Descarga[[#This Row],[INICIO]]</f>
        <v>6.9444444444444198E-3</v>
      </c>
      <c r="K3" s="33">
        <v>2</v>
      </c>
      <c r="L3" s="37" t="s">
        <v>282</v>
      </c>
      <c r="M3" s="38" t="s">
        <v>283</v>
      </c>
      <c r="N3" s="33">
        <v>3</v>
      </c>
      <c r="O3" s="33">
        <v>8</v>
      </c>
      <c r="P3" s="42" t="s">
        <v>286</v>
      </c>
      <c r="Q3" s="39">
        <v>1</v>
      </c>
      <c r="R3" s="37" t="str">
        <f>IF([1]!Descarga[[#This Row],[SALIDA DE UNIDAD]]="","RETORNO VACIO","RETORNO CON MATERIALES")</f>
        <v>RETORNO VACIO</v>
      </c>
      <c r="S3" s="40">
        <f t="shared" ref="S3:S16" si="0">WEEKNUM(A3)</f>
        <v>23</v>
      </c>
      <c r="T3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3" s="89">
        <f>IF([1]!Descarga[[#This Row],[TIEMPO (H)]]="","",[1]!Descarga[[#This Row],[TIEMPO (H)]]*60)</f>
        <v>10.000000000000071</v>
      </c>
      <c r="V3" s="21"/>
      <c r="W3" s="29" t="str">
        <f>IF([1]!Descarga[[#This Row],[SALIDA DE UNIDAD]]="","",[1]!Descarga[[#This Row],[SALIDA DE UNIDAD]]-[1]!Descarga[[#This Row],[FINAL]])</f>
        <v/>
      </c>
      <c r="X3" s="90"/>
      <c r="Y3" s="24" t="str">
        <f>IF([1]!Descarga[[#This Row],[SALIDA DE UNIDAD]]="","",[1]!Descarga[[#This Row],[SALIDA DE UNIDAD]]-[1]!Descarga[[#This Row],[INICIO]])</f>
        <v/>
      </c>
    </row>
    <row r="4" spans="1:26" s="1" customFormat="1" ht="15.75" thickBot="1" x14ac:dyDescent="0.3">
      <c r="A4" s="86">
        <v>45811</v>
      </c>
      <c r="B4" s="33">
        <v>1</v>
      </c>
      <c r="C4" s="33" t="s">
        <v>279</v>
      </c>
      <c r="D4" s="34" t="s">
        <v>287</v>
      </c>
      <c r="E4" s="87">
        <v>3045.6</v>
      </c>
      <c r="F4" s="35" t="s">
        <v>281</v>
      </c>
      <c r="G4" s="33" t="s">
        <v>55</v>
      </c>
      <c r="H4" s="22">
        <v>0.60763888888888884</v>
      </c>
      <c r="I4" s="22">
        <v>0.61388888888888893</v>
      </c>
      <c r="J4" s="36">
        <f>[1]!Descarga[[#This Row],[FINAL]]-[1]!Descarga[[#This Row],[INICIO]]</f>
        <v>6.2500000000000888E-3</v>
      </c>
      <c r="K4" s="33">
        <v>2</v>
      </c>
      <c r="L4" s="91" t="s">
        <v>288</v>
      </c>
      <c r="M4" s="38" t="s">
        <v>283</v>
      </c>
      <c r="N4" s="33">
        <v>3</v>
      </c>
      <c r="O4" s="33">
        <v>8</v>
      </c>
      <c r="P4" s="42" t="s">
        <v>286</v>
      </c>
      <c r="Q4" s="39">
        <v>1</v>
      </c>
      <c r="R4" s="37" t="str">
        <f>IF([1]!Descarga[[#This Row],[SALIDA DE UNIDAD]]="","RETORNO VACIO","RETORNO CON MATERIALES")</f>
        <v>RETORNO CON MATERIALES</v>
      </c>
      <c r="S4" s="40">
        <f t="shared" si="0"/>
        <v>23</v>
      </c>
      <c r="T4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0.15000000000000213</v>
      </c>
      <c r="U4" s="4">
        <f>IF([1]!Descarga[[#This Row],[TIEMPO (H)]]="","",[1]!Descarga[[#This Row],[TIEMPO (H)]]*60)</f>
        <v>9.0000000000001279</v>
      </c>
      <c r="V4" s="22">
        <v>0.625</v>
      </c>
      <c r="W4" s="30">
        <f>IF([1]!Descarga[[#This Row],[SALIDA DE UNIDAD]]="","",[1]!Descarga[[#This Row],[SALIDA DE UNIDAD]]-[1]!Descarga[[#This Row],[FINAL]])</f>
        <v>1.1111111111111072E-2</v>
      </c>
      <c r="X4" s="37">
        <v>8</v>
      </c>
      <c r="Y4" s="25">
        <f>IF([1]!Descarga[[#This Row],[SALIDA DE UNIDAD]]="","",[1]!Descarga[[#This Row],[SALIDA DE UNIDAD]]-[1]!Descarga[[#This Row],[INICIO]])</f>
        <v>1.736111111111116E-2</v>
      </c>
      <c r="Z4" s="5"/>
    </row>
    <row r="5" spans="1:26" s="1" customFormat="1" ht="15.75" thickBot="1" x14ac:dyDescent="0.3">
      <c r="A5" s="86">
        <v>45811</v>
      </c>
      <c r="B5" s="33">
        <v>2</v>
      </c>
      <c r="C5" s="33" t="s">
        <v>279</v>
      </c>
      <c r="D5" s="34" t="s">
        <v>289</v>
      </c>
      <c r="E5" s="87">
        <v>2785.14</v>
      </c>
      <c r="F5" s="35" t="s">
        <v>281</v>
      </c>
      <c r="G5" s="33" t="s">
        <v>55</v>
      </c>
      <c r="H5" s="22">
        <v>0.82986111111111116</v>
      </c>
      <c r="I5" s="22">
        <v>0.83611111111111114</v>
      </c>
      <c r="J5" s="36">
        <f>[1]!Descarga[[#This Row],[FINAL]]-[1]!Descarga[[#This Row],[INICIO]]</f>
        <v>6.2499999999999778E-3</v>
      </c>
      <c r="K5" s="33">
        <v>2</v>
      </c>
      <c r="L5" s="37" t="s">
        <v>282</v>
      </c>
      <c r="M5" s="38" t="s">
        <v>283</v>
      </c>
      <c r="N5" s="33">
        <v>3</v>
      </c>
      <c r="O5" s="33">
        <v>8</v>
      </c>
      <c r="P5" s="42" t="s">
        <v>286</v>
      </c>
      <c r="Q5" s="39">
        <v>1</v>
      </c>
      <c r="R5" s="37" t="str">
        <f>IF([1]!Descarga[[#This Row],[SALIDA DE UNIDAD]]="","RETORNO VACIO","RETORNO CON MATERIALES")</f>
        <v>RETORNO CON MATERIALES</v>
      </c>
      <c r="S5" s="40">
        <f t="shared" si="0"/>
        <v>23</v>
      </c>
      <c r="T5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5" s="4">
        <f>IF([1]!Descarga[[#This Row],[TIEMPO (H)]]="","",[1]!Descarga[[#This Row],[TIEMPO (H)]]*60)</f>
        <v>8.9999999999999147</v>
      </c>
      <c r="V5" s="22">
        <v>0.84027777777777779</v>
      </c>
      <c r="W5" s="30">
        <f>IF([1]!Descarga[[#This Row],[SALIDA DE UNIDAD]]="","",[1]!Descarga[[#This Row],[SALIDA DE UNIDAD]]-[1]!Descarga[[#This Row],[FINAL]])</f>
        <v>4.1666666666666519E-3</v>
      </c>
      <c r="X5" s="37">
        <v>4</v>
      </c>
      <c r="Y5" s="25">
        <f>IF([1]!Descarga[[#This Row],[SALIDA DE UNIDAD]]="","",[1]!Descarga[[#This Row],[SALIDA DE UNIDAD]]-[1]!Descarga[[#This Row],[INICIO]])</f>
        <v>1.041666666666663E-2</v>
      </c>
      <c r="Z5" s="5"/>
    </row>
    <row r="6" spans="1:26" s="1" customFormat="1" ht="15.75" thickBot="1" x14ac:dyDescent="0.3">
      <c r="A6" s="86">
        <v>45812</v>
      </c>
      <c r="B6" s="33">
        <v>1</v>
      </c>
      <c r="C6" s="33" t="s">
        <v>279</v>
      </c>
      <c r="D6" s="34" t="s">
        <v>290</v>
      </c>
      <c r="E6" s="87">
        <v>1557.52</v>
      </c>
      <c r="F6" s="35" t="s">
        <v>281</v>
      </c>
      <c r="G6" s="33" t="s">
        <v>55</v>
      </c>
      <c r="H6" s="22">
        <v>0.60763888888888884</v>
      </c>
      <c r="I6" s="22">
        <v>0.61111111111111116</v>
      </c>
      <c r="J6" s="36">
        <f>[1]!Descarga[[#This Row],[FINAL]]-[1]!Descarga[[#This Row],[INICIO]]</f>
        <v>3.4722222222223209E-3</v>
      </c>
      <c r="K6" s="33">
        <v>2</v>
      </c>
      <c r="L6" s="37" t="s">
        <v>282</v>
      </c>
      <c r="M6" s="38" t="s">
        <v>283</v>
      </c>
      <c r="N6" s="33">
        <v>3</v>
      </c>
      <c r="O6" s="33">
        <v>5</v>
      </c>
      <c r="P6" s="42" t="s">
        <v>286</v>
      </c>
      <c r="Q6" s="39">
        <v>1</v>
      </c>
      <c r="R6" s="37" t="str">
        <f>IF([1]!Descarga[[#This Row],[SALIDA DE UNIDAD]]="","RETORNO VACIO","RETORNO CON MATERIALES")</f>
        <v>RETORNO CON MATERIALES</v>
      </c>
      <c r="S6" s="40">
        <f t="shared" si="0"/>
        <v>23</v>
      </c>
      <c r="T6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8.3333333333335702E-2</v>
      </c>
      <c r="U6" s="4">
        <f>IF([1]!Descarga[[#This Row],[TIEMPO (H)]]="","",[1]!Descarga[[#This Row],[TIEMPO (H)]]*60)</f>
        <v>5.0000000000001421</v>
      </c>
      <c r="V6" s="22">
        <v>0.62152777777777779</v>
      </c>
      <c r="W6" s="30">
        <f>IF([1]!Descarga[[#This Row],[SALIDA DE UNIDAD]]="","",[1]!Descarga[[#This Row],[SALIDA DE UNIDAD]]-[1]!Descarga[[#This Row],[FINAL]])</f>
        <v>1.041666666666663E-2</v>
      </c>
      <c r="X6" s="37">
        <v>8</v>
      </c>
      <c r="Y6" s="25">
        <f>IF([1]!Descarga[[#This Row],[SALIDA DE UNIDAD]]="","",[1]!Descarga[[#This Row],[SALIDA DE UNIDAD]]-[1]!Descarga[[#This Row],[INICIO]])</f>
        <v>1.3888888888888951E-2</v>
      </c>
      <c r="Z6" s="5"/>
    </row>
    <row r="7" spans="1:26" s="1" customFormat="1" ht="15.75" thickBot="1" x14ac:dyDescent="0.3">
      <c r="A7" s="86">
        <v>45812</v>
      </c>
      <c r="B7" s="33">
        <v>2</v>
      </c>
      <c r="C7" s="33" t="s">
        <v>279</v>
      </c>
      <c r="D7" s="34" t="s">
        <v>291</v>
      </c>
      <c r="E7" s="87">
        <v>1765.44</v>
      </c>
      <c r="F7" s="35" t="s">
        <v>281</v>
      </c>
      <c r="G7" s="33" t="s">
        <v>55</v>
      </c>
      <c r="H7" s="22">
        <v>0.8125</v>
      </c>
      <c r="I7" s="22">
        <v>0.81597222222222221</v>
      </c>
      <c r="J7" s="36">
        <f>[1]!Descarga[[#This Row],[FINAL]]-[1]!Descarga[[#This Row],[INICIO]]</f>
        <v>3.4722222222222099E-3</v>
      </c>
      <c r="K7" s="33">
        <v>2</v>
      </c>
      <c r="L7" s="37" t="s">
        <v>282</v>
      </c>
      <c r="M7" s="38" t="s">
        <v>283</v>
      </c>
      <c r="N7" s="33">
        <v>3</v>
      </c>
      <c r="O7" s="33">
        <v>5</v>
      </c>
      <c r="P7" s="42" t="s">
        <v>286</v>
      </c>
      <c r="Q7" s="39">
        <v>3</v>
      </c>
      <c r="R7" s="37" t="str">
        <f>IF([1]!Descarga[[#This Row],[SALIDA DE UNIDAD]]="","RETORNO VACIO","RETORNO CON MATERIALES")</f>
        <v>RETORNO CON MATERIALES</v>
      </c>
      <c r="S7" s="40">
        <f t="shared" si="0"/>
        <v>23</v>
      </c>
      <c r="T7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7" s="4">
        <f>IF([1]!Descarga[[#This Row],[TIEMPO (H)]]="","",[1]!Descarga[[#This Row],[TIEMPO (H)]]*60)</f>
        <v>4.9999999999999289</v>
      </c>
      <c r="V7" s="22">
        <v>0.82638888888888884</v>
      </c>
      <c r="W7" s="30">
        <f>IF([1]!Descarga[[#This Row],[SALIDA DE UNIDAD]]="","",[1]!Descarga[[#This Row],[SALIDA DE UNIDAD]]-[1]!Descarga[[#This Row],[FINAL]])</f>
        <v>1.041666666666663E-2</v>
      </c>
      <c r="X7" s="37">
        <v>5</v>
      </c>
      <c r="Y7" s="25">
        <f>IF([1]!Descarga[[#This Row],[SALIDA DE UNIDAD]]="","",[1]!Descarga[[#This Row],[SALIDA DE UNIDAD]]-[1]!Descarga[[#This Row],[INICIO]])</f>
        <v>1.388888888888884E-2</v>
      </c>
      <c r="Z7" s="5"/>
    </row>
    <row r="8" spans="1:26" s="1" customFormat="1" ht="15.75" thickBot="1" x14ac:dyDescent="0.3">
      <c r="A8" s="86">
        <v>45813</v>
      </c>
      <c r="B8" s="33">
        <v>1</v>
      </c>
      <c r="C8" s="33" t="s">
        <v>279</v>
      </c>
      <c r="D8" s="34" t="s">
        <v>292</v>
      </c>
      <c r="E8" s="76">
        <v>982.21</v>
      </c>
      <c r="F8" s="35" t="s">
        <v>281</v>
      </c>
      <c r="G8" s="33" t="s">
        <v>293</v>
      </c>
      <c r="H8" s="22">
        <v>0.60416666666666663</v>
      </c>
      <c r="I8" s="22">
        <v>0.60624999999999996</v>
      </c>
      <c r="J8" s="36">
        <f>[1]!Descarga[[#This Row],[FINAL]]-[1]!Descarga[[#This Row],[INICIO]]</f>
        <v>2.0833333333333259E-3</v>
      </c>
      <c r="K8" s="33">
        <v>2</v>
      </c>
      <c r="L8" s="37" t="s">
        <v>282</v>
      </c>
      <c r="M8" s="38" t="s">
        <v>283</v>
      </c>
      <c r="N8" s="33">
        <v>3</v>
      </c>
      <c r="O8" s="33">
        <v>3</v>
      </c>
      <c r="P8" s="42" t="s">
        <v>286</v>
      </c>
      <c r="Q8" s="39">
        <v>3</v>
      </c>
      <c r="R8" s="37" t="str">
        <f>IF([1]!Descarga[[#This Row],[SALIDA DE UNIDAD]]="","RETORNO VACIO","RETORNO CON MATERIALES")</f>
        <v>RETORNO CON MATERIALES</v>
      </c>
      <c r="S8" s="40">
        <f t="shared" si="0"/>
        <v>23</v>
      </c>
      <c r="T8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4.9999999999998934E-2</v>
      </c>
      <c r="U8" s="4">
        <f>IF([1]!Descarga[[#This Row],[TIEMPO (H)]]="","",[1]!Descarga[[#This Row],[TIEMPO (H)]]*60)</f>
        <v>2.9999999999999361</v>
      </c>
      <c r="V8" s="22">
        <v>0.62152777777777779</v>
      </c>
      <c r="W8" s="30">
        <f>IF([1]!Descarga[[#This Row],[SALIDA DE UNIDAD]]="","",[1]!Descarga[[#This Row],[SALIDA DE UNIDAD]]-[1]!Descarga[[#This Row],[FINAL]])</f>
        <v>1.5277777777777835E-2</v>
      </c>
      <c r="X8" s="37">
        <v>8</v>
      </c>
      <c r="Y8" s="25">
        <f>IF([1]!Descarga[[#This Row],[SALIDA DE UNIDAD]]="","",[1]!Descarga[[#This Row],[SALIDA DE UNIDAD]]-[1]!Descarga[[#This Row],[INICIO]])</f>
        <v>1.736111111111116E-2</v>
      </c>
      <c r="Z8" s="5"/>
    </row>
    <row r="9" spans="1:26" s="1" customFormat="1" ht="15.75" thickBot="1" x14ac:dyDescent="0.3">
      <c r="A9" s="86">
        <v>45813</v>
      </c>
      <c r="B9" s="33">
        <v>2</v>
      </c>
      <c r="C9" s="33" t="s">
        <v>279</v>
      </c>
      <c r="D9" s="34" t="s">
        <v>294</v>
      </c>
      <c r="E9" s="76">
        <v>631.69000000000005</v>
      </c>
      <c r="F9" s="35" t="s">
        <v>281</v>
      </c>
      <c r="G9" s="33" t="s">
        <v>293</v>
      </c>
      <c r="H9" s="22">
        <v>0.8125</v>
      </c>
      <c r="I9" s="22">
        <v>0.81388888888888888</v>
      </c>
      <c r="J9" s="36">
        <f>[1]!Descarga[[#This Row],[FINAL]]-[1]!Descarga[[#This Row],[INICIO]]</f>
        <v>1.388888888888884E-3</v>
      </c>
      <c r="K9" s="33">
        <v>2</v>
      </c>
      <c r="L9" s="37" t="s">
        <v>288</v>
      </c>
      <c r="M9" s="38" t="s">
        <v>283</v>
      </c>
      <c r="N9" s="33">
        <v>3</v>
      </c>
      <c r="O9" s="33">
        <v>2</v>
      </c>
      <c r="P9" s="42" t="s">
        <v>286</v>
      </c>
      <c r="Q9" s="39">
        <v>3</v>
      </c>
      <c r="R9" s="37" t="str">
        <f>IF([1]!Descarga[[#This Row],[SALIDA DE UNIDAD]]="","RETORNO VACIO","RETORNO CON MATERIALES")</f>
        <v>RETORNO VACIO</v>
      </c>
      <c r="S9" s="40">
        <f t="shared" si="0"/>
        <v>23</v>
      </c>
      <c r="T9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9" s="4">
        <f>IF([1]!Descarga[[#This Row],[TIEMPO (H)]]="","",[1]!Descarga[[#This Row],[TIEMPO (H)]]*60)</f>
        <v>1.9999999999998863</v>
      </c>
      <c r="V9" s="22"/>
      <c r="W9" s="30" t="str">
        <f>IF([1]!Descarga[[#This Row],[SALIDA DE UNIDAD]]="","",[1]!Descarga[[#This Row],[SALIDA DE UNIDAD]]-[1]!Descarga[[#This Row],[FINAL]])</f>
        <v/>
      </c>
      <c r="X9" s="37"/>
      <c r="Y9" s="25" t="str">
        <f>IF([1]!Descarga[[#This Row],[SALIDA DE UNIDAD]]="","",[1]!Descarga[[#This Row],[SALIDA DE UNIDAD]]-[1]!Descarga[[#This Row],[INICIO]])</f>
        <v/>
      </c>
      <c r="Z9" s="5"/>
    </row>
    <row r="10" spans="1:26" s="1" customFormat="1" ht="15.75" thickBot="1" x14ac:dyDescent="0.3">
      <c r="A10" s="86">
        <v>45814</v>
      </c>
      <c r="B10" s="33">
        <v>1</v>
      </c>
      <c r="C10" s="33" t="s">
        <v>279</v>
      </c>
      <c r="D10" s="34" t="s">
        <v>295</v>
      </c>
      <c r="E10" s="76">
        <v>1759.52</v>
      </c>
      <c r="F10" s="35" t="s">
        <v>281</v>
      </c>
      <c r="G10" s="33" t="s">
        <v>55</v>
      </c>
      <c r="H10" s="22">
        <v>0.61805555555555558</v>
      </c>
      <c r="I10" s="22">
        <v>0.62222222222222223</v>
      </c>
      <c r="J10" s="36">
        <f>[1]!Descarga[[#This Row],[FINAL]]-[1]!Descarga[[#This Row],[INICIO]]</f>
        <v>4.1666666666666519E-3</v>
      </c>
      <c r="K10" s="33">
        <v>2</v>
      </c>
      <c r="L10" s="37" t="s">
        <v>296</v>
      </c>
      <c r="M10" s="38" t="s">
        <v>283</v>
      </c>
      <c r="N10" s="33">
        <v>3</v>
      </c>
      <c r="O10" s="33">
        <v>5</v>
      </c>
      <c r="P10" s="42" t="s">
        <v>297</v>
      </c>
      <c r="Q10" s="39">
        <v>1</v>
      </c>
      <c r="R10" s="37" t="str">
        <f>IF([1]!Descarga[[#This Row],[SALIDA DE UNIDAD]]="","RETORNO VACIO","RETORNO CON MATERIALES")</f>
        <v>RETORNO CON MATERIALES</v>
      </c>
      <c r="S10" s="40">
        <f t="shared" si="0"/>
        <v>23</v>
      </c>
      <c r="T10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9.9999999999999645E-2</v>
      </c>
      <c r="U10" s="4">
        <f>IF([1]!Descarga[[#This Row],[TIEMPO (H)]]="","",[1]!Descarga[[#This Row],[TIEMPO (H)]]*60)</f>
        <v>5.9999999999999787</v>
      </c>
      <c r="V10" s="22">
        <v>0.63541666666666663</v>
      </c>
      <c r="W10" s="30">
        <f>IF([1]!Descarga[[#This Row],[SALIDA DE UNIDAD]]="","",[1]!Descarga[[#This Row],[SALIDA DE UNIDAD]]-[1]!Descarga[[#This Row],[FINAL]])</f>
        <v>1.3194444444444398E-2</v>
      </c>
      <c r="X10" s="37">
        <v>5</v>
      </c>
      <c r="Y10" s="25">
        <f>IF([1]!Descarga[[#This Row],[SALIDA DE UNIDAD]]="","",[1]!Descarga[[#This Row],[SALIDA DE UNIDAD]]-[1]!Descarga[[#This Row],[INICIO]])</f>
        <v>1.7361111111111049E-2</v>
      </c>
      <c r="Z10" s="5"/>
    </row>
    <row r="11" spans="1:26" ht="15.75" thickBot="1" x14ac:dyDescent="0.3">
      <c r="A11" s="86">
        <v>45814</v>
      </c>
      <c r="B11" s="33">
        <v>2</v>
      </c>
      <c r="C11" s="33" t="s">
        <v>279</v>
      </c>
      <c r="D11" s="34" t="s">
        <v>298</v>
      </c>
      <c r="E11" s="76">
        <v>1099.73</v>
      </c>
      <c r="F11" s="35" t="s">
        <v>281</v>
      </c>
      <c r="G11" s="33" t="s">
        <v>55</v>
      </c>
      <c r="H11" s="22">
        <v>0.82638888888888884</v>
      </c>
      <c r="I11" s="22">
        <v>0.82986111111111116</v>
      </c>
      <c r="J11" s="36">
        <f>[1]!Descarga[[#This Row],[FINAL]]-[1]!Descarga[[#This Row],[INICIO]]</f>
        <v>3.4722222222223209E-3</v>
      </c>
      <c r="K11" s="33">
        <v>2</v>
      </c>
      <c r="L11" s="37" t="s">
        <v>282</v>
      </c>
      <c r="M11" s="38" t="s">
        <v>283</v>
      </c>
      <c r="N11" s="33">
        <v>3</v>
      </c>
      <c r="O11" s="33">
        <v>4</v>
      </c>
      <c r="P11" s="42" t="s">
        <v>286</v>
      </c>
      <c r="Q11" s="39">
        <v>1</v>
      </c>
      <c r="R11" s="37" t="str">
        <f>IF([1]!Descarga[[#This Row],[SALIDA DE UNIDAD]]="","RETORNO VACIO","RETORNO CON MATERIALES")</f>
        <v>RETORNO VACIO</v>
      </c>
      <c r="S11" s="40">
        <f t="shared" si="0"/>
        <v>23</v>
      </c>
      <c r="T11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8.3333333333335702E-2</v>
      </c>
      <c r="U11" s="4">
        <f>IF([1]!Descarga[[#This Row],[TIEMPO (H)]]="","",[1]!Descarga[[#This Row],[TIEMPO (H)]]*60)</f>
        <v>5.0000000000001421</v>
      </c>
      <c r="V11" s="23"/>
      <c r="W11" s="31" t="str">
        <f>IF([1]!Descarga[[#This Row],[SALIDA DE UNIDAD]]="","",[1]!Descarga[[#This Row],[SALIDA DE UNIDAD]]-[1]!Descarga[[#This Row],[FINAL]])</f>
        <v/>
      </c>
      <c r="X11" s="43"/>
      <c r="Y11" s="26" t="str">
        <f>IF([1]!Descarga[[#This Row],[SALIDA DE UNIDAD]]="","",[1]!Descarga[[#This Row],[SALIDA DE UNIDAD]]-[1]!Descarga[[#This Row],[INICIO]])</f>
        <v/>
      </c>
    </row>
    <row r="12" spans="1:26" ht="15.75" thickBot="1" x14ac:dyDescent="0.3">
      <c r="A12" s="86">
        <v>45818</v>
      </c>
      <c r="B12" s="33">
        <v>1</v>
      </c>
      <c r="C12" s="33" t="s">
        <v>279</v>
      </c>
      <c r="D12" s="34" t="s">
        <v>299</v>
      </c>
      <c r="E12" s="92">
        <v>3036.77</v>
      </c>
      <c r="F12" s="35" t="s">
        <v>281</v>
      </c>
      <c r="G12" s="33" t="s">
        <v>55</v>
      </c>
      <c r="H12" s="22">
        <v>0.81805555555555554</v>
      </c>
      <c r="I12" s="22">
        <v>0.82847222222222228</v>
      </c>
      <c r="J12" s="36">
        <f>[1]!Descarga[[#This Row],[FINAL]]-[1]!Descarga[[#This Row],[INICIO]]</f>
        <v>1.0416666666666741E-2</v>
      </c>
      <c r="K12" s="33">
        <v>2</v>
      </c>
      <c r="L12" s="37" t="s">
        <v>282</v>
      </c>
      <c r="M12" s="38" t="s">
        <v>283</v>
      </c>
      <c r="N12" s="33">
        <v>2</v>
      </c>
      <c r="O12" s="33">
        <v>8</v>
      </c>
      <c r="P12" s="42" t="s">
        <v>286</v>
      </c>
      <c r="Q12" s="39">
        <v>3</v>
      </c>
      <c r="R12" s="37" t="str">
        <f>IF([1]!Descarga[[#This Row],[SALIDA DE UNIDAD]]="","RETORNO VACIO","RETORNO CON MATERIALES")</f>
        <v>RETORNO VACIO</v>
      </c>
      <c r="S12" s="40">
        <f t="shared" si="0"/>
        <v>24</v>
      </c>
      <c r="T12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</v>
      </c>
      <c r="U12" s="4">
        <f>IF([1]!Descarga[[#This Row],[TIEMPO (H)]]="","",[1]!Descarga[[#This Row],[TIEMPO (H)]]*60)</f>
        <v>15</v>
      </c>
      <c r="V12" s="23"/>
      <c r="W12" s="31" t="str">
        <f>IF([1]!Descarga[[#This Row],[SALIDA DE UNIDAD]]="","",[1]!Descarga[[#This Row],[SALIDA DE UNIDAD]]-[1]!Descarga[[#This Row],[FINAL]])</f>
        <v/>
      </c>
      <c r="X12" s="43"/>
      <c r="Y12" s="26" t="str">
        <f>IF([1]!Descarga[[#This Row],[SALIDA DE UNIDAD]]="","",[1]!Descarga[[#This Row],[SALIDA DE UNIDAD]]-[1]!Descarga[[#This Row],[INICIO]])</f>
        <v/>
      </c>
    </row>
    <row r="13" spans="1:26" ht="15.75" thickBot="1" x14ac:dyDescent="0.3">
      <c r="A13" s="86">
        <v>45819</v>
      </c>
      <c r="B13" s="33">
        <v>1</v>
      </c>
      <c r="C13" s="33" t="s">
        <v>300</v>
      </c>
      <c r="D13" s="34" t="s">
        <v>301</v>
      </c>
      <c r="E13" s="76">
        <v>3173.64</v>
      </c>
      <c r="F13" s="35" t="s">
        <v>281</v>
      </c>
      <c r="G13" s="33" t="s">
        <v>55</v>
      </c>
      <c r="H13" s="22">
        <v>0.8208333333333333</v>
      </c>
      <c r="I13" s="22">
        <v>0.82986111111111116</v>
      </c>
      <c r="J13" s="36">
        <f>[1]!Descarga[[#This Row],[FINAL]]-[1]!Descarga[[#This Row],[INICIO]]</f>
        <v>9.0277777777778567E-3</v>
      </c>
      <c r="K13" s="33">
        <v>2</v>
      </c>
      <c r="L13" s="37" t="s">
        <v>282</v>
      </c>
      <c r="M13" s="38" t="s">
        <v>302</v>
      </c>
      <c r="N13" s="33">
        <v>3</v>
      </c>
      <c r="O13" s="33">
        <v>9</v>
      </c>
      <c r="P13" s="42" t="s">
        <v>286</v>
      </c>
      <c r="Q13" s="39">
        <v>3</v>
      </c>
      <c r="R13" s="37" t="str">
        <f>IF([1]!Descarga[[#This Row],[SALIDA DE UNIDAD]]="","RETORNO VACIO","RETORNO CON MATERIALES")</f>
        <v>RETORNO VACIO</v>
      </c>
      <c r="S13" s="40">
        <f t="shared" si="0"/>
        <v>24</v>
      </c>
      <c r="T13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0.21666666666666856</v>
      </c>
      <c r="U13" s="4">
        <f>IF([1]!Descarga[[#This Row],[TIEMPO (H)]]="","",[1]!Descarga[[#This Row],[TIEMPO (H)]]*60)</f>
        <v>13.000000000000114</v>
      </c>
      <c r="V13" s="23"/>
      <c r="W13" s="31" t="str">
        <f>IF([1]!Descarga[[#This Row],[SALIDA DE UNIDAD]]="","",[1]!Descarga[[#This Row],[SALIDA DE UNIDAD]]-[1]!Descarga[[#This Row],[FINAL]])</f>
        <v/>
      </c>
      <c r="X13" s="43"/>
      <c r="Y13" s="26" t="str">
        <f>IF([1]!Descarga[[#This Row],[SALIDA DE UNIDAD]]="","",[1]!Descarga[[#This Row],[SALIDA DE UNIDAD]]-[1]!Descarga[[#This Row],[INICIO]])</f>
        <v/>
      </c>
    </row>
    <row r="14" spans="1:26" ht="15.75" thickBot="1" x14ac:dyDescent="0.3">
      <c r="A14" s="86">
        <v>45820</v>
      </c>
      <c r="B14" s="33">
        <v>1</v>
      </c>
      <c r="C14" s="33" t="s">
        <v>300</v>
      </c>
      <c r="D14" s="34" t="s">
        <v>303</v>
      </c>
      <c r="E14" s="76">
        <v>2884.95</v>
      </c>
      <c r="F14" s="35" t="s">
        <v>281</v>
      </c>
      <c r="G14" s="33" t="s">
        <v>55</v>
      </c>
      <c r="H14" s="22">
        <v>0.8125</v>
      </c>
      <c r="I14" s="22">
        <v>0.82152777777777775</v>
      </c>
      <c r="J14" s="36">
        <f>[1]!Descarga[[#This Row],[FINAL]]-[1]!Descarga[[#This Row],[INICIO]]</f>
        <v>9.0277777777777457E-3</v>
      </c>
      <c r="K14" s="33">
        <v>2</v>
      </c>
      <c r="L14" s="37" t="s">
        <v>282</v>
      </c>
      <c r="M14" s="38" t="s">
        <v>302</v>
      </c>
      <c r="N14" s="33">
        <v>2</v>
      </c>
      <c r="O14" s="33">
        <v>8</v>
      </c>
      <c r="P14" s="42" t="s">
        <v>286</v>
      </c>
      <c r="Q14" s="39">
        <v>3</v>
      </c>
      <c r="R14" s="37" t="str">
        <f>IF([1]!Descarga[[#This Row],[SALIDA DE UNIDAD]]="","RETORNO VACIO","RETORNO CON MATERIALES")</f>
        <v>RETORNO CON MATERIALES</v>
      </c>
      <c r="S14" s="40">
        <f t="shared" si="0"/>
        <v>24</v>
      </c>
      <c r="T14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0.21666666666666501</v>
      </c>
      <c r="U14" s="4">
        <f>IF([1]!Descarga[[#This Row],[TIEMPO (H)]]="","",[1]!Descarga[[#This Row],[TIEMPO (H)]]*60)</f>
        <v>12.999999999999901</v>
      </c>
      <c r="V14" s="27">
        <v>0.83680555555555558</v>
      </c>
      <c r="W14" s="31">
        <f>IF([1]!Descarga[[#This Row],[SALIDA DE UNIDAD]]="","",[1]!Descarga[[#This Row],[SALIDA DE UNIDAD]]-[1]!Descarga[[#This Row],[FINAL]])</f>
        <v>1.5277777777777835E-2</v>
      </c>
      <c r="X14" s="43">
        <v>10</v>
      </c>
      <c r="Y14" s="26">
        <f>IF([1]!Descarga[[#This Row],[SALIDA DE UNIDAD]]="","",[1]!Descarga[[#This Row],[SALIDA DE UNIDAD]]-[1]!Descarga[[#This Row],[INICIO]])</f>
        <v>2.430555555555558E-2</v>
      </c>
    </row>
    <row r="15" spans="1:26" ht="15.75" thickBot="1" x14ac:dyDescent="0.3">
      <c r="A15" s="86">
        <v>45821</v>
      </c>
      <c r="B15" s="33">
        <v>1</v>
      </c>
      <c r="C15" s="33" t="s">
        <v>300</v>
      </c>
      <c r="D15" s="34" t="s">
        <v>304</v>
      </c>
      <c r="E15" s="76">
        <v>2252</v>
      </c>
      <c r="F15" s="35" t="s">
        <v>281</v>
      </c>
      <c r="G15" s="33" t="s">
        <v>55</v>
      </c>
      <c r="H15" s="22">
        <v>0.61111111111111116</v>
      </c>
      <c r="I15" s="22">
        <v>0.6166666666666667</v>
      </c>
      <c r="J15" s="36">
        <f>[1]!Descarga[[#This Row],[FINAL]]-[1]!Descarga[[#This Row],[INICIO]]</f>
        <v>5.5555555555555358E-3</v>
      </c>
      <c r="K15" s="33">
        <v>2</v>
      </c>
      <c r="L15" s="37" t="s">
        <v>288</v>
      </c>
      <c r="M15" s="38" t="s">
        <v>302</v>
      </c>
      <c r="N15" s="33">
        <v>2</v>
      </c>
      <c r="O15" s="33">
        <v>6</v>
      </c>
      <c r="P15" s="42" t="s">
        <v>286</v>
      </c>
      <c r="Q15" s="39">
        <v>3</v>
      </c>
      <c r="R15" s="37" t="str">
        <f>IF([1]!Descarga[[#This Row],[SALIDA DE UNIDAD]]="","RETORNO VACIO","RETORNO CON MATERIALES")</f>
        <v>RETORNO CON MATERIALES</v>
      </c>
      <c r="S15" s="40">
        <f t="shared" si="0"/>
        <v>24</v>
      </c>
      <c r="T15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15" s="4">
        <f>IF([1]!Descarga[[#This Row],[TIEMPO (H)]]="","",[1]!Descarga[[#This Row],[TIEMPO (H)]]*60)</f>
        <v>7.9999999999999716</v>
      </c>
      <c r="V15" s="27">
        <v>0.625</v>
      </c>
      <c r="W15" s="31">
        <f>IF([1]!Descarga[[#This Row],[SALIDA DE UNIDAD]]="","",[1]!Descarga[[#This Row],[SALIDA DE UNIDAD]]-[1]!Descarga[[#This Row],[FINAL]])</f>
        <v>8.3333333333333037E-3</v>
      </c>
      <c r="X15" s="43">
        <v>5</v>
      </c>
      <c r="Y15" s="26">
        <f>IF([1]!Descarga[[#This Row],[SALIDA DE UNIDAD]]="","",[1]!Descarga[[#This Row],[SALIDA DE UNIDAD]]-[1]!Descarga[[#This Row],[INICIO]])</f>
        <v>1.388888888888884E-2</v>
      </c>
    </row>
    <row r="16" spans="1:26" ht="15.75" thickBot="1" x14ac:dyDescent="0.3">
      <c r="A16" s="86">
        <v>45821</v>
      </c>
      <c r="B16" s="33">
        <v>2</v>
      </c>
      <c r="C16" s="33" t="s">
        <v>300</v>
      </c>
      <c r="D16" s="34" t="s">
        <v>305</v>
      </c>
      <c r="E16" s="76">
        <v>3133.3</v>
      </c>
      <c r="F16" s="35" t="s">
        <v>281</v>
      </c>
      <c r="G16" s="33" t="s">
        <v>55</v>
      </c>
      <c r="H16" s="22">
        <v>0.86805555555555558</v>
      </c>
      <c r="I16" s="22">
        <v>0.87569444444444444</v>
      </c>
      <c r="J16" s="36">
        <f>[1]!Descarga[[#This Row],[FINAL]]-[1]!Descarga[[#This Row],[INICIO]]</f>
        <v>7.6388888888888618E-3</v>
      </c>
      <c r="K16" s="33">
        <v>3</v>
      </c>
      <c r="L16" s="37" t="s">
        <v>282</v>
      </c>
      <c r="M16" s="38" t="s">
        <v>302</v>
      </c>
      <c r="N16" s="33">
        <v>3</v>
      </c>
      <c r="O16" s="33">
        <v>9</v>
      </c>
      <c r="P16" s="42" t="s">
        <v>286</v>
      </c>
      <c r="Q16" s="39">
        <v>3</v>
      </c>
      <c r="R16" s="37" t="str">
        <f>IF([1]!Descarga[[#This Row],[SALIDA DE UNIDAD]]="","RETORNO VACIO","RETORNO CON MATERIALES")</f>
        <v>RETORNO VACIO</v>
      </c>
      <c r="S16" s="40">
        <f t="shared" si="0"/>
        <v>24</v>
      </c>
      <c r="T16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0.18333333333333002</v>
      </c>
      <c r="U16" s="4">
        <f>IF([1]!Descarga[[#This Row],[TIEMPO (H)]]="","",[1]!Descarga[[#This Row],[TIEMPO (H)]]*60)</f>
        <v>10.999999999999801</v>
      </c>
      <c r="V16" s="23"/>
      <c r="W16" s="31" t="str">
        <f>IF([1]!Descarga[[#This Row],[SALIDA DE UNIDAD]]="","",[1]!Descarga[[#This Row],[SALIDA DE UNIDAD]]-[1]!Descarga[[#This Row],[FINAL]])</f>
        <v/>
      </c>
      <c r="X16" s="43"/>
      <c r="Y16" s="26" t="str">
        <f>IF([1]!Descarga[[#This Row],[SALIDA DE UNIDAD]]="","",[1]!Descarga[[#This Row],[SALIDA DE UNIDAD]]-[1]!Descarga[[#This Row],[INICIO]])</f>
        <v/>
      </c>
    </row>
    <row r="17" spans="1:25" ht="15.75" thickBot="1" x14ac:dyDescent="0.3">
      <c r="A17" s="86">
        <v>45824</v>
      </c>
      <c r="B17" s="33">
        <v>1</v>
      </c>
      <c r="C17" s="33" t="s">
        <v>300</v>
      </c>
      <c r="D17" s="34" t="s">
        <v>306</v>
      </c>
      <c r="E17" s="76">
        <v>2320.4899999999998</v>
      </c>
      <c r="F17" s="35" t="s">
        <v>281</v>
      </c>
      <c r="G17" s="33" t="s">
        <v>55</v>
      </c>
      <c r="H17" s="22">
        <v>0.64236111111111116</v>
      </c>
      <c r="I17" s="22">
        <v>0.65972222222222221</v>
      </c>
      <c r="J17" s="36">
        <f>[1]!Descarga[[#This Row],[FINAL]]-[1]!Descarga[[#This Row],[INICIO]]</f>
        <v>1.7361111111111049E-2</v>
      </c>
      <c r="K17" s="33">
        <v>2</v>
      </c>
      <c r="L17" s="37" t="s">
        <v>288</v>
      </c>
      <c r="M17" s="38" t="s">
        <v>302</v>
      </c>
      <c r="N17" s="33">
        <v>1</v>
      </c>
      <c r="O17" s="33">
        <v>7</v>
      </c>
      <c r="P17" s="33" t="s">
        <v>286</v>
      </c>
      <c r="Q17" s="39">
        <v>3</v>
      </c>
      <c r="R17" s="37" t="str">
        <f>IF([1]!Descarga[[#This Row],[SALIDA DE UNIDAD]]="","RETORNO VACIO","RETORNO CON MATERIALES")</f>
        <v>RETORNO VACIO</v>
      </c>
      <c r="S17" s="40">
        <f>WEEKNUM(A17)</f>
        <v>25</v>
      </c>
      <c r="T17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0.4166666666666643</v>
      </c>
      <c r="U17" s="4">
        <f>IF([1]!Descarga[[#This Row],[TIEMPO (H)]]="","",[1]!Descarga[[#This Row],[TIEMPO (H)]]*60)</f>
        <v>24.999999999999858</v>
      </c>
      <c r="V17" s="33"/>
      <c r="W17" s="30" t="str">
        <f>IF([1]!Descarga[[#This Row],[SALIDA DE UNIDAD]]="","",[1]!Descarga[[#This Row],[SALIDA DE UNIDAD]]-[1]!Descarga[[#This Row],[FINAL]])</f>
        <v/>
      </c>
      <c r="X17" s="37"/>
      <c r="Y17" s="26" t="str">
        <f>IF([1]!Descarga[[#This Row],[SALIDA DE UNIDAD]]="","",[1]!Descarga[[#This Row],[SALIDA DE UNIDAD]]-[1]!Descarga[[#This Row],[INICIO]])</f>
        <v/>
      </c>
    </row>
    <row r="18" spans="1:25" ht="15.75" thickBot="1" x14ac:dyDescent="0.3">
      <c r="A18" s="86">
        <v>45824</v>
      </c>
      <c r="B18" s="33">
        <v>2</v>
      </c>
      <c r="C18" s="33" t="s">
        <v>300</v>
      </c>
      <c r="D18" s="34" t="s">
        <v>307</v>
      </c>
      <c r="E18" s="76">
        <v>1998</v>
      </c>
      <c r="F18" s="35" t="s">
        <v>281</v>
      </c>
      <c r="G18" s="33" t="s">
        <v>55</v>
      </c>
      <c r="H18" s="22">
        <v>0.85069444444444442</v>
      </c>
      <c r="I18" s="22">
        <v>0.8569444444444444</v>
      </c>
      <c r="J18" s="36">
        <f>[1]!Descarga[[#This Row],[FINAL]]-[1]!Descarga[[#This Row],[INICIO]]</f>
        <v>6.2499999999999778E-3</v>
      </c>
      <c r="K18" s="33">
        <v>2</v>
      </c>
      <c r="L18" s="37" t="s">
        <v>282</v>
      </c>
      <c r="M18" s="38" t="s">
        <v>283</v>
      </c>
      <c r="N18" s="33">
        <v>2</v>
      </c>
      <c r="O18" s="33">
        <v>7</v>
      </c>
      <c r="P18" s="33" t="s">
        <v>286</v>
      </c>
      <c r="Q18" s="39">
        <v>3</v>
      </c>
      <c r="R18" s="37" t="str">
        <f>IF([1]!Descarga[[#This Row],[SALIDA DE UNIDAD]]="","RETORNO VACIO","RETORNO CON MATERIALES")</f>
        <v>RETORNO CON MATERIALES</v>
      </c>
      <c r="S18" s="40">
        <f>WEEKNUM(A18)</f>
        <v>25</v>
      </c>
      <c r="T18" s="41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0.15000000000000213</v>
      </c>
      <c r="U18" s="4">
        <f>IF([1]!Descarga[[#This Row],[TIEMPO (H)]]="","",[1]!Descarga[[#This Row],[TIEMPO (H)]]*60)</f>
        <v>9.0000000000001279</v>
      </c>
      <c r="V18" s="22">
        <v>0.86805555555555558</v>
      </c>
      <c r="W18" s="30">
        <f>IF([1]!Descarga[[#This Row],[SALIDA DE UNIDAD]]="","",[1]!Descarga[[#This Row],[SALIDA DE UNIDAD]]-[1]!Descarga[[#This Row],[FINAL]])</f>
        <v>1.1111111111111183E-2</v>
      </c>
      <c r="X18" s="37">
        <v>8</v>
      </c>
      <c r="Y18" s="26">
        <f>IF([1]!Descarga[[#This Row],[SALIDA DE UNIDAD]]="","",[1]!Descarga[[#This Row],[SALIDA DE UNIDAD]]-[1]!Descarga[[#This Row],[INICIO]])</f>
        <v>1.736111111111116E-2</v>
      </c>
    </row>
    <row r="19" spans="1:25" ht="15.75" thickBot="1" x14ac:dyDescent="0.3">
      <c r="A19" s="86">
        <v>45825</v>
      </c>
      <c r="B19" s="33">
        <v>1</v>
      </c>
      <c r="C19" s="33" t="s">
        <v>279</v>
      </c>
      <c r="D19" s="34" t="s">
        <v>308</v>
      </c>
      <c r="E19" s="76">
        <v>1316.5</v>
      </c>
      <c r="F19" s="35" t="s">
        <v>281</v>
      </c>
      <c r="G19" s="33" t="s">
        <v>55</v>
      </c>
      <c r="H19" s="22">
        <v>0.68055555555555558</v>
      </c>
      <c r="I19" s="22">
        <v>0.68472222222222223</v>
      </c>
      <c r="J19" s="36">
        <f>[1]!Descarga[[#This Row],[FINAL]]-[1]!Descarga[[#This Row],[INICIO]]</f>
        <v>4.1666666666666519E-3</v>
      </c>
      <c r="K19" s="33">
        <v>2</v>
      </c>
      <c r="L19" s="37" t="s">
        <v>288</v>
      </c>
      <c r="M19" s="38" t="s">
        <v>283</v>
      </c>
      <c r="N19" s="33">
        <v>2</v>
      </c>
      <c r="O19" s="33">
        <v>5</v>
      </c>
      <c r="P19" s="33" t="s">
        <v>286</v>
      </c>
      <c r="Q19" s="39">
        <v>3</v>
      </c>
      <c r="R19" s="37" t="str">
        <f>IF([1]!Descarga[[#This Row],[SALIDA DE UNIDAD]]="","RETORNO VACIO","RETORNO CON MATERIALES")</f>
        <v>RETORNO CON MATERIALES</v>
      </c>
      <c r="S19" s="40">
        <f t="shared" ref="S19:S21" si="1">WEEKNUM(A19)</f>
        <v>25</v>
      </c>
      <c r="T19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9.9999999999997868E-2</v>
      </c>
      <c r="U19" s="4">
        <f>IF([1]!Descarga[[#This Row],[TIEMPO (H)]]="","",[1]!Descarga[[#This Row],[TIEMPO (H)]]*60)</f>
        <v>5.9999999999998721</v>
      </c>
      <c r="V19" s="22">
        <v>0.70138888888888884</v>
      </c>
      <c r="W19" s="30">
        <f>IF([1]!Descarga[[#This Row],[SALIDA DE UNIDAD]]="","",[1]!Descarga[[#This Row],[SALIDA DE UNIDAD]]-[1]!Descarga[[#This Row],[FINAL]])</f>
        <v>1.6666666666666607E-2</v>
      </c>
      <c r="X19" s="37"/>
      <c r="Y19" s="26">
        <f>IF([1]!Descarga[[#This Row],[SALIDA DE UNIDAD]]="","",[1]!Descarga[[#This Row],[SALIDA DE UNIDAD]]-[1]!Descarga[[#This Row],[INICIO]])</f>
        <v>2.0833333333333259E-2</v>
      </c>
    </row>
    <row r="20" spans="1:25" ht="15.75" thickBot="1" x14ac:dyDescent="0.3">
      <c r="A20" s="86">
        <v>45825</v>
      </c>
      <c r="B20" s="33">
        <v>1</v>
      </c>
      <c r="C20" s="33" t="s">
        <v>279</v>
      </c>
      <c r="D20" s="34" t="s">
        <v>309</v>
      </c>
      <c r="E20" s="76">
        <v>496.18</v>
      </c>
      <c r="F20" s="35" t="s">
        <v>281</v>
      </c>
      <c r="G20" s="33" t="s">
        <v>293</v>
      </c>
      <c r="H20" s="22">
        <v>0.68472222222222223</v>
      </c>
      <c r="I20" s="22">
        <v>0.68680555555555556</v>
      </c>
      <c r="J20" s="36">
        <f>[1]!Descarga[[#This Row],[FINAL]]-[1]!Descarga[[#This Row],[INICIO]]</f>
        <v>2.0833333333333259E-3</v>
      </c>
      <c r="K20" s="33">
        <v>2</v>
      </c>
      <c r="L20" s="37" t="s">
        <v>288</v>
      </c>
      <c r="M20" s="38" t="s">
        <v>283</v>
      </c>
      <c r="N20" s="33">
        <v>2</v>
      </c>
      <c r="O20" s="33">
        <v>2</v>
      </c>
      <c r="P20" s="33" t="s">
        <v>286</v>
      </c>
      <c r="Q20" s="39">
        <v>3</v>
      </c>
      <c r="R20" s="37" t="s">
        <v>310</v>
      </c>
      <c r="S20" s="40">
        <f t="shared" si="1"/>
        <v>25</v>
      </c>
      <c r="T20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5.0000000000000711E-2</v>
      </c>
      <c r="U20" s="4">
        <f>IF([1]!Descarga[[#This Row],[TIEMPO (H)]]="","",[1]!Descarga[[#This Row],[TIEMPO (H)]]*60)</f>
        <v>3.0000000000000426</v>
      </c>
      <c r="V20" s="22"/>
      <c r="W20" s="30" t="str">
        <f>IF([1]!Descarga[[#This Row],[SALIDA DE UNIDAD]]="","",[1]!Descarga[[#This Row],[SALIDA DE UNIDAD]]-[1]!Descarga[[#This Row],[FINAL]])</f>
        <v/>
      </c>
      <c r="X20" s="37"/>
      <c r="Y20" s="26" t="str">
        <f>IF([1]!Descarga[[#This Row],[SALIDA DE UNIDAD]]="","",[1]!Descarga[[#This Row],[SALIDA DE UNIDAD]]-[1]!Descarga[[#This Row],[INICIO]])</f>
        <v/>
      </c>
    </row>
    <row r="21" spans="1:25" ht="15.75" thickBot="1" x14ac:dyDescent="0.3">
      <c r="A21" s="86">
        <v>45825</v>
      </c>
      <c r="B21" s="33">
        <v>2</v>
      </c>
      <c r="C21" s="33" t="s">
        <v>279</v>
      </c>
      <c r="D21" s="34" t="s">
        <v>311</v>
      </c>
      <c r="E21" s="76">
        <v>1636.81</v>
      </c>
      <c r="F21" s="35" t="s">
        <v>281</v>
      </c>
      <c r="G21" s="33" t="s">
        <v>55</v>
      </c>
      <c r="H21" s="22">
        <v>0.88194444444444442</v>
      </c>
      <c r="I21" s="22">
        <v>0.88749999999999996</v>
      </c>
      <c r="J21" s="36">
        <f>[1]!Descarga[[#This Row],[FINAL]]-[1]!Descarga[[#This Row],[INICIO]]</f>
        <v>5.5555555555555358E-3</v>
      </c>
      <c r="K21" s="33">
        <v>2</v>
      </c>
      <c r="L21" s="37" t="s">
        <v>288</v>
      </c>
      <c r="M21" s="38" t="s">
        <v>283</v>
      </c>
      <c r="N21" s="33">
        <v>2</v>
      </c>
      <c r="O21" s="33">
        <v>6</v>
      </c>
      <c r="P21" s="33" t="s">
        <v>286</v>
      </c>
      <c r="Q21" s="39">
        <v>3</v>
      </c>
      <c r="R21" s="37" t="str">
        <f>IF([1]!Descarga[[#This Row],[SALIDA DE UNIDAD]]="","RETORNO VACIO","RETORNO CON MATERIALES")</f>
        <v>RETORNO CON MATERIALES</v>
      </c>
      <c r="S21" s="40">
        <f t="shared" si="1"/>
        <v>25</v>
      </c>
      <c r="T21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21" s="4">
        <f>IF([1]!Descarga[[#This Row],[TIEMPO (H)]]="","",[1]!Descarga[[#This Row],[TIEMPO (H)]]*60)</f>
        <v>7.9999999999999716</v>
      </c>
      <c r="V21" s="22">
        <v>0.89444444444444449</v>
      </c>
      <c r="W21" s="30">
        <f>IF([1]!Descarga[[#This Row],[SALIDA DE UNIDAD]]="","",[1]!Descarga[[#This Row],[SALIDA DE UNIDAD]]-[1]!Descarga[[#This Row],[FINAL]])</f>
        <v>6.9444444444445308E-3</v>
      </c>
      <c r="X21" s="37">
        <v>3</v>
      </c>
      <c r="Y21" s="26">
        <f>IF([1]!Descarga[[#This Row],[SALIDA DE UNIDAD]]="","",[1]!Descarga[[#This Row],[SALIDA DE UNIDAD]]-[1]!Descarga[[#This Row],[INICIO]])</f>
        <v>1.2500000000000067E-2</v>
      </c>
    </row>
    <row r="22" spans="1:25" ht="15.75" thickBot="1" x14ac:dyDescent="0.3">
      <c r="A22" s="86">
        <v>45825</v>
      </c>
      <c r="B22" s="33">
        <v>2</v>
      </c>
      <c r="C22" s="33" t="s">
        <v>279</v>
      </c>
      <c r="D22" s="34" t="s">
        <v>312</v>
      </c>
      <c r="E22" s="76">
        <v>710.61</v>
      </c>
      <c r="F22" s="35" t="s">
        <v>281</v>
      </c>
      <c r="G22" s="33" t="s">
        <v>293</v>
      </c>
      <c r="H22" s="22">
        <v>0.88749999999999996</v>
      </c>
      <c r="I22" s="22">
        <v>0.88888888888888884</v>
      </c>
      <c r="J22" s="36">
        <f>[1]!Descarga[[#This Row],[FINAL]]-[1]!Descarga[[#This Row],[INICIO]]</f>
        <v>1.388888888888884E-3</v>
      </c>
      <c r="K22" s="33">
        <v>2</v>
      </c>
      <c r="L22" s="37" t="s">
        <v>288</v>
      </c>
      <c r="M22" s="38" t="s">
        <v>283</v>
      </c>
      <c r="N22" s="33">
        <v>2</v>
      </c>
      <c r="O22" s="33">
        <v>2</v>
      </c>
      <c r="P22" s="33" t="s">
        <v>286</v>
      </c>
      <c r="Q22" s="39">
        <v>3</v>
      </c>
      <c r="R22" s="37" t="str">
        <f>IF([1]!Descarga[[#This Row],[SALIDA DE UNIDAD]]="","RETORNO VACIO","RETORNO CON MATERIALES")</f>
        <v>RETORNO VACIO</v>
      </c>
      <c r="S22" s="40">
        <f>WEEKNUM(A22)</f>
        <v>25</v>
      </c>
      <c r="T22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3.3333333333334991E-2</v>
      </c>
      <c r="U22" s="4">
        <f>IF([1]!Descarga[[#This Row],[TIEMPO (H)]]="","",[1]!Descarga[[#This Row],[TIEMPO (H)]]*60)</f>
        <v>2.0000000000000995</v>
      </c>
      <c r="V22" s="33"/>
      <c r="W22" s="30" t="str">
        <f>IF([1]!Descarga[[#This Row],[SALIDA DE UNIDAD]]="","",[1]!Descarga[[#This Row],[SALIDA DE UNIDAD]]-[1]!Descarga[[#This Row],[FINAL]])</f>
        <v/>
      </c>
      <c r="X22" s="37"/>
      <c r="Y22" s="26" t="str">
        <f>IF([1]!Descarga[[#This Row],[SALIDA DE UNIDAD]]="","",[1]!Descarga[[#This Row],[SALIDA DE UNIDAD]]-[1]!Descarga[[#This Row],[INICIO]])</f>
        <v/>
      </c>
    </row>
    <row r="23" spans="1:25" ht="15.75" thickBot="1" x14ac:dyDescent="0.3">
      <c r="A23" s="86">
        <v>45826</v>
      </c>
      <c r="B23" s="33">
        <v>1</v>
      </c>
      <c r="C23" s="33" t="s">
        <v>279</v>
      </c>
      <c r="D23" s="34" t="s">
        <v>313</v>
      </c>
      <c r="E23" s="76">
        <v>1576.65</v>
      </c>
      <c r="F23" s="35" t="s">
        <v>281</v>
      </c>
      <c r="G23" s="33" t="s">
        <v>293</v>
      </c>
      <c r="H23" s="22">
        <v>0.63541666666666663</v>
      </c>
      <c r="I23" s="22">
        <v>0.64027777777777772</v>
      </c>
      <c r="J23" s="36">
        <f>[1]!Descarga[[#This Row],[FINAL]]-[1]!Descarga[[#This Row],[INICIO]]</f>
        <v>4.8611111111110938E-3</v>
      </c>
      <c r="K23" s="33">
        <v>2</v>
      </c>
      <c r="L23" s="37" t="s">
        <v>288</v>
      </c>
      <c r="M23" s="38" t="s">
        <v>283</v>
      </c>
      <c r="N23" s="33">
        <v>2</v>
      </c>
      <c r="O23" s="33">
        <v>6</v>
      </c>
      <c r="P23" s="33" t="s">
        <v>286</v>
      </c>
      <c r="Q23" s="39">
        <v>3</v>
      </c>
      <c r="R23" s="37" t="str">
        <f>IF([1]!Descarga[[#This Row],[SALIDA DE UNIDAD]]="","RETORNO VACIO","RETORNO CON MATERIALES")</f>
        <v>RETORNO CON MATERIALES</v>
      </c>
      <c r="S23" s="40">
        <f>WEEKNUM(A23)</f>
        <v>25</v>
      </c>
      <c r="T2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0.11666666666666536</v>
      </c>
      <c r="U23" s="4">
        <f>IF([1]!Descarga[[#This Row],[TIEMPO (H)]]="","",[1]!Descarga[[#This Row],[TIEMPO (H)]]*60)</f>
        <v>6.9999999999999218</v>
      </c>
      <c r="V23" s="22">
        <v>0.64930555555555558</v>
      </c>
      <c r="W23" s="30">
        <f>IF([1]!Descarga[[#This Row],[SALIDA DE UNIDAD]]="","",[1]!Descarga[[#This Row],[SALIDA DE UNIDAD]]-[1]!Descarga[[#This Row],[FINAL]])</f>
        <v>9.0277777777778567E-3</v>
      </c>
      <c r="X23" s="37">
        <v>8</v>
      </c>
      <c r="Y23" s="26">
        <f>IF([1]!Descarga[[#This Row],[SALIDA DE UNIDAD]]="","",[1]!Descarga[[#This Row],[SALIDA DE UNIDAD]]-[1]!Descarga[[#This Row],[INICIO]])</f>
        <v>1.3888888888888951E-2</v>
      </c>
    </row>
    <row r="24" spans="1:25" ht="15.75" thickBot="1" x14ac:dyDescent="0.3">
      <c r="A24" s="86">
        <v>45826</v>
      </c>
      <c r="B24" s="33">
        <v>2</v>
      </c>
      <c r="C24" s="33" t="s">
        <v>279</v>
      </c>
      <c r="D24" s="34" t="s">
        <v>314</v>
      </c>
      <c r="E24" s="76">
        <v>2358.6799999999998</v>
      </c>
      <c r="F24" s="35" t="s">
        <v>281</v>
      </c>
      <c r="G24" s="33" t="s">
        <v>293</v>
      </c>
      <c r="H24" s="22">
        <v>0.84027777777777779</v>
      </c>
      <c r="I24" s="22">
        <v>0.84652777777777777</v>
      </c>
      <c r="J24" s="36">
        <f>[1]!Descarga[[#This Row],[FINAL]]-[1]!Descarga[[#This Row],[INICIO]]</f>
        <v>6.2499999999999778E-3</v>
      </c>
      <c r="K24" s="33">
        <v>2</v>
      </c>
      <c r="L24" s="37" t="s">
        <v>288</v>
      </c>
      <c r="M24" s="38" t="s">
        <v>283</v>
      </c>
      <c r="N24" s="33">
        <v>2</v>
      </c>
      <c r="O24" s="33">
        <v>7</v>
      </c>
      <c r="P24" s="33" t="s">
        <v>286</v>
      </c>
      <c r="Q24" s="39">
        <v>3</v>
      </c>
      <c r="R24" s="37" t="str">
        <f>IF([1]!Descarga[[#This Row],[SALIDA DE UNIDAD]]="","RETORNO VACIO","RETORNO CON MATERIALES")</f>
        <v>RETORNO CON MATERIALES</v>
      </c>
      <c r="S24" s="40">
        <f>WEEKNUM(A24)</f>
        <v>25</v>
      </c>
      <c r="T24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24" s="4">
        <f>IF([1]!Descarga[[#This Row],[TIEMPO (H)]]="","",[1]!Descarga[[#This Row],[TIEMPO (H)]]*60)</f>
        <v>8.9999999999999147</v>
      </c>
      <c r="V24" s="22">
        <v>0.85416666666666663</v>
      </c>
      <c r="W24" s="30">
        <f>IF([1]!Descarga[[#This Row],[SALIDA DE UNIDAD]]="","",[1]!Descarga[[#This Row],[SALIDA DE UNIDAD]]-[1]!Descarga[[#This Row],[FINAL]])</f>
        <v>7.6388888888888618E-3</v>
      </c>
      <c r="X24" s="37">
        <v>5</v>
      </c>
      <c r="Y24" s="26">
        <f>IF([1]!Descarga[[#This Row],[SALIDA DE UNIDAD]]="","",[1]!Descarga[[#This Row],[SALIDA DE UNIDAD]]-[1]!Descarga[[#This Row],[INICIO]])</f>
        <v>1.388888888888884E-2</v>
      </c>
    </row>
    <row r="25" spans="1:25" ht="15.75" thickBot="1" x14ac:dyDescent="0.3">
      <c r="A25" s="86">
        <v>45827</v>
      </c>
      <c r="B25" s="33">
        <v>1</v>
      </c>
      <c r="C25" s="33" t="s">
        <v>279</v>
      </c>
      <c r="D25" s="34" t="s">
        <v>315</v>
      </c>
      <c r="E25" s="76">
        <v>2906.81</v>
      </c>
      <c r="F25" s="35" t="s">
        <v>281</v>
      </c>
      <c r="G25" s="33" t="s">
        <v>55</v>
      </c>
      <c r="H25" s="22">
        <v>0.64583333333333337</v>
      </c>
      <c r="I25" s="22">
        <v>0.65277777777777779</v>
      </c>
      <c r="J25" s="36">
        <f>[1]!Descarga[[#This Row],[FINAL]]-[1]!Descarga[[#This Row],[INICIO]]</f>
        <v>6.9444444444444198E-3</v>
      </c>
      <c r="K25" s="33">
        <v>2</v>
      </c>
      <c r="L25" s="37" t="s">
        <v>288</v>
      </c>
      <c r="M25" s="38" t="s">
        <v>283</v>
      </c>
      <c r="N25" s="33">
        <v>2</v>
      </c>
      <c r="O25" s="33">
        <v>8</v>
      </c>
      <c r="P25" s="33" t="s">
        <v>286</v>
      </c>
      <c r="Q25" s="39">
        <v>3</v>
      </c>
      <c r="R25" s="37" t="str">
        <f>IF([1]!Descarga[[#This Row],[SALIDA DE UNIDAD]]="","RETORNO VACIO","RETORNO CON MATERIALES")</f>
        <v>RETORNO CON MATERIALES</v>
      </c>
      <c r="S25" s="40">
        <f>WEEKNUM(A25)</f>
        <v>25</v>
      </c>
      <c r="T2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25" s="4">
        <f>IF([1]!Descarga[[#This Row],[TIEMPO (H)]]="","",[1]!Descarga[[#This Row],[TIEMPO (H)]]*60)</f>
        <v>10.000000000000071</v>
      </c>
      <c r="V25" s="22">
        <v>0.66319444444444442</v>
      </c>
      <c r="W25" s="30">
        <f>IF([1]!Descarga[[#This Row],[SALIDA DE UNIDAD]]="","",[1]!Descarga[[#This Row],[SALIDA DE UNIDAD]]-[1]!Descarga[[#This Row],[FINAL]])</f>
        <v>1.041666666666663E-2</v>
      </c>
      <c r="X25" s="37">
        <v>8</v>
      </c>
      <c r="Y25" s="26">
        <f>IF([1]!Descarga[[#This Row],[SALIDA DE UNIDAD]]="","",[1]!Descarga[[#This Row],[SALIDA DE UNIDAD]]-[1]!Descarga[[#This Row],[INICIO]])</f>
        <v>1.7361111111111049E-2</v>
      </c>
    </row>
    <row r="26" spans="1:25" ht="15.75" thickBot="1" x14ac:dyDescent="0.3">
      <c r="A26" s="86">
        <v>45827</v>
      </c>
      <c r="B26" s="33">
        <v>2</v>
      </c>
      <c r="C26" s="33" t="s">
        <v>279</v>
      </c>
      <c r="D26" s="34" t="s">
        <v>316</v>
      </c>
      <c r="E26" s="76">
        <v>2177.17</v>
      </c>
      <c r="F26" s="35" t="s">
        <v>281</v>
      </c>
      <c r="G26" s="33" t="s">
        <v>55</v>
      </c>
      <c r="H26" s="22">
        <v>0.88194444444444442</v>
      </c>
      <c r="I26" s="22">
        <v>0.88749999999999996</v>
      </c>
      <c r="J26" s="36">
        <f>[1]!Descarga[[#This Row],[FINAL]]-[1]!Descarga[[#This Row],[INICIO]]</f>
        <v>5.5555555555555358E-3</v>
      </c>
      <c r="K26" s="33">
        <v>2</v>
      </c>
      <c r="L26" s="37" t="s">
        <v>288</v>
      </c>
      <c r="M26" s="38" t="s">
        <v>283</v>
      </c>
      <c r="N26" s="33">
        <v>2</v>
      </c>
      <c r="O26" s="33">
        <v>6</v>
      </c>
      <c r="P26" s="33" t="s">
        <v>286</v>
      </c>
      <c r="Q26" s="39">
        <v>3</v>
      </c>
      <c r="R26" s="37" t="str">
        <f>IF([1]!Descarga[[#This Row],[SALIDA DE UNIDAD]]="","RETORNO VACIO","RETORNO CON MATERIALES")</f>
        <v>RETORNO CON MATERIALES</v>
      </c>
      <c r="S26" s="40">
        <f t="shared" ref="S26:S27" si="2">WEEKNUM(A26)</f>
        <v>25</v>
      </c>
      <c r="T26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26" s="4">
        <f>IF([1]!Descarga[[#This Row],[TIEMPO (H)]]="","",[1]!Descarga[[#This Row],[TIEMPO (H)]]*60)</f>
        <v>7.9999999999999716</v>
      </c>
      <c r="V26" s="22">
        <v>0.89236111111111116</v>
      </c>
      <c r="W26" s="30">
        <f>IF([1]!Descarga[[#This Row],[SALIDA DE UNIDAD]]="","",[1]!Descarga[[#This Row],[SALIDA DE UNIDAD]]-[1]!Descarga[[#This Row],[FINAL]])</f>
        <v>4.8611111111112049E-3</v>
      </c>
      <c r="X26" s="37">
        <v>2</v>
      </c>
      <c r="Y26" s="26">
        <f>IF([1]!Descarga[[#This Row],[SALIDA DE UNIDAD]]="","",[1]!Descarga[[#This Row],[SALIDA DE UNIDAD]]-[1]!Descarga[[#This Row],[INICIO]])</f>
        <v>1.0416666666666741E-2</v>
      </c>
    </row>
    <row r="27" spans="1:25" ht="15.75" thickBot="1" x14ac:dyDescent="0.3">
      <c r="A27" s="86">
        <v>45827</v>
      </c>
      <c r="B27" s="33">
        <v>2</v>
      </c>
      <c r="C27" s="33" t="s">
        <v>279</v>
      </c>
      <c r="D27" s="34" t="s">
        <v>317</v>
      </c>
      <c r="E27" s="76">
        <v>743.98</v>
      </c>
      <c r="F27" s="35" t="s">
        <v>281</v>
      </c>
      <c r="G27" s="33" t="s">
        <v>293</v>
      </c>
      <c r="H27" s="22">
        <v>0.88749999999999996</v>
      </c>
      <c r="I27" s="22">
        <v>0.88888888888888884</v>
      </c>
      <c r="J27" s="36">
        <f>[1]!Descarga[[#This Row],[FINAL]]-[1]!Descarga[[#This Row],[INICIO]]</f>
        <v>1.388888888888884E-3</v>
      </c>
      <c r="K27" s="33">
        <v>2</v>
      </c>
      <c r="L27" s="37" t="s">
        <v>288</v>
      </c>
      <c r="M27" s="38" t="s">
        <v>283</v>
      </c>
      <c r="N27" s="33">
        <v>2</v>
      </c>
      <c r="O27" s="33">
        <v>2</v>
      </c>
      <c r="P27" s="33" t="s">
        <v>286</v>
      </c>
      <c r="Q27" s="39">
        <v>3</v>
      </c>
      <c r="R27" s="37" t="str">
        <f>IF([1]!Descarga[[#This Row],[SALIDA DE UNIDAD]]="","RETORNO VACIO","RETORNO CON MATERIALES")</f>
        <v>RETORNO VACIO</v>
      </c>
      <c r="S27" s="40">
        <f t="shared" si="2"/>
        <v>25</v>
      </c>
      <c r="T27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3.3333333333334991E-2</v>
      </c>
      <c r="U27" s="4">
        <f>IF([1]!Descarga[[#This Row],[TIEMPO (H)]]="","",[1]!Descarga[[#This Row],[TIEMPO (H)]]*60)</f>
        <v>2.0000000000000995</v>
      </c>
      <c r="V27" s="33"/>
      <c r="W27" s="30" t="str">
        <f>IF([1]!Descarga[[#This Row],[SALIDA DE UNIDAD]]="","",[1]!Descarga[[#This Row],[SALIDA DE UNIDAD]]-[1]!Descarga[[#This Row],[FINAL]])</f>
        <v/>
      </c>
      <c r="X27" s="37"/>
      <c r="Y27" s="26" t="str">
        <f>IF([1]!Descarga[[#This Row],[SALIDA DE UNIDAD]]="","",[1]!Descarga[[#This Row],[SALIDA DE UNIDAD]]-[1]!Descarga[[#This Row],[INICIO]])</f>
        <v/>
      </c>
    </row>
    <row r="28" spans="1:25" ht="15.75" thickBot="1" x14ac:dyDescent="0.3">
      <c r="A28" s="86">
        <v>45828</v>
      </c>
      <c r="B28" s="33">
        <v>1</v>
      </c>
      <c r="C28" s="33" t="s">
        <v>279</v>
      </c>
      <c r="D28" s="34" t="s">
        <v>318</v>
      </c>
      <c r="E28" s="76">
        <v>3147.44</v>
      </c>
      <c r="F28" s="35" t="s">
        <v>281</v>
      </c>
      <c r="G28" s="33" t="s">
        <v>55</v>
      </c>
      <c r="H28" s="22">
        <v>0.63194444444444442</v>
      </c>
      <c r="I28" s="22">
        <v>0.63888888888888884</v>
      </c>
      <c r="J28" s="36">
        <f>[1]!Descarga[[#This Row],[FINAL]]-[1]!Descarga[[#This Row],[INICIO]]</f>
        <v>6.9444444444444198E-3</v>
      </c>
      <c r="K28" s="33">
        <v>2</v>
      </c>
      <c r="L28" s="37" t="s">
        <v>288</v>
      </c>
      <c r="M28" s="38" t="s">
        <v>283</v>
      </c>
      <c r="N28" s="33">
        <v>2</v>
      </c>
      <c r="O28" s="33">
        <v>8</v>
      </c>
      <c r="P28" s="33" t="s">
        <v>286</v>
      </c>
      <c r="Q28" s="39">
        <v>3</v>
      </c>
      <c r="R28" s="37" t="str">
        <f>IF([1]!Descarga[[#This Row],[SALIDA DE UNIDAD]]="","RETORNO VACIO","RETORNO CON MATERIALES")</f>
        <v>RETORNO CON MATERIALES</v>
      </c>
      <c r="S28" s="40">
        <f>WEEKNUM(A28)</f>
        <v>25</v>
      </c>
      <c r="T2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0.16666666666666607</v>
      </c>
      <c r="U28" s="4">
        <f>IF([1]!Descarga[[#This Row],[TIEMPO (H)]]="","",[1]!Descarga[[#This Row],[TIEMPO (H)]]*60)</f>
        <v>9.9999999999999645</v>
      </c>
      <c r="V28" s="22">
        <v>0.64930555555555558</v>
      </c>
      <c r="W28" s="30">
        <f>IF([1]!Descarga[[#This Row],[SALIDA DE UNIDAD]]="","",[1]!Descarga[[#This Row],[SALIDA DE UNIDAD]]-[1]!Descarga[[#This Row],[FINAL]])</f>
        <v>1.0416666666666741E-2</v>
      </c>
      <c r="X28" s="37">
        <v>8</v>
      </c>
      <c r="Y28" s="26">
        <f>IF([1]!Descarga[[#This Row],[SALIDA DE UNIDAD]]="","",[1]!Descarga[[#This Row],[SALIDA DE UNIDAD]]-[1]!Descarga[[#This Row],[INICIO]])</f>
        <v>1.736111111111116E-2</v>
      </c>
    </row>
    <row r="29" spans="1:25" ht="15.75" thickBot="1" x14ac:dyDescent="0.3">
      <c r="A29" s="86">
        <v>45828</v>
      </c>
      <c r="B29" s="33">
        <v>2</v>
      </c>
      <c r="C29" s="33" t="s">
        <v>279</v>
      </c>
      <c r="D29" s="34" t="s">
        <v>319</v>
      </c>
      <c r="E29" s="76">
        <v>2450.79</v>
      </c>
      <c r="F29" s="35" t="s">
        <v>281</v>
      </c>
      <c r="G29" s="33" t="s">
        <v>55</v>
      </c>
      <c r="H29" s="22">
        <v>0.87847222222222221</v>
      </c>
      <c r="I29" s="22">
        <v>0.88402777777777775</v>
      </c>
      <c r="J29" s="36">
        <f>[1]!Descarga[[#This Row],[FINAL]]-[1]!Descarga[[#This Row],[INICIO]]</f>
        <v>5.5555555555555358E-3</v>
      </c>
      <c r="K29" s="33">
        <v>2</v>
      </c>
      <c r="L29" s="37" t="s">
        <v>288</v>
      </c>
      <c r="M29" s="38" t="s">
        <v>283</v>
      </c>
      <c r="N29" s="33">
        <v>2</v>
      </c>
      <c r="O29" s="33">
        <v>6</v>
      </c>
      <c r="P29" s="33" t="s">
        <v>286</v>
      </c>
      <c r="Q29" s="39">
        <v>3</v>
      </c>
      <c r="R29" s="37" t="str">
        <f>IF([1]!Descarga[[#This Row],[SALIDA DE UNIDAD]]="","RETORNO VACIO","RETORNO CON MATERIALES")</f>
        <v>RETORNO CON MATERIALES</v>
      </c>
      <c r="S29" s="40">
        <f t="shared" ref="S29:S32" si="3">WEEKNUM(A29)</f>
        <v>25</v>
      </c>
      <c r="T29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29" s="4">
        <f>IF([1]!Descarga[[#This Row],[TIEMPO (H)]]="","",[1]!Descarga[[#This Row],[TIEMPO (H)]]*60)</f>
        <v>7.9999999999999716</v>
      </c>
      <c r="V29" s="22">
        <v>0.89236111111111116</v>
      </c>
      <c r="W29" s="30">
        <f>IF([1]!Descarga[[#This Row],[SALIDA DE UNIDAD]]="","",[1]!Descarga[[#This Row],[SALIDA DE UNIDAD]]-[1]!Descarga[[#This Row],[FINAL]])</f>
        <v>8.3333333333334147E-3</v>
      </c>
      <c r="X29" s="37">
        <v>5</v>
      </c>
      <c r="Y29" s="26">
        <f>IF([1]!Descarga[[#This Row],[SALIDA DE UNIDAD]]="","",[1]!Descarga[[#This Row],[SALIDA DE UNIDAD]]-[1]!Descarga[[#This Row],[INICIO]])</f>
        <v>1.3888888888888951E-2</v>
      </c>
    </row>
    <row r="30" spans="1:25" ht="15.75" thickBot="1" x14ac:dyDescent="0.3">
      <c r="A30" s="86">
        <v>45828</v>
      </c>
      <c r="B30" s="33">
        <v>2</v>
      </c>
      <c r="C30" s="33" t="s">
        <v>279</v>
      </c>
      <c r="D30" s="34" t="s">
        <v>320</v>
      </c>
      <c r="E30" s="76">
        <v>648.9</v>
      </c>
      <c r="F30" s="35" t="s">
        <v>281</v>
      </c>
      <c r="G30" s="33" t="s">
        <v>293</v>
      </c>
      <c r="H30" s="22">
        <v>0.88402777777777775</v>
      </c>
      <c r="I30" s="22">
        <v>0.88541666666666663</v>
      </c>
      <c r="J30" s="36">
        <f>[1]!Descarga[[#This Row],[FINAL]]-[1]!Descarga[[#This Row],[INICIO]]</f>
        <v>1.388888888888884E-3</v>
      </c>
      <c r="K30" s="33">
        <v>2</v>
      </c>
      <c r="L30" s="37" t="s">
        <v>288</v>
      </c>
      <c r="M30" s="38" t="s">
        <v>283</v>
      </c>
      <c r="N30" s="33">
        <v>2</v>
      </c>
      <c r="O30" s="33">
        <v>2</v>
      </c>
      <c r="P30" s="33" t="s">
        <v>286</v>
      </c>
      <c r="Q30" s="39">
        <v>3</v>
      </c>
      <c r="R30" s="37" t="str">
        <f>IF([1]!Descarga[[#This Row],[SALIDA DE UNIDAD]]="","RETORNO VACIO","RETORNO CON MATERIALES")</f>
        <v>RETORNO VACIO</v>
      </c>
      <c r="S30" s="40">
        <f t="shared" si="3"/>
        <v>25</v>
      </c>
      <c r="T30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3.3333333333334991E-2</v>
      </c>
      <c r="U30" s="4">
        <f>IF([1]!Descarga[[#This Row],[TIEMPO (H)]]="","",[1]!Descarga[[#This Row],[TIEMPO (H)]]*60)</f>
        <v>2.0000000000000995</v>
      </c>
      <c r="V30" s="33"/>
      <c r="W30" s="30" t="str">
        <f>IF([1]!Descarga[[#This Row],[SALIDA DE UNIDAD]]="","",[1]!Descarga[[#This Row],[SALIDA DE UNIDAD]]-[1]!Descarga[[#This Row],[FINAL]])</f>
        <v/>
      </c>
      <c r="X30" s="37"/>
      <c r="Y30" s="26" t="str">
        <f>IF([1]!Descarga[[#This Row],[SALIDA DE UNIDAD]]="","",[1]!Descarga[[#This Row],[SALIDA DE UNIDAD]]-[1]!Descarga[[#This Row],[INICIO]])</f>
        <v/>
      </c>
    </row>
    <row r="31" spans="1:25" ht="15.75" thickBot="1" x14ac:dyDescent="0.3">
      <c r="A31" s="86">
        <v>45831</v>
      </c>
      <c r="B31" s="33">
        <v>1</v>
      </c>
      <c r="C31" s="33" t="s">
        <v>279</v>
      </c>
      <c r="D31" s="34" t="s">
        <v>321</v>
      </c>
      <c r="E31" s="76">
        <v>2860.82</v>
      </c>
      <c r="F31" s="35" t="s">
        <v>281</v>
      </c>
      <c r="G31" s="33" t="s">
        <v>55</v>
      </c>
      <c r="H31" s="22">
        <v>0.64236111111111116</v>
      </c>
      <c r="I31" s="22">
        <v>0.65138888888888891</v>
      </c>
      <c r="J31" s="36">
        <f>[1]!Descarga[[#This Row],[FINAL]]-[1]!Descarga[[#This Row],[INICIO]]</f>
        <v>9.0277777777777457E-3</v>
      </c>
      <c r="K31" s="33">
        <v>2</v>
      </c>
      <c r="L31" s="37" t="s">
        <v>288</v>
      </c>
      <c r="M31" s="38" t="s">
        <v>283</v>
      </c>
      <c r="N31" s="33">
        <v>2</v>
      </c>
      <c r="O31" s="33">
        <v>8</v>
      </c>
      <c r="P31" s="33" t="s">
        <v>286</v>
      </c>
      <c r="Q31" s="39">
        <v>3</v>
      </c>
      <c r="R31" s="37" t="str">
        <f>IF([1]!Descarga[[#This Row],[SALIDA DE UNIDAD]]="","RETORNO VACIO","RETORNO CON MATERIALES")</f>
        <v>RETORNO CON MATERIALES</v>
      </c>
      <c r="S31" s="40">
        <f t="shared" si="3"/>
        <v>26</v>
      </c>
      <c r="T31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0.21666666666666501</v>
      </c>
      <c r="U31" s="4">
        <f>IF([1]!Descarga[[#This Row],[TIEMPO (H)]]="","",[1]!Descarga[[#This Row],[TIEMPO (H)]]*60)</f>
        <v>12.999999999999901</v>
      </c>
      <c r="V31" s="22">
        <v>0.66319444444444442</v>
      </c>
      <c r="W31" s="30">
        <f>IF([1]!Descarga[[#This Row],[SALIDA DE UNIDAD]]="","",[1]!Descarga[[#This Row],[SALIDA DE UNIDAD]]-[1]!Descarga[[#This Row],[FINAL]])</f>
        <v>1.1805555555555514E-2</v>
      </c>
      <c r="X31" s="37">
        <v>8</v>
      </c>
      <c r="Y31" s="26">
        <f>IF([1]!Descarga[[#This Row],[SALIDA DE UNIDAD]]="","",[1]!Descarga[[#This Row],[SALIDA DE UNIDAD]]-[1]!Descarga[[#This Row],[INICIO]])</f>
        <v>2.0833333333333259E-2</v>
      </c>
    </row>
    <row r="32" spans="1:25" ht="15.75" thickBot="1" x14ac:dyDescent="0.3">
      <c r="A32" s="86">
        <v>45831</v>
      </c>
      <c r="B32" s="33">
        <v>2</v>
      </c>
      <c r="C32" s="33" t="s">
        <v>279</v>
      </c>
      <c r="D32" s="34" t="s">
        <v>322</v>
      </c>
      <c r="E32" s="80">
        <v>2622.59</v>
      </c>
      <c r="F32" s="35" t="s">
        <v>281</v>
      </c>
      <c r="G32" s="33" t="s">
        <v>55</v>
      </c>
      <c r="H32" s="58">
        <v>0.83680555555555558</v>
      </c>
      <c r="I32" s="58">
        <v>0.84305555555555556</v>
      </c>
      <c r="J32" s="36">
        <f>[1]!Descarga[[#This Row],[FINAL]]-[1]!Descarga[[#This Row],[INICIO]]</f>
        <v>6.2499999999999778E-3</v>
      </c>
      <c r="K32" s="33">
        <v>2</v>
      </c>
      <c r="L32" s="37" t="s">
        <v>282</v>
      </c>
      <c r="M32" s="38" t="s">
        <v>283</v>
      </c>
      <c r="N32" s="33">
        <v>2</v>
      </c>
      <c r="O32" s="33">
        <v>8</v>
      </c>
      <c r="P32" s="33" t="s">
        <v>286</v>
      </c>
      <c r="Q32" s="39">
        <v>3</v>
      </c>
      <c r="R32" s="59" t="str">
        <f>IF([1]!Descarga[[#This Row],[SALIDA DE UNIDAD]]="","RETORNO VACIO","RETORNO CON MATERIALES")</f>
        <v>RETORNO CON MATERIALES</v>
      </c>
      <c r="S32" s="82">
        <f t="shared" si="3"/>
        <v>26</v>
      </c>
      <c r="T32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32" s="62">
        <f>IF([1]!Descarga[[#This Row],[TIEMPO (H)]]="","",[1]!Descarga[[#This Row],[TIEMPO (H)]]*60)</f>
        <v>8.9999999999999147</v>
      </c>
      <c r="V32" s="58">
        <v>0.85069444444444442</v>
      </c>
      <c r="W32" s="60">
        <f>IF([1]!Descarga[[#This Row],[SALIDA DE UNIDAD]]="","",[1]!Descarga[[#This Row],[SALIDA DE UNIDAD]]-[1]!Descarga[[#This Row],[FINAL]])</f>
        <v>7.6388888888888618E-3</v>
      </c>
      <c r="X32" s="59">
        <v>6</v>
      </c>
      <c r="Y32" s="32">
        <f>IF([1]!Descarga[[#This Row],[SALIDA DE UNIDAD]]="","",[1]!Descarga[[#This Row],[SALIDA DE UNIDAD]]-[1]!Descarga[[#This Row],[INICIO]])</f>
        <v>1.388888888888884E-2</v>
      </c>
    </row>
    <row r="33" spans="1:25" ht="15.75" thickBot="1" x14ac:dyDescent="0.3">
      <c r="A33" s="86">
        <v>45832</v>
      </c>
      <c r="B33" s="61">
        <v>1</v>
      </c>
      <c r="C33" s="33" t="s">
        <v>279</v>
      </c>
      <c r="D33" s="34" t="s">
        <v>323</v>
      </c>
      <c r="E33" s="80">
        <v>2450.5699999999997</v>
      </c>
      <c r="F33" s="77" t="s">
        <v>281</v>
      </c>
      <c r="G33" s="61" t="s">
        <v>55</v>
      </c>
      <c r="H33" s="58">
        <v>0.64236111111111116</v>
      </c>
      <c r="I33" s="58">
        <v>0.64861111111111114</v>
      </c>
      <c r="J33" s="81">
        <f>[1]!Descarga[[#This Row],[FINAL]]-[1]!Descarga[[#This Row],[INICIO]]</f>
        <v>6.2499999999999778E-3</v>
      </c>
      <c r="K33" s="61">
        <v>2</v>
      </c>
      <c r="L33" s="59" t="s">
        <v>288</v>
      </c>
      <c r="M33" s="84" t="s">
        <v>283</v>
      </c>
      <c r="N33" s="61">
        <v>2</v>
      </c>
      <c r="O33" s="61">
        <v>7</v>
      </c>
      <c r="P33" s="61" t="s">
        <v>286</v>
      </c>
      <c r="Q33" s="85">
        <v>3</v>
      </c>
      <c r="R33" s="59" t="str">
        <f>IF([1]!Descarga[[#This Row],[SALIDA DE UNIDAD]]="","RETORNO VACIO","RETORNO CON MATERIALES")</f>
        <v>RETORNO CON MATERIALES</v>
      </c>
      <c r="S33" s="82">
        <f>WEEKNUM(A33)</f>
        <v>26</v>
      </c>
      <c r="T33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33" s="62">
        <f>IF([1]!Descarga[[#This Row],[TIEMPO (H)]]="","",[1]!Descarga[[#This Row],[TIEMPO (H)]]*60)</f>
        <v>8.9999999999999147</v>
      </c>
      <c r="V33" s="58">
        <v>0.65625</v>
      </c>
      <c r="W33" s="60">
        <f>IF([1]!Descarga[[#This Row],[SALIDA DE UNIDAD]]="","",[1]!Descarga[[#This Row],[SALIDA DE UNIDAD]]-[1]!Descarga[[#This Row],[FINAL]])</f>
        <v>7.6388888888888618E-3</v>
      </c>
      <c r="X33" s="59">
        <v>8</v>
      </c>
      <c r="Y33" s="32">
        <f>IF([1]!Descarga[[#This Row],[SALIDA DE UNIDAD]]="","",[1]!Descarga[[#This Row],[SALIDA DE UNIDAD]]-[1]!Descarga[[#This Row],[INICIO]])</f>
        <v>1.388888888888884E-2</v>
      </c>
    </row>
    <row r="34" spans="1:25" ht="15.75" thickBot="1" x14ac:dyDescent="0.3">
      <c r="A34" s="86">
        <v>45832</v>
      </c>
      <c r="B34" s="33">
        <v>2</v>
      </c>
      <c r="C34" s="33" t="s">
        <v>324</v>
      </c>
      <c r="D34" s="34" t="s">
        <v>325</v>
      </c>
      <c r="E34" s="76">
        <v>171.31</v>
      </c>
      <c r="F34" s="35" t="s">
        <v>326</v>
      </c>
      <c r="G34" s="33" t="s">
        <v>62</v>
      </c>
      <c r="H34" s="22">
        <v>0.83680555555555558</v>
      </c>
      <c r="I34" s="22">
        <v>0.83819444444444446</v>
      </c>
      <c r="J34" s="81">
        <f>[1]!Descarga[[#This Row],[FINAL]]-[1]!Descarga[[#This Row],[INICIO]]</f>
        <v>1.388888888888884E-3</v>
      </c>
      <c r="K34" s="33">
        <v>2</v>
      </c>
      <c r="L34" s="59" t="s">
        <v>288</v>
      </c>
      <c r="M34" s="38" t="s">
        <v>297</v>
      </c>
      <c r="N34" s="33">
        <v>2</v>
      </c>
      <c r="O34" s="33">
        <v>1</v>
      </c>
      <c r="P34" s="33" t="s">
        <v>286</v>
      </c>
      <c r="Q34" s="39">
        <v>3</v>
      </c>
      <c r="R34" s="59" t="str">
        <f>IF([1]!Descarga[[#This Row],[SALIDA DE UNIDAD]]="","RETORNO VACIO","RETORNO CON MATERIALES")</f>
        <v>RETORNO VACIO</v>
      </c>
      <c r="S34" s="82">
        <f t="shared" ref="S34:S40" si="4">WEEKNUM(A34)</f>
        <v>26</v>
      </c>
      <c r="T3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34" s="62">
        <f>IF([1]!Descarga[[#This Row],[TIEMPO (H)]]="","",[1]!Descarga[[#This Row],[TIEMPO (H)]]*60)</f>
        <v>1.9999999999998863</v>
      </c>
      <c r="V34" s="58"/>
      <c r="W34" s="60" t="str">
        <f>IF([1]!Descarga[[#This Row],[SALIDA DE UNIDAD]]="","",[1]!Descarga[[#This Row],[SALIDA DE UNIDAD]]-[1]!Descarga[[#This Row],[FINAL]])</f>
        <v/>
      </c>
      <c r="X34" s="59"/>
      <c r="Y34" s="32" t="str">
        <f>IF([1]!Descarga[[#This Row],[SALIDA DE UNIDAD]]="","",[1]!Descarga[[#This Row],[SALIDA DE UNIDAD]]-[1]!Descarga[[#This Row],[INICIO]])</f>
        <v/>
      </c>
    </row>
    <row r="35" spans="1:25" ht="15.75" thickBot="1" x14ac:dyDescent="0.3">
      <c r="A35" s="86">
        <v>45832</v>
      </c>
      <c r="B35" s="33">
        <v>3</v>
      </c>
      <c r="C35" s="33" t="s">
        <v>279</v>
      </c>
      <c r="D35" s="34" t="s">
        <v>327</v>
      </c>
      <c r="E35" s="76">
        <v>2789.33</v>
      </c>
      <c r="F35" s="35" t="s">
        <v>281</v>
      </c>
      <c r="G35" s="33" t="s">
        <v>55</v>
      </c>
      <c r="H35" s="22">
        <v>0.84375</v>
      </c>
      <c r="I35" s="22">
        <v>0.85069444444444442</v>
      </c>
      <c r="J35" s="78">
        <f>[1]!Descarga[[#This Row],[FINAL]]-[1]!Descarga[[#This Row],[INICIO]]</f>
        <v>6.9444444444444198E-3</v>
      </c>
      <c r="K35" s="33">
        <v>2</v>
      </c>
      <c r="L35" s="59" t="s">
        <v>288</v>
      </c>
      <c r="M35" s="38" t="s">
        <v>283</v>
      </c>
      <c r="N35" s="33">
        <v>2</v>
      </c>
      <c r="O35" s="33">
        <v>8</v>
      </c>
      <c r="P35" s="33" t="s">
        <v>286</v>
      </c>
      <c r="Q35" s="39">
        <v>3</v>
      </c>
      <c r="R35" s="37" t="str">
        <f>IF([1]!Descarga[[#This Row],[SALIDA DE UNIDAD]]="","RETORNO VACIO","RETORNO CON MATERIALES")</f>
        <v>RETORNO CON MATERIALES</v>
      </c>
      <c r="S35" s="40">
        <f t="shared" si="4"/>
        <v>26</v>
      </c>
      <c r="T3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0.1666666666666643</v>
      </c>
      <c r="U35" s="4">
        <f>IF([1]!Descarga[[#This Row],[TIEMPO (H)]]="","",[1]!Descarga[[#This Row],[TIEMPO (H)]]*60)</f>
        <v>9.9999999999998579</v>
      </c>
      <c r="V35" s="22">
        <v>0.85763888888888884</v>
      </c>
      <c r="W35" s="30">
        <f>IF([1]!Descarga[[#This Row],[SALIDA DE UNIDAD]]="","",[1]!Descarga[[#This Row],[SALIDA DE UNIDAD]]-[1]!Descarga[[#This Row],[FINAL]])</f>
        <v>6.9444444444444198E-3</v>
      </c>
      <c r="X35" s="37">
        <v>5</v>
      </c>
      <c r="Y35" s="31">
        <f>IF([1]!Descarga[[#This Row],[SALIDA DE UNIDAD]]="","",[1]!Descarga[[#This Row],[SALIDA DE UNIDAD]]-[1]!Descarga[[#This Row],[INICIO]])</f>
        <v>1.388888888888884E-2</v>
      </c>
    </row>
    <row r="36" spans="1:25" ht="15.75" thickBot="1" x14ac:dyDescent="0.3">
      <c r="A36" s="86">
        <v>45833</v>
      </c>
      <c r="B36" s="33">
        <v>1</v>
      </c>
      <c r="C36" s="33" t="s">
        <v>279</v>
      </c>
      <c r="D36" s="34" t="s">
        <v>328</v>
      </c>
      <c r="E36" s="76">
        <v>2247.0300000000002</v>
      </c>
      <c r="F36" s="35" t="s">
        <v>281</v>
      </c>
      <c r="G36" s="33" t="s">
        <v>55</v>
      </c>
      <c r="H36" s="22">
        <v>0.64236111111111116</v>
      </c>
      <c r="I36" s="22">
        <v>0.6479166666666667</v>
      </c>
      <c r="J36" s="78">
        <f>[1]!Descarga[[#This Row],[FINAL]]-[1]!Descarga[[#This Row],[INICIO]]</f>
        <v>5.5555555555555358E-3</v>
      </c>
      <c r="K36" s="61">
        <v>2</v>
      </c>
      <c r="L36" s="59" t="s">
        <v>288</v>
      </c>
      <c r="M36" s="84" t="s">
        <v>283</v>
      </c>
      <c r="N36" s="61">
        <v>2</v>
      </c>
      <c r="O36" s="61">
        <v>6</v>
      </c>
      <c r="P36" s="61" t="s">
        <v>286</v>
      </c>
      <c r="Q36" s="85">
        <v>3</v>
      </c>
      <c r="R36" s="37" t="str">
        <f>IF([1]!Descarga[[#This Row],[SALIDA DE UNIDAD]]="","RETORNO VACIO","RETORNO CON MATERIALES")</f>
        <v>RETORNO CON MATERIALES</v>
      </c>
      <c r="S36" s="40">
        <f t="shared" si="4"/>
        <v>26</v>
      </c>
      <c r="T36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36" s="4">
        <f>IF([1]!Descarga[[#This Row],[TIEMPO (H)]]="","",[1]!Descarga[[#This Row],[TIEMPO (H)]]*60)</f>
        <v>7.9999999999999716</v>
      </c>
      <c r="V36" s="22">
        <v>0.66319444444444442</v>
      </c>
      <c r="W36" s="30">
        <f>IF([1]!Descarga[[#This Row],[SALIDA DE UNIDAD]]="","",[1]!Descarga[[#This Row],[SALIDA DE UNIDAD]]-[1]!Descarga[[#This Row],[FINAL]])</f>
        <v>1.5277777777777724E-2</v>
      </c>
      <c r="X36" s="37">
        <v>8</v>
      </c>
      <c r="Y36" s="26">
        <f>IF([1]!Descarga[[#This Row],[SALIDA DE UNIDAD]]="","",[1]!Descarga[[#This Row],[SALIDA DE UNIDAD]]-[1]!Descarga[[#This Row],[INICIO]])</f>
        <v>2.0833333333333259E-2</v>
      </c>
    </row>
    <row r="37" spans="1:25" ht="15.75" thickBot="1" x14ac:dyDescent="0.3">
      <c r="A37" s="86">
        <v>45833</v>
      </c>
      <c r="B37" s="61">
        <v>1</v>
      </c>
      <c r="C37" s="33" t="s">
        <v>279</v>
      </c>
      <c r="D37" s="34" t="s">
        <v>329</v>
      </c>
      <c r="E37" s="80">
        <v>774.28</v>
      </c>
      <c r="F37" s="35" t="s">
        <v>281</v>
      </c>
      <c r="G37" s="33" t="s">
        <v>293</v>
      </c>
      <c r="H37" s="58">
        <v>0.6479166666666667</v>
      </c>
      <c r="I37" s="58">
        <v>0.64930555555555558</v>
      </c>
      <c r="J37" s="81">
        <f>[1]!Descarga[[#This Row],[FINAL]]-[1]!Descarga[[#This Row],[INICIO]]</f>
        <v>1.388888888888884E-3</v>
      </c>
      <c r="K37" s="61">
        <v>2</v>
      </c>
      <c r="L37" s="59" t="s">
        <v>288</v>
      </c>
      <c r="M37" s="84" t="s">
        <v>283</v>
      </c>
      <c r="N37" s="61">
        <v>2</v>
      </c>
      <c r="O37" s="61">
        <v>2</v>
      </c>
      <c r="P37" s="61" t="s">
        <v>286</v>
      </c>
      <c r="Q37" s="85">
        <v>3</v>
      </c>
      <c r="R37" s="59" t="str">
        <f>IF([1]!Descarga[[#This Row],[SALIDA DE UNIDAD]]="","RETORNO VACIO","RETORNO CON MATERIALES")</f>
        <v>RETORNO VACIO</v>
      </c>
      <c r="S37" s="82">
        <f t="shared" si="4"/>
        <v>26</v>
      </c>
      <c r="T37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3.3333333333333215E-2</v>
      </c>
      <c r="U37" s="62">
        <f>IF([1]!Descarga[[#This Row],[TIEMPO (H)]]="","",[1]!Descarga[[#This Row],[TIEMPO (H)]]*60)</f>
        <v>1.9999999999999929</v>
      </c>
      <c r="V37" s="61"/>
      <c r="W37" s="60" t="str">
        <f>IF([1]!Descarga[[#This Row],[SALIDA DE UNIDAD]]="","",[1]!Descarga[[#This Row],[SALIDA DE UNIDAD]]-[1]!Descarga[[#This Row],[FINAL]])</f>
        <v/>
      </c>
      <c r="X37" s="59"/>
      <c r="Y37" s="32" t="str">
        <f>IF([1]!Descarga[[#This Row],[SALIDA DE UNIDAD]]="","",[1]!Descarga[[#This Row],[SALIDA DE UNIDAD]]-[1]!Descarga[[#This Row],[INICIO]])</f>
        <v/>
      </c>
    </row>
    <row r="38" spans="1:25" ht="15.75" thickBot="1" x14ac:dyDescent="0.3">
      <c r="A38" s="86">
        <v>45833</v>
      </c>
      <c r="B38" s="33">
        <v>2</v>
      </c>
      <c r="C38" s="33" t="s">
        <v>324</v>
      </c>
      <c r="D38" s="34" t="s">
        <v>330</v>
      </c>
      <c r="E38" s="76">
        <v>181.2</v>
      </c>
      <c r="F38" s="35" t="s">
        <v>326</v>
      </c>
      <c r="G38" s="33" t="s">
        <v>62</v>
      </c>
      <c r="H38" s="22">
        <v>0.81597222222222221</v>
      </c>
      <c r="I38" s="22">
        <v>0.81666666666666665</v>
      </c>
      <c r="J38" s="78">
        <f>[1]!Descarga[[#This Row],[FINAL]]-[1]!Descarga[[#This Row],[INICIO]]</f>
        <v>6.9444444444444198E-4</v>
      </c>
      <c r="K38" s="33">
        <v>2</v>
      </c>
      <c r="L38" s="59" t="s">
        <v>288</v>
      </c>
      <c r="M38" s="38" t="s">
        <v>297</v>
      </c>
      <c r="N38" s="33">
        <v>2</v>
      </c>
      <c r="O38" s="33">
        <v>1</v>
      </c>
      <c r="P38" s="33" t="s">
        <v>286</v>
      </c>
      <c r="Q38" s="39">
        <v>2</v>
      </c>
      <c r="R38" s="37" t="str">
        <f>IF([1]!Descarga[[#This Row],[SALIDA DE UNIDAD]]="","RETORNO VACIO","RETORNO CON MATERIALES")</f>
        <v>RETORNO VACIO</v>
      </c>
      <c r="S38" s="40">
        <f t="shared" si="4"/>
        <v>26</v>
      </c>
      <c r="T3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1.6666666666669272E-2</v>
      </c>
      <c r="U38" s="4">
        <f>IF([1]!Descarga[[#This Row],[TIEMPO (H)]]="","",[1]!Descarga[[#This Row],[TIEMPO (H)]]*60)</f>
        <v>1.0000000000001563</v>
      </c>
      <c r="V38" s="33"/>
      <c r="W38" s="30" t="str">
        <f>IF([1]!Descarga[[#This Row],[SALIDA DE UNIDAD]]="","",[1]!Descarga[[#This Row],[SALIDA DE UNIDAD]]-[1]!Descarga[[#This Row],[FINAL]])</f>
        <v/>
      </c>
      <c r="X38" s="37"/>
      <c r="Y38" s="26" t="str">
        <f>IF([1]!Descarga[[#This Row],[SALIDA DE UNIDAD]]="","",[1]!Descarga[[#This Row],[SALIDA DE UNIDAD]]-[1]!Descarga[[#This Row],[INICIO]])</f>
        <v/>
      </c>
    </row>
    <row r="39" spans="1:25" ht="15.75" thickBot="1" x14ac:dyDescent="0.3">
      <c r="A39" s="86">
        <v>45833</v>
      </c>
      <c r="B39" s="33">
        <v>3</v>
      </c>
      <c r="C39" s="33" t="s">
        <v>279</v>
      </c>
      <c r="D39" s="34" t="s">
        <v>328</v>
      </c>
      <c r="E39" s="76">
        <v>2061.69</v>
      </c>
      <c r="F39" s="35" t="s">
        <v>281</v>
      </c>
      <c r="G39" s="33" t="s">
        <v>55</v>
      </c>
      <c r="H39" s="22">
        <v>0.86805555555555558</v>
      </c>
      <c r="I39" s="22">
        <v>0.87430555555555556</v>
      </c>
      <c r="J39" s="78">
        <f>[1]!Descarga[[#This Row],[FINAL]]-[1]!Descarga[[#This Row],[INICIO]]</f>
        <v>6.2499999999999778E-3</v>
      </c>
      <c r="K39" s="61">
        <v>2</v>
      </c>
      <c r="L39" s="59" t="s">
        <v>288</v>
      </c>
      <c r="M39" s="84" t="s">
        <v>283</v>
      </c>
      <c r="N39" s="61">
        <v>2</v>
      </c>
      <c r="O39" s="61">
        <v>5</v>
      </c>
      <c r="P39" s="61" t="s">
        <v>286</v>
      </c>
      <c r="Q39" s="85">
        <v>3</v>
      </c>
      <c r="R39" s="37" t="str">
        <f>IF([1]!Descarga[[#This Row],[SALIDA DE UNIDAD]]="","RETORNO VACIO","RETORNO CON MATERIALES")</f>
        <v>RETORNO CON MATERIALES</v>
      </c>
      <c r="S39" s="40">
        <f t="shared" si="4"/>
        <v>26</v>
      </c>
      <c r="T39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39" s="4">
        <f>IF([1]!Descarga[[#This Row],[TIEMPO (H)]]="","",[1]!Descarga[[#This Row],[TIEMPO (H)]]*60)</f>
        <v>8.9999999999999147</v>
      </c>
      <c r="V39" s="22">
        <v>0.88888888888888884</v>
      </c>
      <c r="W39" s="30">
        <f>IF([1]!Descarga[[#This Row],[SALIDA DE UNIDAD]]="","",[1]!Descarga[[#This Row],[SALIDA DE UNIDAD]]-[1]!Descarga[[#This Row],[FINAL]])</f>
        <v>1.4583333333333282E-2</v>
      </c>
      <c r="X39" s="37">
        <v>8</v>
      </c>
      <c r="Y39" s="26">
        <f>IF([1]!Descarga[[#This Row],[SALIDA DE UNIDAD]]="","",[1]!Descarga[[#This Row],[SALIDA DE UNIDAD]]-[1]!Descarga[[#This Row],[INICIO]])</f>
        <v>2.0833333333333259E-2</v>
      </c>
    </row>
    <row r="40" spans="1:25" ht="15.75" thickBot="1" x14ac:dyDescent="0.3">
      <c r="A40" s="86">
        <v>45833</v>
      </c>
      <c r="B40" s="61">
        <v>3</v>
      </c>
      <c r="C40" s="33" t="s">
        <v>279</v>
      </c>
      <c r="D40" s="34" t="s">
        <v>329</v>
      </c>
      <c r="E40" s="80">
        <v>1336.33</v>
      </c>
      <c r="F40" s="35" t="s">
        <v>281</v>
      </c>
      <c r="G40" s="33" t="s">
        <v>293</v>
      </c>
      <c r="H40" s="22">
        <v>0.87430555555555556</v>
      </c>
      <c r="I40" s="58">
        <v>0.87638888888888888</v>
      </c>
      <c r="J40" s="81">
        <f>[1]!Descarga[[#This Row],[FINAL]]-[1]!Descarga[[#This Row],[INICIO]]</f>
        <v>2.0833333333333259E-3</v>
      </c>
      <c r="K40" s="61">
        <v>2</v>
      </c>
      <c r="L40" s="59" t="s">
        <v>288</v>
      </c>
      <c r="M40" s="84" t="s">
        <v>283</v>
      </c>
      <c r="N40" s="61">
        <v>2</v>
      </c>
      <c r="O40" s="61">
        <v>3</v>
      </c>
      <c r="P40" s="61" t="s">
        <v>286</v>
      </c>
      <c r="Q40" s="85">
        <v>3</v>
      </c>
      <c r="R40" s="59" t="str">
        <f>IF([1]!Descarga[[#This Row],[SALIDA DE UNIDAD]]="","RETORNO VACIO","RETORNO CON MATERIALES")</f>
        <v>RETORNO VACIO</v>
      </c>
      <c r="S40" s="82">
        <f t="shared" si="4"/>
        <v>26</v>
      </c>
      <c r="T4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4.9999999999997158E-2</v>
      </c>
      <c r="U40" s="62">
        <f>IF([1]!Descarga[[#This Row],[TIEMPO (H)]]="","",[1]!Descarga[[#This Row],[TIEMPO (H)]]*60)</f>
        <v>2.9999999999998295</v>
      </c>
      <c r="V40" s="61"/>
      <c r="W40" s="60" t="str">
        <f>IF([1]!Descarga[[#This Row],[SALIDA DE UNIDAD]]="","",[1]!Descarga[[#This Row],[SALIDA DE UNIDAD]]-[1]!Descarga[[#This Row],[FINAL]])</f>
        <v/>
      </c>
      <c r="X40" s="59"/>
      <c r="Y40" s="32" t="str">
        <f>IF([1]!Descarga[[#This Row],[SALIDA DE UNIDAD]]="","",[1]!Descarga[[#This Row],[SALIDA DE UNIDAD]]-[1]!Descarga[[#This Row],[INICIO]])</f>
        <v/>
      </c>
    </row>
    <row r="41" spans="1:25" ht="15.75" thickBot="1" x14ac:dyDescent="0.3">
      <c r="A41" s="74">
        <v>45834</v>
      </c>
      <c r="B41" s="61">
        <v>1</v>
      </c>
      <c r="C41" s="33" t="s">
        <v>279</v>
      </c>
      <c r="D41" s="75" t="s">
        <v>331</v>
      </c>
      <c r="E41" s="80">
        <v>2281.1</v>
      </c>
      <c r="F41" s="35" t="s">
        <v>281</v>
      </c>
      <c r="G41" s="33" t="s">
        <v>293</v>
      </c>
      <c r="H41" s="22">
        <v>0.61805555555555558</v>
      </c>
      <c r="I41" s="58">
        <v>0.62430555555555556</v>
      </c>
      <c r="J41" s="81">
        <f>[1]!Descarga[[#This Row],[FINAL]]-[1]!Descarga[[#This Row],[INICIO]]</f>
        <v>6.2499999999999778E-3</v>
      </c>
      <c r="K41" s="61">
        <v>2</v>
      </c>
      <c r="L41" s="59" t="s">
        <v>288</v>
      </c>
      <c r="M41" s="84" t="s">
        <v>283</v>
      </c>
      <c r="N41" s="61">
        <v>2</v>
      </c>
      <c r="O41" s="61">
        <v>7</v>
      </c>
      <c r="P41" s="61" t="s">
        <v>286</v>
      </c>
      <c r="Q41" s="85">
        <v>3</v>
      </c>
      <c r="R41" s="59" t="str">
        <f>IF([1]!Descarga[[#This Row],[SALIDA DE UNIDAD]]="","RETORNO VACIO","RETORNO CON MATERIALES")</f>
        <v>RETORNO CON MATERIALES</v>
      </c>
      <c r="S41" s="82">
        <f>WEEKNUM(A41)</f>
        <v>26</v>
      </c>
      <c r="T41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0.15000000000000036</v>
      </c>
      <c r="U41" s="62">
        <f>IF([1]!Descarga[[#This Row],[TIEMPO (H)]]="","",[1]!Descarga[[#This Row],[TIEMPO (H)]]*60)</f>
        <v>9.0000000000000213</v>
      </c>
      <c r="V41" s="58">
        <v>0.63541666666666663</v>
      </c>
      <c r="W41" s="60">
        <f>IF([1]!Descarga[[#This Row],[SALIDA DE UNIDAD]]="","",[1]!Descarga[[#This Row],[SALIDA DE UNIDAD]]-[1]!Descarga[[#This Row],[FINAL]])</f>
        <v>1.1111111111111072E-2</v>
      </c>
      <c r="X41" s="59">
        <v>8</v>
      </c>
      <c r="Y41" s="32">
        <f>IF([1]!Descarga[[#This Row],[SALIDA DE UNIDAD]]="","",[1]!Descarga[[#This Row],[SALIDA DE UNIDAD]]-[1]!Descarga[[#This Row],[INICIO]])</f>
        <v>1.7361111111111049E-2</v>
      </c>
    </row>
    <row r="42" spans="1:25" ht="15.75" thickBot="1" x14ac:dyDescent="0.3">
      <c r="A42" s="74">
        <v>45834</v>
      </c>
      <c r="B42" s="33">
        <v>2</v>
      </c>
      <c r="C42" s="33" t="s">
        <v>332</v>
      </c>
      <c r="D42" s="34" t="s">
        <v>333</v>
      </c>
      <c r="E42" s="76">
        <v>337.78</v>
      </c>
      <c r="F42" s="35" t="s">
        <v>326</v>
      </c>
      <c r="G42" s="33" t="s">
        <v>62</v>
      </c>
      <c r="H42" s="22">
        <v>0.8125</v>
      </c>
      <c r="I42" s="22">
        <v>0.81388888888888888</v>
      </c>
      <c r="J42" s="78">
        <f>[1]!Descarga[[#This Row],[FINAL]]-[1]!Descarga[[#This Row],[INICIO]]</f>
        <v>1.388888888888884E-3</v>
      </c>
      <c r="K42" s="33">
        <v>2</v>
      </c>
      <c r="L42" s="59" t="s">
        <v>288</v>
      </c>
      <c r="M42" s="38" t="s">
        <v>297</v>
      </c>
      <c r="N42" s="33">
        <v>2</v>
      </c>
      <c r="O42" s="33">
        <v>1</v>
      </c>
      <c r="P42" s="33" t="s">
        <v>286</v>
      </c>
      <c r="Q42" s="39">
        <v>2</v>
      </c>
      <c r="R42" s="37" t="str">
        <f>IF([1]!Descarga[[#This Row],[SALIDA DE UNIDAD]]="","RETORNO VACIO","RETORNO CON MATERIALES")</f>
        <v>RETORNO VACIO</v>
      </c>
      <c r="S42" s="40">
        <f t="shared" ref="S42:S44" si="5">WEEKNUM(A42)</f>
        <v>26</v>
      </c>
      <c r="T42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42" s="4">
        <f>IF([1]!Descarga[[#This Row],[TIEMPO (H)]]="","",[1]!Descarga[[#This Row],[TIEMPO (H)]]*60)</f>
        <v>1.9999999999998863</v>
      </c>
      <c r="V42" s="33"/>
      <c r="W42" s="30" t="str">
        <f>IF([1]!Descarga[[#This Row],[SALIDA DE UNIDAD]]="","",[1]!Descarga[[#This Row],[SALIDA DE UNIDAD]]-[1]!Descarga[[#This Row],[FINAL]])</f>
        <v/>
      </c>
      <c r="X42" s="37"/>
      <c r="Y42" s="26" t="str">
        <f>IF([1]!Descarga[[#This Row],[SALIDA DE UNIDAD]]="","",[1]!Descarga[[#This Row],[SALIDA DE UNIDAD]]-[1]!Descarga[[#This Row],[INICIO]])</f>
        <v/>
      </c>
    </row>
    <row r="43" spans="1:25" ht="15.75" thickBot="1" x14ac:dyDescent="0.3">
      <c r="A43" s="74">
        <v>45834</v>
      </c>
      <c r="B43" s="33">
        <v>3</v>
      </c>
      <c r="C43" s="33" t="s">
        <v>279</v>
      </c>
      <c r="D43" s="34" t="s">
        <v>334</v>
      </c>
      <c r="E43" s="76">
        <v>2043.35</v>
      </c>
      <c r="F43" s="35" t="s">
        <v>281</v>
      </c>
      <c r="G43" s="33" t="s">
        <v>293</v>
      </c>
      <c r="H43" s="22">
        <v>0.82638888888888884</v>
      </c>
      <c r="I43" s="22">
        <v>0.83125000000000004</v>
      </c>
      <c r="J43" s="78">
        <f>[1]!Descarga[[#This Row],[FINAL]]-[1]!Descarga[[#This Row],[INICIO]]</f>
        <v>4.8611111111112049E-3</v>
      </c>
      <c r="K43" s="33">
        <v>2</v>
      </c>
      <c r="L43" s="59" t="s">
        <v>288</v>
      </c>
      <c r="M43" s="38" t="s">
        <v>283</v>
      </c>
      <c r="N43" s="33">
        <v>2</v>
      </c>
      <c r="O43" s="33">
        <v>6</v>
      </c>
      <c r="P43" s="33" t="s">
        <v>286</v>
      </c>
      <c r="Q43" s="39">
        <v>3</v>
      </c>
      <c r="R43" s="37" t="str">
        <f>IF([1]!Descarga[[#This Row],[SALIDA DE UNIDAD]]="","RETORNO VACIO","RETORNO CON MATERIALES")</f>
        <v>RETORNO CON MATERIALES</v>
      </c>
      <c r="S43" s="40">
        <f t="shared" si="5"/>
        <v>26</v>
      </c>
      <c r="T4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0.11666666666667069</v>
      </c>
      <c r="U43" s="4">
        <f>IF([1]!Descarga[[#This Row],[TIEMPO (H)]]="","",[1]!Descarga[[#This Row],[TIEMPO (H)]]*60)</f>
        <v>7.0000000000002416</v>
      </c>
      <c r="V43" s="22">
        <v>0.84027777777777779</v>
      </c>
      <c r="W43" s="30">
        <f>IF([1]!Descarga[[#This Row],[SALIDA DE UNIDAD]]="","",[1]!Descarga[[#This Row],[SALIDA DE UNIDAD]]-[1]!Descarga[[#This Row],[FINAL]])</f>
        <v>9.0277777777777457E-3</v>
      </c>
      <c r="X43" s="37">
        <v>5</v>
      </c>
      <c r="Y43" s="26">
        <f>IF([1]!Descarga[[#This Row],[SALIDA DE UNIDAD]]="","",[1]!Descarga[[#This Row],[SALIDA DE UNIDAD]]-[1]!Descarga[[#This Row],[INICIO]])</f>
        <v>1.3888888888888951E-2</v>
      </c>
    </row>
    <row r="44" spans="1:25" ht="15.75" thickBot="1" x14ac:dyDescent="0.3">
      <c r="A44" s="74">
        <v>45834</v>
      </c>
      <c r="B44" s="61">
        <v>4</v>
      </c>
      <c r="C44" s="61" t="s">
        <v>324</v>
      </c>
      <c r="D44" s="34" t="s">
        <v>335</v>
      </c>
      <c r="E44" s="80">
        <v>818.6</v>
      </c>
      <c r="F44" s="35" t="s">
        <v>281</v>
      </c>
      <c r="G44" s="33" t="s">
        <v>67</v>
      </c>
      <c r="H44" s="58">
        <v>0.86458333333333337</v>
      </c>
      <c r="I44" s="58">
        <v>0.87152777777777779</v>
      </c>
      <c r="J44" s="81">
        <f>[1]!Descarga[[#This Row],[FINAL]]-[1]!Descarga[[#This Row],[INICIO]]</f>
        <v>6.9444444444444198E-3</v>
      </c>
      <c r="K44" s="33">
        <v>2</v>
      </c>
      <c r="L44" s="59" t="s">
        <v>336</v>
      </c>
      <c r="M44" s="38" t="s">
        <v>297</v>
      </c>
      <c r="N44" s="33">
        <v>2</v>
      </c>
      <c r="O44" s="33">
        <v>1</v>
      </c>
      <c r="P44" s="33" t="s">
        <v>286</v>
      </c>
      <c r="Q44" s="39">
        <v>2</v>
      </c>
      <c r="R44" s="59" t="str">
        <f>IF([1]!Descarga[[#This Row],[SALIDA DE UNIDAD]]="","RETORNO VACIO","RETORNO CON MATERIALES")</f>
        <v>RETORNO VACIO</v>
      </c>
      <c r="S44" s="82">
        <f t="shared" si="5"/>
        <v>26</v>
      </c>
      <c r="T4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44" s="62">
        <f>IF([1]!Descarga[[#This Row],[TIEMPO (H)]]="","",[1]!Descarga[[#This Row],[TIEMPO (H)]]*60)</f>
        <v>10.000000000000071</v>
      </c>
      <c r="V44" s="61"/>
      <c r="W44" s="30" t="str">
        <f>IF([1]!Descarga[[#This Row],[SALIDA DE UNIDAD]]="","",[1]!Descarga[[#This Row],[SALIDA DE UNIDAD]]-[1]!Descarga[[#This Row],[FINAL]])</f>
        <v/>
      </c>
      <c r="X44" s="59"/>
      <c r="Y44" s="32" t="str">
        <f>IF([1]!Descarga[[#This Row],[SALIDA DE UNIDAD]]="","",[1]!Descarga[[#This Row],[SALIDA DE UNIDAD]]-[1]!Descarga[[#This Row],[INICIO]])</f>
        <v/>
      </c>
    </row>
    <row r="45" spans="1:25" ht="15.75" thickBot="1" x14ac:dyDescent="0.3">
      <c r="A45" s="74">
        <v>45834</v>
      </c>
      <c r="B45" s="61">
        <v>5</v>
      </c>
      <c r="C45" s="61" t="s">
        <v>337</v>
      </c>
      <c r="D45" s="75" t="s">
        <v>338</v>
      </c>
      <c r="E45" s="80">
        <v>442.77</v>
      </c>
      <c r="F45" s="35" t="s">
        <v>326</v>
      </c>
      <c r="G45" s="33" t="s">
        <v>62</v>
      </c>
      <c r="H45" s="58">
        <v>0.90277777777777779</v>
      </c>
      <c r="I45" s="58">
        <v>0.90416666666666667</v>
      </c>
      <c r="J45" s="81">
        <f>[1]!Descarga[[#This Row],[FINAL]]-[1]!Descarga[[#This Row],[INICIO]]</f>
        <v>1.388888888888884E-3</v>
      </c>
      <c r="K45" s="33">
        <v>2</v>
      </c>
      <c r="L45" s="59" t="s">
        <v>288</v>
      </c>
      <c r="M45" s="38" t="s">
        <v>297</v>
      </c>
      <c r="N45" s="33">
        <v>2</v>
      </c>
      <c r="O45" s="33">
        <v>1</v>
      </c>
      <c r="P45" s="33" t="s">
        <v>286</v>
      </c>
      <c r="Q45" s="39">
        <v>2</v>
      </c>
      <c r="R45" s="59" t="s">
        <v>339</v>
      </c>
      <c r="S45" s="82">
        <f>WEEKNUM(A45)</f>
        <v>26</v>
      </c>
      <c r="T45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45" s="62">
        <f>IF([1]!Descarga[[#This Row],[TIEMPO (H)]]="","",[1]!Descarga[[#This Row],[TIEMPO (H)]]*60)</f>
        <v>1.9999999999998863</v>
      </c>
      <c r="V45" s="61"/>
      <c r="W45" s="30" t="str">
        <f>IF([1]!Descarga[[#This Row],[SALIDA DE UNIDAD]]="","",[1]!Descarga[[#This Row],[SALIDA DE UNIDAD]]-[1]!Descarga[[#This Row],[FINAL]])</f>
        <v/>
      </c>
      <c r="X45" s="59"/>
      <c r="Y45" s="32" t="str">
        <f>IF([1]!Descarga[[#This Row],[SALIDA DE UNIDAD]]="","",[1]!Descarga[[#This Row],[SALIDA DE UNIDAD]]-[1]!Descarga[[#This Row],[INICIO]])</f>
        <v/>
      </c>
    </row>
    <row r="46" spans="1:25" ht="15.75" thickBot="1" x14ac:dyDescent="0.3">
      <c r="A46" s="74">
        <v>45835</v>
      </c>
      <c r="B46" s="61">
        <v>1</v>
      </c>
      <c r="C46" s="33" t="s">
        <v>279</v>
      </c>
      <c r="D46" s="75" t="s">
        <v>340</v>
      </c>
      <c r="E46" s="80">
        <v>3048.58</v>
      </c>
      <c r="F46" s="35" t="s">
        <v>281</v>
      </c>
      <c r="G46" s="33" t="s">
        <v>55</v>
      </c>
      <c r="H46" s="58">
        <v>0.61111111111111116</v>
      </c>
      <c r="I46" s="58">
        <v>0.61805555555555558</v>
      </c>
      <c r="J46" s="81">
        <f>[1]!Descarga[[#This Row],[FINAL]]-[1]!Descarga[[#This Row],[INICIO]]</f>
        <v>6.9444444444444198E-3</v>
      </c>
      <c r="K46" s="61">
        <v>2</v>
      </c>
      <c r="L46" s="59" t="s">
        <v>288</v>
      </c>
      <c r="M46" s="84" t="s">
        <v>283</v>
      </c>
      <c r="N46" s="61">
        <v>2</v>
      </c>
      <c r="O46" s="61">
        <v>8</v>
      </c>
      <c r="P46" s="61" t="s">
        <v>286</v>
      </c>
      <c r="Q46" s="85">
        <v>3</v>
      </c>
      <c r="R46" s="59" t="str">
        <f>IF([1]!Descarga[[#This Row],[SALIDA DE UNIDAD]]="","RETORNO VACIO","RETORNO CON MATERIALES")</f>
        <v>RETORNO VACIO</v>
      </c>
      <c r="S46" s="82">
        <f>WEEKNUM(A46)</f>
        <v>26</v>
      </c>
      <c r="T46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0.16666666666666607</v>
      </c>
      <c r="U46" s="62">
        <f>IF([1]!Descarga[[#This Row],[TIEMPO (H)]]="","",[1]!Descarga[[#This Row],[TIEMPO (H)]]*60)</f>
        <v>9.9999999999999645</v>
      </c>
      <c r="V46" s="61"/>
      <c r="W46" s="30" t="str">
        <f>IF([1]!Descarga[[#This Row],[SALIDA DE UNIDAD]]="","",[1]!Descarga[[#This Row],[SALIDA DE UNIDAD]]-[1]!Descarga[[#This Row],[FINAL]])</f>
        <v/>
      </c>
      <c r="X46" s="59"/>
      <c r="Y46" s="32" t="str">
        <f>IF([1]!Descarga[[#This Row],[SALIDA DE UNIDAD]]="","",[1]!Descarga[[#This Row],[SALIDA DE UNIDAD]]-[1]!Descarga[[#This Row],[INICIO]])</f>
        <v/>
      </c>
    </row>
    <row r="47" spans="1:25" ht="15.75" thickBot="1" x14ac:dyDescent="0.3">
      <c r="A47" s="74">
        <v>45835</v>
      </c>
      <c r="B47" s="61">
        <v>2</v>
      </c>
      <c r="C47" s="61" t="s">
        <v>324</v>
      </c>
      <c r="D47" s="75" t="s">
        <v>341</v>
      </c>
      <c r="E47" s="80">
        <v>279.97000000000003</v>
      </c>
      <c r="F47" s="77" t="s">
        <v>326</v>
      </c>
      <c r="G47" s="61" t="s">
        <v>62</v>
      </c>
      <c r="H47" s="58">
        <v>0.81597222222222221</v>
      </c>
      <c r="I47" s="58">
        <v>0.81805555555555554</v>
      </c>
      <c r="J47" s="81">
        <f>[1]!Descarga[[#This Row],[FINAL]]-[1]!Descarga[[#This Row],[INICIO]]</f>
        <v>2.0833333333333259E-3</v>
      </c>
      <c r="K47" s="61">
        <v>2</v>
      </c>
      <c r="L47" s="59" t="s">
        <v>288</v>
      </c>
      <c r="M47" s="84" t="s">
        <v>297</v>
      </c>
      <c r="N47" s="61">
        <v>2</v>
      </c>
      <c r="O47" s="61">
        <v>1</v>
      </c>
      <c r="P47" s="61" t="s">
        <v>286</v>
      </c>
      <c r="Q47" s="85">
        <v>2</v>
      </c>
      <c r="R47" s="59" t="str">
        <f>IF([1]!Descarga[[#This Row],[SALIDA DE UNIDAD]]="","RETORNO VACIO","RETORNO CON MATERIALES")</f>
        <v>RETORNO VACIO</v>
      </c>
      <c r="S47" s="82">
        <f>WEEKNUM(A47)</f>
        <v>26</v>
      </c>
      <c r="T47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5.0000000000000711E-2</v>
      </c>
      <c r="U47" s="62">
        <f>IF([1]!Descarga[[#This Row],[TIEMPO (H)]]="","",[1]!Descarga[[#This Row],[TIEMPO (H)]]*60)</f>
        <v>3.0000000000000426</v>
      </c>
      <c r="V47" s="61"/>
      <c r="W47" s="30" t="str">
        <f>IF([1]!Descarga[[#This Row],[SALIDA DE UNIDAD]]="","",[1]!Descarga[[#This Row],[SALIDA DE UNIDAD]]-[1]!Descarga[[#This Row],[FINAL]])</f>
        <v/>
      </c>
      <c r="X47" s="59"/>
      <c r="Y47" s="32" t="str">
        <f>IF([1]!Descarga[[#This Row],[SALIDA DE UNIDAD]]="","",[1]!Descarga[[#This Row],[SALIDA DE UNIDAD]]-[1]!Descarga[[#This Row],[INICIO]])</f>
        <v/>
      </c>
    </row>
    <row r="48" spans="1:25" ht="15.75" thickBot="1" x14ac:dyDescent="0.3">
      <c r="A48" s="74">
        <v>45835</v>
      </c>
      <c r="B48" s="33">
        <v>3</v>
      </c>
      <c r="C48" s="33" t="s">
        <v>342</v>
      </c>
      <c r="D48" s="75" t="s">
        <v>343</v>
      </c>
      <c r="E48" s="76">
        <v>920.37</v>
      </c>
      <c r="F48" s="35" t="s">
        <v>281</v>
      </c>
      <c r="G48" s="33" t="s">
        <v>293</v>
      </c>
      <c r="H48" s="22">
        <v>0.85416666666666663</v>
      </c>
      <c r="I48" s="22">
        <v>0.86250000000000004</v>
      </c>
      <c r="J48" s="78">
        <f>[1]!Descarga[[#This Row],[FINAL]]-[1]!Descarga[[#This Row],[INICIO]]</f>
        <v>8.3333333333334147E-3</v>
      </c>
      <c r="K48" s="33">
        <v>2</v>
      </c>
      <c r="L48" s="59" t="s">
        <v>288</v>
      </c>
      <c r="M48" s="38" t="s">
        <v>297</v>
      </c>
      <c r="N48" s="33">
        <v>2</v>
      </c>
      <c r="O48" s="33">
        <v>3</v>
      </c>
      <c r="P48" s="33" t="s">
        <v>286</v>
      </c>
      <c r="Q48" s="39">
        <v>2</v>
      </c>
      <c r="R48" s="37" t="str">
        <f>IF([1]!Descarga[[#This Row],[SALIDA DE UNIDAD]]="","RETORNO VACIO","RETORNO CON MATERIALES")</f>
        <v>RETORNO VACIO</v>
      </c>
      <c r="S48" s="40">
        <f t="shared" ref="S48:S51" si="6">WEEKNUM(A48)</f>
        <v>26</v>
      </c>
      <c r="T4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0.20000000000000284</v>
      </c>
      <c r="U48" s="4">
        <f>IF([1]!Descarga[[#This Row],[TIEMPO (H)]]="","",[1]!Descarga[[#This Row],[TIEMPO (H)]]*60)</f>
        <v>12.000000000000171</v>
      </c>
      <c r="V48" s="33"/>
      <c r="W48" s="30" t="str">
        <f>IF([1]!Descarga[[#This Row],[SALIDA DE UNIDAD]]="","",[1]!Descarga[[#This Row],[SALIDA DE UNIDAD]]-[1]!Descarga[[#This Row],[FINAL]])</f>
        <v/>
      </c>
      <c r="X48" s="37"/>
      <c r="Y48" s="26" t="str">
        <f>IF([1]!Descarga[[#This Row],[SALIDA DE UNIDAD]]="","",[1]!Descarga[[#This Row],[SALIDA DE UNIDAD]]-[1]!Descarga[[#This Row],[INICIO]])</f>
        <v/>
      </c>
    </row>
    <row r="49" spans="1:25" ht="15.75" thickBot="1" x14ac:dyDescent="0.3">
      <c r="A49" s="74">
        <v>45835</v>
      </c>
      <c r="B49" s="61">
        <v>4</v>
      </c>
      <c r="C49" s="61" t="s">
        <v>337</v>
      </c>
      <c r="D49" s="75" t="s">
        <v>344</v>
      </c>
      <c r="E49" s="80">
        <v>401.08000000000004</v>
      </c>
      <c r="F49" s="77" t="s">
        <v>326</v>
      </c>
      <c r="G49" s="61" t="s">
        <v>62</v>
      </c>
      <c r="H49" s="58">
        <v>0.86805555555555558</v>
      </c>
      <c r="I49" s="58">
        <v>0.87152777777777779</v>
      </c>
      <c r="J49" s="81">
        <f>[1]!Descarga[[#This Row],[FINAL]]-[1]!Descarga[[#This Row],[INICIO]]</f>
        <v>3.4722222222222099E-3</v>
      </c>
      <c r="K49" s="61">
        <v>2</v>
      </c>
      <c r="L49" s="59" t="s">
        <v>288</v>
      </c>
      <c r="M49" s="84" t="s">
        <v>297</v>
      </c>
      <c r="N49" s="61">
        <v>2</v>
      </c>
      <c r="O49" s="61">
        <v>1</v>
      </c>
      <c r="P49" s="61" t="s">
        <v>286</v>
      </c>
      <c r="Q49" s="85">
        <v>2</v>
      </c>
      <c r="R49" s="59" t="s">
        <v>339</v>
      </c>
      <c r="S49" s="82">
        <f t="shared" si="6"/>
        <v>26</v>
      </c>
      <c r="T49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49" s="62">
        <f>IF([1]!Descarga[[#This Row],[TIEMPO (H)]]="","",[1]!Descarga[[#This Row],[TIEMPO (H)]]*60)</f>
        <v>4.9999999999999289</v>
      </c>
      <c r="V49" s="61"/>
      <c r="W49" s="30" t="str">
        <f>IF([1]!Descarga[[#This Row],[SALIDA DE UNIDAD]]="","",[1]!Descarga[[#This Row],[SALIDA DE UNIDAD]]-[1]!Descarga[[#This Row],[FINAL]])</f>
        <v/>
      </c>
      <c r="X49" s="59"/>
      <c r="Y49" s="32" t="str">
        <f>IF([1]!Descarga[[#This Row],[SALIDA DE UNIDAD]]="","",[1]!Descarga[[#This Row],[SALIDA DE UNIDAD]]-[1]!Descarga[[#This Row],[INICIO]])</f>
        <v/>
      </c>
    </row>
    <row r="50" spans="1:25" ht="15.75" thickBot="1" x14ac:dyDescent="0.3">
      <c r="A50" s="74">
        <v>45835</v>
      </c>
      <c r="B50" s="61">
        <v>5</v>
      </c>
      <c r="C50" s="61" t="s">
        <v>345</v>
      </c>
      <c r="D50" s="75" t="s">
        <v>346</v>
      </c>
      <c r="E50" s="80">
        <v>3619.2799999999997</v>
      </c>
      <c r="F50" s="77" t="s">
        <v>281</v>
      </c>
      <c r="G50" s="61" t="s">
        <v>55</v>
      </c>
      <c r="H50" s="58">
        <v>0.89583333333333337</v>
      </c>
      <c r="I50" s="58">
        <v>0.90277777777777779</v>
      </c>
      <c r="J50" s="81">
        <f>[1]!Descarga[[#This Row],[FINAL]]-[1]!Descarga[[#This Row],[INICIO]]</f>
        <v>6.9444444444444198E-3</v>
      </c>
      <c r="K50" s="61">
        <v>2</v>
      </c>
      <c r="L50" s="59" t="s">
        <v>288</v>
      </c>
      <c r="M50" s="84" t="s">
        <v>302</v>
      </c>
      <c r="N50" s="61">
        <v>2</v>
      </c>
      <c r="O50" s="61">
        <v>9</v>
      </c>
      <c r="P50" s="61" t="s">
        <v>286</v>
      </c>
      <c r="Q50" s="85">
        <v>3</v>
      </c>
      <c r="R50" s="59" t="str">
        <f>IF([1]!Descarga[[#This Row],[SALIDA DE UNIDAD]]="","RETORNO VACIO","RETORNO CON MATERIALES")</f>
        <v>RETORNO CON MATERIALES</v>
      </c>
      <c r="S50" s="82">
        <f t="shared" si="6"/>
        <v>26</v>
      </c>
      <c r="T5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50" s="62">
        <f>IF([1]!Descarga[[#This Row],[TIEMPO (H)]]="","",[1]!Descarga[[#This Row],[TIEMPO (H)]]*60)</f>
        <v>10.000000000000071</v>
      </c>
      <c r="V50" s="58">
        <v>0.91666666666666663</v>
      </c>
      <c r="W50" s="30">
        <f>IF([1]!Descarga[[#This Row],[SALIDA DE UNIDAD]]="","",[1]!Descarga[[#This Row],[SALIDA DE UNIDAD]]-[1]!Descarga[[#This Row],[FINAL]])</f>
        <v>1.388888888888884E-2</v>
      </c>
      <c r="X50" s="59">
        <v>5</v>
      </c>
      <c r="Y50" s="32">
        <f>IF([1]!Descarga[[#This Row],[SALIDA DE UNIDAD]]="","",[1]!Descarga[[#This Row],[SALIDA DE UNIDAD]]-[1]!Descarga[[#This Row],[INICIO]])</f>
        <v>2.0833333333333259E-2</v>
      </c>
    </row>
    <row r="51" spans="1:25" ht="15.75" thickBot="1" x14ac:dyDescent="0.3">
      <c r="A51" s="74">
        <v>45835</v>
      </c>
      <c r="B51" s="61">
        <v>5</v>
      </c>
      <c r="C51" s="61" t="s">
        <v>345</v>
      </c>
      <c r="D51" s="75" t="s">
        <v>347</v>
      </c>
      <c r="E51" s="80">
        <v>395.64</v>
      </c>
      <c r="F51" s="77" t="s">
        <v>281</v>
      </c>
      <c r="G51" s="61" t="s">
        <v>293</v>
      </c>
      <c r="H51" s="58">
        <v>0.90277777777777779</v>
      </c>
      <c r="I51" s="58">
        <v>0.90416666666666667</v>
      </c>
      <c r="J51" s="81">
        <f>[1]!Descarga[[#This Row],[FINAL]]-[1]!Descarga[[#This Row],[INICIO]]</f>
        <v>1.388888888888884E-3</v>
      </c>
      <c r="K51" s="61">
        <v>2</v>
      </c>
      <c r="L51" s="59" t="s">
        <v>288</v>
      </c>
      <c r="M51" s="84" t="s">
        <v>302</v>
      </c>
      <c r="N51" s="61">
        <v>2</v>
      </c>
      <c r="O51" s="61">
        <v>1</v>
      </c>
      <c r="P51" s="61" t="s">
        <v>286</v>
      </c>
      <c r="Q51" s="85">
        <v>3</v>
      </c>
      <c r="R51" s="59" t="str">
        <f>IF([1]!Descarga[[#This Row],[SALIDA DE UNIDAD]]="","RETORNO VACIO","RETORNO CON MATERIALES")</f>
        <v>RETORNO VACIO</v>
      </c>
      <c r="S51" s="82">
        <f t="shared" si="6"/>
        <v>26</v>
      </c>
      <c r="T51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51" s="62">
        <f>IF([1]!Descarga[[#This Row],[TIEMPO (H)]]="","",[1]!Descarga[[#This Row],[TIEMPO (H)]]*60)</f>
        <v>1.9999999999998863</v>
      </c>
      <c r="V51" s="61"/>
      <c r="W51" s="30" t="str">
        <f>IF([1]!Descarga[[#This Row],[SALIDA DE UNIDAD]]="","",[1]!Descarga[[#This Row],[SALIDA DE UNIDAD]]-[1]!Descarga[[#This Row],[FINAL]])</f>
        <v/>
      </c>
      <c r="X51" s="59"/>
      <c r="Y51" s="32" t="str">
        <f>IF([1]!Descarga[[#This Row],[SALIDA DE UNIDAD]]="","",[1]!Descarga[[#This Row],[SALIDA DE UNIDAD]]-[1]!Descarga[[#This Row],[INICIO]])</f>
        <v/>
      </c>
    </row>
    <row r="52" spans="1:25" ht="15.75" thickBot="1" x14ac:dyDescent="0.3">
      <c r="A52" s="74">
        <v>45838</v>
      </c>
      <c r="B52" s="61">
        <v>1</v>
      </c>
      <c r="C52" s="61" t="s">
        <v>300</v>
      </c>
      <c r="D52" s="75" t="s">
        <v>348</v>
      </c>
      <c r="E52" s="80">
        <v>3803.3199999999993</v>
      </c>
      <c r="F52" s="77" t="s">
        <v>281</v>
      </c>
      <c r="G52" s="61" t="s">
        <v>55</v>
      </c>
      <c r="H52" s="58">
        <v>0.65972222222222221</v>
      </c>
      <c r="I52" s="58">
        <v>0.66805555555555551</v>
      </c>
      <c r="J52" s="81">
        <f>[1]!Descarga[[#This Row],[FINAL]]-[1]!Descarga[[#This Row],[INICIO]]</f>
        <v>8.3333333333333037E-3</v>
      </c>
      <c r="K52" s="61">
        <v>2</v>
      </c>
      <c r="L52" s="59" t="s">
        <v>288</v>
      </c>
      <c r="M52" s="84" t="s">
        <v>302</v>
      </c>
      <c r="N52" s="61">
        <v>2</v>
      </c>
      <c r="O52" s="61">
        <v>10</v>
      </c>
      <c r="P52" s="61" t="s">
        <v>286</v>
      </c>
      <c r="Q52" s="85">
        <v>3</v>
      </c>
      <c r="R52" s="59" t="str">
        <f>IF([1]!Descarga[[#This Row],[SALIDA DE UNIDAD]]="","RETORNO VACIO","RETORNO CON MATERIALES")</f>
        <v>RETORNO CON MATERIALES</v>
      </c>
      <c r="S52" s="82">
        <f>WEEKNUM(A52)</f>
        <v>27</v>
      </c>
      <c r="T52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0.19999999999999929</v>
      </c>
      <c r="U52" s="62">
        <f>IF([1]!Descarga[[#This Row],[TIEMPO (H)]]="","",[1]!Descarga[[#This Row],[TIEMPO (H)]]*60)</f>
        <v>11.999999999999957</v>
      </c>
      <c r="V52" s="58">
        <v>0.68055555555555558</v>
      </c>
      <c r="W52" s="30">
        <f>IF([1]!Descarga[[#This Row],[SALIDA DE UNIDAD]]="","",[1]!Descarga[[#This Row],[SALIDA DE UNIDAD]]-[1]!Descarga[[#This Row],[FINAL]])</f>
        <v>1.2500000000000067E-2</v>
      </c>
      <c r="X52" s="59">
        <v>10</v>
      </c>
      <c r="Y52" s="32">
        <f>IF([1]!Descarga[[#This Row],[SALIDA DE UNIDAD]]="","",[1]!Descarga[[#This Row],[SALIDA DE UNIDAD]]-[1]!Descarga[[#This Row],[INICIO]])</f>
        <v>2.083333333333337E-2</v>
      </c>
    </row>
    <row r="53" spans="1:25" ht="15.75" thickBot="1" x14ac:dyDescent="0.3">
      <c r="A53" s="74">
        <v>45838</v>
      </c>
      <c r="B53" s="33">
        <v>2</v>
      </c>
      <c r="C53" s="33" t="s">
        <v>332</v>
      </c>
      <c r="D53" s="34" t="s">
        <v>349</v>
      </c>
      <c r="E53" s="76">
        <v>189.84</v>
      </c>
      <c r="F53" s="35" t="s">
        <v>326</v>
      </c>
      <c r="G53" s="33" t="s">
        <v>62</v>
      </c>
      <c r="H53" s="22">
        <v>0.80555555555555558</v>
      </c>
      <c r="I53" s="22">
        <v>0.80694444444444446</v>
      </c>
      <c r="J53" s="78">
        <f>[1]!Descarga[[#This Row],[FINAL]]-[1]!Descarga[[#This Row],[INICIO]]</f>
        <v>1.388888888888884E-3</v>
      </c>
      <c r="K53" s="61">
        <v>2</v>
      </c>
      <c r="L53" s="59" t="s">
        <v>288</v>
      </c>
      <c r="M53" s="84" t="s">
        <v>297</v>
      </c>
      <c r="N53" s="61">
        <v>2</v>
      </c>
      <c r="O53" s="61">
        <v>1</v>
      </c>
      <c r="P53" s="61" t="s">
        <v>286</v>
      </c>
      <c r="Q53" s="85">
        <v>2</v>
      </c>
      <c r="R53" s="37" t="str">
        <f>IF([1]!Descarga[[#This Row],[SALIDA DE UNIDAD]]="","RETORNO VACIO","RETORNO CON MATERIALES")</f>
        <v>RETORNO CON MATERIALES</v>
      </c>
      <c r="S53" s="40">
        <f t="shared" ref="S53:S59" si="7">WEEKNUM(A53)</f>
        <v>27</v>
      </c>
      <c r="T5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53" s="4">
        <f>IF([1]!Descarga[[#This Row],[TIEMPO (H)]]="","",[1]!Descarga[[#This Row],[TIEMPO (H)]]*60)</f>
        <v>1.9999999999998863</v>
      </c>
      <c r="V53" s="22">
        <v>0.81944444444444442</v>
      </c>
      <c r="W53" s="30">
        <f>IF([1]!Descarga[[#This Row],[SALIDA DE UNIDAD]]="","",[1]!Descarga[[#This Row],[SALIDA DE UNIDAD]]-[1]!Descarga[[#This Row],[FINAL]])</f>
        <v>1.2499999999999956E-2</v>
      </c>
      <c r="X53" s="37">
        <v>5</v>
      </c>
      <c r="Y53" s="26">
        <f>IF([1]!Descarga[[#This Row],[SALIDA DE UNIDAD]]="","",[1]!Descarga[[#This Row],[SALIDA DE UNIDAD]]-[1]!Descarga[[#This Row],[INICIO]])</f>
        <v>1.388888888888884E-2</v>
      </c>
    </row>
    <row r="54" spans="1:25" ht="15.75" thickBot="1" x14ac:dyDescent="0.3">
      <c r="A54" s="74">
        <v>45838</v>
      </c>
      <c r="B54" s="61">
        <v>3</v>
      </c>
      <c r="C54" s="61" t="s">
        <v>300</v>
      </c>
      <c r="D54" s="75" t="s">
        <v>350</v>
      </c>
      <c r="E54" s="80">
        <v>3819.3400000000006</v>
      </c>
      <c r="F54" s="77" t="s">
        <v>281</v>
      </c>
      <c r="G54" s="61" t="s">
        <v>55</v>
      </c>
      <c r="H54" s="58">
        <v>0.84027777777777779</v>
      </c>
      <c r="I54" s="58">
        <v>0.85416666666666663</v>
      </c>
      <c r="J54" s="81">
        <f>[1]!Descarga[[#This Row],[FINAL]]-[1]!Descarga[[#This Row],[INICIO]]</f>
        <v>1.388888888888884E-2</v>
      </c>
      <c r="K54" s="61">
        <v>1</v>
      </c>
      <c r="L54" s="59" t="s">
        <v>288</v>
      </c>
      <c r="M54" s="84" t="s">
        <v>302</v>
      </c>
      <c r="N54" s="61">
        <v>2</v>
      </c>
      <c r="O54" s="61">
        <v>10</v>
      </c>
      <c r="P54" s="61" t="s">
        <v>286</v>
      </c>
      <c r="Q54" s="85">
        <v>3</v>
      </c>
      <c r="R54" s="59" t="str">
        <f>IF([1]!Descarga[[#This Row],[SALIDA DE UNIDAD]]="","RETORNO VACIO","RETORNO CON MATERIALES")</f>
        <v>RETORNO CON MATERIALES</v>
      </c>
      <c r="S54" s="82">
        <f t="shared" si="7"/>
        <v>27</v>
      </c>
      <c r="T5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0.33333333333333215</v>
      </c>
      <c r="U54" s="62">
        <f>IF([1]!Descarga[[#This Row],[TIEMPO (H)]]="","",[1]!Descarga[[#This Row],[TIEMPO (H)]]*60)</f>
        <v>19.999999999999929</v>
      </c>
      <c r="V54" s="58">
        <v>0.86458333333333337</v>
      </c>
      <c r="W54" s="60">
        <f>IF([1]!Descarga[[#This Row],[SALIDA DE UNIDAD]]="","",[1]!Descarga[[#This Row],[SALIDA DE UNIDAD]]-[1]!Descarga[[#This Row],[FINAL]])</f>
        <v>1.0416666666666741E-2</v>
      </c>
      <c r="X54" s="59">
        <v>4</v>
      </c>
      <c r="Y54" s="32">
        <f>IF([1]!Descarga[[#This Row],[SALIDA DE UNIDAD]]="","",[1]!Descarga[[#This Row],[SALIDA DE UNIDAD]]-[1]!Descarga[[#This Row],[INICIO]])</f>
        <v>2.430555555555558E-2</v>
      </c>
    </row>
    <row r="55" spans="1:25" ht="15.75" thickBot="1" x14ac:dyDescent="0.3">
      <c r="A55" s="74">
        <v>45838</v>
      </c>
      <c r="B55" s="33">
        <v>4</v>
      </c>
      <c r="C55" s="33" t="s">
        <v>279</v>
      </c>
      <c r="D55" s="34" t="s">
        <v>351</v>
      </c>
      <c r="E55" s="76">
        <v>506.97</v>
      </c>
      <c r="F55" s="77" t="s">
        <v>281</v>
      </c>
      <c r="G55" s="61" t="s">
        <v>55</v>
      </c>
      <c r="H55" s="22">
        <v>0.90972222222222221</v>
      </c>
      <c r="I55" s="22">
        <v>0.91180555555555554</v>
      </c>
      <c r="J55" s="78">
        <f>[1]!Descarga[[#This Row],[FINAL]]-[1]!Descarga[[#This Row],[INICIO]]</f>
        <v>2.0833333333333259E-3</v>
      </c>
      <c r="K55" s="61">
        <v>2</v>
      </c>
      <c r="L55" s="59" t="s">
        <v>288</v>
      </c>
      <c r="M55" s="84" t="s">
        <v>283</v>
      </c>
      <c r="N55" s="61">
        <v>2</v>
      </c>
      <c r="O55" s="61">
        <v>2</v>
      </c>
      <c r="P55" s="61" t="s">
        <v>286</v>
      </c>
      <c r="Q55" s="85">
        <v>3</v>
      </c>
      <c r="R55" s="37" t="str">
        <f>IF([1]!Descarga[[#This Row],[SALIDA DE UNIDAD]]="","RETORNO VACIO","RETORNO CON MATERIALES")</f>
        <v>RETORNO VACIO</v>
      </c>
      <c r="S55" s="40">
        <f t="shared" si="7"/>
        <v>27</v>
      </c>
      <c r="T5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5.0000000000000711E-2</v>
      </c>
      <c r="U55" s="4">
        <f>IF([1]!Descarga[[#This Row],[TIEMPO (H)]]="","",[1]!Descarga[[#This Row],[TIEMPO (H)]]*60)</f>
        <v>3.0000000000000426</v>
      </c>
      <c r="V55" s="33"/>
      <c r="W55" s="30" t="str">
        <f>IF([1]!Descarga[[#This Row],[SALIDA DE UNIDAD]]="","",[1]!Descarga[[#This Row],[SALIDA DE UNIDAD]]-[1]!Descarga[[#This Row],[FINAL]])</f>
        <v/>
      </c>
      <c r="X55" s="37"/>
      <c r="Y55" s="26" t="str">
        <f>IF([1]!Descarga[[#This Row],[SALIDA DE UNIDAD]]="","",[1]!Descarga[[#This Row],[SALIDA DE UNIDAD]]-[1]!Descarga[[#This Row],[INICIO]])</f>
        <v/>
      </c>
    </row>
    <row r="56" spans="1:25" ht="15.75" thickBot="1" x14ac:dyDescent="0.3">
      <c r="A56" s="74">
        <v>45838</v>
      </c>
      <c r="B56" s="61">
        <v>4</v>
      </c>
      <c r="C56" s="33" t="s">
        <v>279</v>
      </c>
      <c r="D56" s="34" t="s">
        <v>352</v>
      </c>
      <c r="E56" s="80">
        <v>1363.92</v>
      </c>
      <c r="F56" s="77" t="s">
        <v>281</v>
      </c>
      <c r="G56" s="61" t="s">
        <v>293</v>
      </c>
      <c r="H56" s="58">
        <v>0.91180555555555554</v>
      </c>
      <c r="I56" s="58">
        <v>0.91527777777777775</v>
      </c>
      <c r="J56" s="81">
        <f>[1]!Descarga[[#This Row],[FINAL]]-[1]!Descarga[[#This Row],[INICIO]]</f>
        <v>3.4722222222222099E-3</v>
      </c>
      <c r="K56" s="61">
        <v>2</v>
      </c>
      <c r="L56" s="59" t="s">
        <v>288</v>
      </c>
      <c r="M56" s="84" t="s">
        <v>283</v>
      </c>
      <c r="N56" s="61">
        <v>2</v>
      </c>
      <c r="O56" s="61">
        <v>4</v>
      </c>
      <c r="P56" s="61" t="s">
        <v>286</v>
      </c>
      <c r="Q56" s="85">
        <v>3</v>
      </c>
      <c r="R56" s="59" t="str">
        <f>IF([1]!Descarga[[#This Row],[SALIDA DE UNIDAD]]="","RETORNO VACIO","RETORNO CON MATERIALES")</f>
        <v>RETORNO VACIO</v>
      </c>
      <c r="S56" s="82">
        <f t="shared" si="7"/>
        <v>27</v>
      </c>
      <c r="T56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56" s="62">
        <f>IF([1]!Descarga[[#This Row],[TIEMPO (H)]]="","",[1]!Descarga[[#This Row],[TIEMPO (H)]]*60)</f>
        <v>4.9999999999999289</v>
      </c>
      <c r="V56" s="61"/>
      <c r="W56" s="60" t="str">
        <f>IF([1]!Descarga[[#This Row],[SALIDA DE UNIDAD]]="","",[1]!Descarga[[#This Row],[SALIDA DE UNIDAD]]-[1]!Descarga[[#This Row],[FINAL]])</f>
        <v/>
      </c>
      <c r="X56" s="59"/>
      <c r="Y56" s="32" t="str">
        <f>IF([1]!Descarga[[#This Row],[SALIDA DE UNIDAD]]="","",[1]!Descarga[[#This Row],[SALIDA DE UNIDAD]]-[1]!Descarga[[#This Row],[INICIO]])</f>
        <v/>
      </c>
    </row>
    <row r="57" spans="1:25" ht="15.75" thickBot="1" x14ac:dyDescent="0.3">
      <c r="A57" s="74">
        <v>45839</v>
      </c>
      <c r="B57" s="33">
        <v>1</v>
      </c>
      <c r="C57" s="33" t="s">
        <v>300</v>
      </c>
      <c r="D57" s="34" t="s">
        <v>353</v>
      </c>
      <c r="E57" s="76">
        <v>3748.8499999999995</v>
      </c>
      <c r="F57" s="35" t="s">
        <v>281</v>
      </c>
      <c r="G57" s="33" t="s">
        <v>55</v>
      </c>
      <c r="H57" s="22">
        <v>0.62152777777777779</v>
      </c>
      <c r="I57" s="22">
        <v>0.62847222222222221</v>
      </c>
      <c r="J57" s="78">
        <f>[1]!Descarga[[#This Row],[FINAL]]-[1]!Descarga[[#This Row],[INICIO]]</f>
        <v>6.9444444444444198E-3</v>
      </c>
      <c r="K57" s="33">
        <v>3</v>
      </c>
      <c r="L57" s="59" t="s">
        <v>288</v>
      </c>
      <c r="M57" s="38" t="s">
        <v>302</v>
      </c>
      <c r="N57" s="33">
        <v>3</v>
      </c>
      <c r="O57" s="33">
        <v>10</v>
      </c>
      <c r="P57" s="33" t="s">
        <v>286</v>
      </c>
      <c r="Q57" s="39">
        <v>3</v>
      </c>
      <c r="R57" s="37" t="str">
        <f>IF([1]!Descarga[[#This Row],[SALIDA DE UNIDAD]]="","RETORNO VACIO","RETORNO CON MATERIALES")</f>
        <v>RETORNO CON MATERIALES</v>
      </c>
      <c r="S57" s="40">
        <f t="shared" si="7"/>
        <v>27</v>
      </c>
      <c r="T57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0.1666666666666643</v>
      </c>
      <c r="U57" s="4">
        <f>IF([1]!Descarga[[#This Row],[TIEMPO (H)]]="","",[1]!Descarga[[#This Row],[TIEMPO (H)]]*60)</f>
        <v>9.9999999999998579</v>
      </c>
      <c r="V57" s="22">
        <v>0.63888888888888884</v>
      </c>
      <c r="W57" s="30">
        <f>IF([1]!Descarga[[#This Row],[SALIDA DE UNIDAD]]="","",[1]!Descarga[[#This Row],[SALIDA DE UNIDAD]]-[1]!Descarga[[#This Row],[FINAL]])</f>
        <v>1.041666666666663E-2</v>
      </c>
      <c r="X57" s="37">
        <v>10</v>
      </c>
      <c r="Y57" s="26">
        <f>IF([1]!Descarga[[#This Row],[SALIDA DE UNIDAD]]="","",[1]!Descarga[[#This Row],[SALIDA DE UNIDAD]]-[1]!Descarga[[#This Row],[INICIO]])</f>
        <v>1.7361111111111049E-2</v>
      </c>
    </row>
    <row r="58" spans="1:25" ht="15.75" thickBot="1" x14ac:dyDescent="0.3">
      <c r="A58" s="74">
        <v>45839</v>
      </c>
      <c r="B58" s="33">
        <v>2</v>
      </c>
      <c r="C58" s="33" t="s">
        <v>300</v>
      </c>
      <c r="D58" s="34" t="s">
        <v>354</v>
      </c>
      <c r="E58" s="76">
        <v>3200.6600000000008</v>
      </c>
      <c r="F58" s="35" t="s">
        <v>281</v>
      </c>
      <c r="G58" s="33" t="s">
        <v>55</v>
      </c>
      <c r="H58" s="22">
        <v>0.82986111111111116</v>
      </c>
      <c r="I58" s="22">
        <v>0.83958333333333335</v>
      </c>
      <c r="J58" s="78">
        <f>[1]!Descarga[[#This Row],[FINAL]]-[1]!Descarga[[#This Row],[INICIO]]</f>
        <v>9.7222222222221877E-3</v>
      </c>
      <c r="K58" s="33">
        <v>2</v>
      </c>
      <c r="L58" s="59" t="s">
        <v>288</v>
      </c>
      <c r="M58" s="38" t="s">
        <v>302</v>
      </c>
      <c r="N58" s="33">
        <v>3</v>
      </c>
      <c r="O58" s="33">
        <v>10</v>
      </c>
      <c r="P58" s="33" t="s">
        <v>286</v>
      </c>
      <c r="Q58" s="39">
        <v>3</v>
      </c>
      <c r="R58" s="37" t="str">
        <f>IF([1]!Descarga[[#This Row],[SALIDA DE UNIDAD]]="","RETORNO VACIO","RETORNO CON MATERIALES")</f>
        <v>RETORNO CON MATERIALES</v>
      </c>
      <c r="S58" s="40">
        <f t="shared" si="7"/>
        <v>27</v>
      </c>
      <c r="T5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0.23333333333333073</v>
      </c>
      <c r="U58" s="4">
        <f>IF([1]!Descarga[[#This Row],[TIEMPO (H)]]="","",[1]!Descarga[[#This Row],[TIEMPO (H)]]*60)</f>
        <v>13.999999999999844</v>
      </c>
      <c r="V58" s="22">
        <v>0.85416666666666663</v>
      </c>
      <c r="W58" s="30">
        <f>IF([1]!Descarga[[#This Row],[SALIDA DE UNIDAD]]="","",[1]!Descarga[[#This Row],[SALIDA DE UNIDAD]]-[1]!Descarga[[#This Row],[FINAL]])</f>
        <v>1.4583333333333282E-2</v>
      </c>
      <c r="X58" s="37">
        <v>6</v>
      </c>
      <c r="Y58" s="26">
        <f>IF([1]!Descarga[[#This Row],[SALIDA DE UNIDAD]]="","",[1]!Descarga[[#This Row],[SALIDA DE UNIDAD]]-[1]!Descarga[[#This Row],[INICIO]])</f>
        <v>2.4305555555555469E-2</v>
      </c>
    </row>
    <row r="59" spans="1:25" ht="15.75" thickBot="1" x14ac:dyDescent="0.3">
      <c r="A59" s="74">
        <v>45839</v>
      </c>
      <c r="B59" s="61">
        <v>3</v>
      </c>
      <c r="C59" s="61" t="s">
        <v>332</v>
      </c>
      <c r="D59" s="75" t="s">
        <v>355</v>
      </c>
      <c r="E59" s="80">
        <v>445.21</v>
      </c>
      <c r="F59" s="77" t="s">
        <v>326</v>
      </c>
      <c r="G59" s="61" t="s">
        <v>62</v>
      </c>
      <c r="H59" s="58">
        <v>0.85416666666666663</v>
      </c>
      <c r="I59" s="58">
        <v>0.85555555555555551</v>
      </c>
      <c r="J59" s="81">
        <f>[1]!Descarga[[#This Row],[FINAL]]-[1]!Descarga[[#This Row],[INICIO]]</f>
        <v>1.388888888888884E-3</v>
      </c>
      <c r="K59" s="33">
        <v>2</v>
      </c>
      <c r="L59" s="59" t="s">
        <v>288</v>
      </c>
      <c r="M59" s="84" t="s">
        <v>297</v>
      </c>
      <c r="N59" s="61">
        <v>3</v>
      </c>
      <c r="O59" s="61">
        <v>1</v>
      </c>
      <c r="P59" s="61" t="s">
        <v>286</v>
      </c>
      <c r="Q59" s="85">
        <v>2</v>
      </c>
      <c r="R59" s="59" t="str">
        <f>IF([1]!Descarga[[#This Row],[SALIDA DE UNIDAD]]="","RETORNO VACIO","RETORNO CON MATERIALES")</f>
        <v>RETORNO VACIO</v>
      </c>
      <c r="S59" s="82">
        <f t="shared" si="7"/>
        <v>27</v>
      </c>
      <c r="T59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59" s="62">
        <f>IF([1]!Descarga[[#This Row],[TIEMPO (H)]]="","",[1]!Descarga[[#This Row],[TIEMPO (H)]]*60)</f>
        <v>1.9999999999998863</v>
      </c>
      <c r="V59" s="61"/>
      <c r="W59" s="60" t="str">
        <f>IF([1]!Descarga[[#This Row],[SALIDA DE UNIDAD]]="","",[1]!Descarga[[#This Row],[SALIDA DE UNIDAD]]-[1]!Descarga[[#This Row],[FINAL]])</f>
        <v/>
      </c>
      <c r="X59" s="59"/>
      <c r="Y59" s="32" t="str">
        <f>IF([1]!Descarga[[#This Row],[SALIDA DE UNIDAD]]="","",[1]!Descarga[[#This Row],[SALIDA DE UNIDAD]]-[1]!Descarga[[#This Row],[INICIO]])</f>
        <v/>
      </c>
    </row>
    <row r="60" spans="1:25" ht="15.75" thickBot="1" x14ac:dyDescent="0.3">
      <c r="A60" s="74">
        <v>45840</v>
      </c>
      <c r="B60" s="61">
        <v>1</v>
      </c>
      <c r="C60" s="33" t="s">
        <v>279</v>
      </c>
      <c r="D60" s="75" t="s">
        <v>356</v>
      </c>
      <c r="E60" s="80">
        <v>3051.58</v>
      </c>
      <c r="F60" s="77" t="s">
        <v>281</v>
      </c>
      <c r="G60" s="61" t="s">
        <v>55</v>
      </c>
      <c r="H60" s="58">
        <v>0.60069444444444442</v>
      </c>
      <c r="I60" s="58">
        <v>0.60763888888888884</v>
      </c>
      <c r="J60" s="81">
        <f>[1]!Descarga[[#This Row],[FINAL]]-[1]!Descarga[[#This Row],[INICIO]]</f>
        <v>6.9444444444444198E-3</v>
      </c>
      <c r="K60" s="61">
        <v>3</v>
      </c>
      <c r="L60" s="59" t="s">
        <v>288</v>
      </c>
      <c r="M60" s="84" t="s">
        <v>283</v>
      </c>
      <c r="N60" s="61">
        <v>3</v>
      </c>
      <c r="O60" s="61">
        <v>8</v>
      </c>
      <c r="P60" s="61" t="s">
        <v>286</v>
      </c>
      <c r="Q60" s="85">
        <v>3</v>
      </c>
      <c r="R60" s="59" t="str">
        <f>IF([1]!Descarga[[#This Row],[SALIDA DE UNIDAD]]="","RETORNO VACIO","RETORNO CON MATERIALES")</f>
        <v>RETORNO CON MATERIALES</v>
      </c>
      <c r="S60" s="82">
        <f>WEEKNUM(A60)</f>
        <v>27</v>
      </c>
      <c r="T6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0.16666666666666607</v>
      </c>
      <c r="U60" s="62">
        <f>IF([1]!Descarga[[#This Row],[TIEMPO (H)]]="","",[1]!Descarga[[#This Row],[TIEMPO (H)]]*60)</f>
        <v>9.9999999999999645</v>
      </c>
      <c r="V60" s="58">
        <v>0.61458333333333337</v>
      </c>
      <c r="W60" s="60">
        <f>IF([1]!Descarga[[#This Row],[SALIDA DE UNIDAD]]="","",[1]!Descarga[[#This Row],[SALIDA DE UNIDAD]]-[1]!Descarga[[#This Row],[FINAL]])</f>
        <v>6.9444444444445308E-3</v>
      </c>
      <c r="X60" s="59">
        <v>8</v>
      </c>
      <c r="Y60" s="32">
        <f>IF([1]!Descarga[[#This Row],[SALIDA DE UNIDAD]]="","",[1]!Descarga[[#This Row],[SALIDA DE UNIDAD]]-[1]!Descarga[[#This Row],[INICIO]])</f>
        <v>1.3888888888888951E-2</v>
      </c>
    </row>
    <row r="61" spans="1:25" ht="15.75" thickBot="1" x14ac:dyDescent="0.3">
      <c r="A61" s="74">
        <v>45840</v>
      </c>
      <c r="B61" s="33">
        <v>2</v>
      </c>
      <c r="C61" s="33" t="s">
        <v>332</v>
      </c>
      <c r="D61" s="34" t="s">
        <v>357</v>
      </c>
      <c r="E61" s="76">
        <v>576.33000000000004</v>
      </c>
      <c r="F61" s="35" t="s">
        <v>326</v>
      </c>
      <c r="G61" s="33" t="s">
        <v>62</v>
      </c>
      <c r="H61" s="22">
        <v>0.80902777777777779</v>
      </c>
      <c r="I61" s="22">
        <v>0.81180555555555556</v>
      </c>
      <c r="J61" s="78">
        <f>[1]!Descarga[[#This Row],[FINAL]]-[1]!Descarga[[#This Row],[INICIO]]</f>
        <v>2.7777777777777679E-3</v>
      </c>
      <c r="K61" s="61">
        <v>2</v>
      </c>
      <c r="L61" s="59" t="s">
        <v>288</v>
      </c>
      <c r="M61" s="84" t="s">
        <v>297</v>
      </c>
      <c r="N61" s="61">
        <v>3</v>
      </c>
      <c r="O61" s="61">
        <v>2</v>
      </c>
      <c r="P61" s="61" t="s">
        <v>286</v>
      </c>
      <c r="Q61" s="85">
        <v>2</v>
      </c>
      <c r="R61" s="37" t="str">
        <f>IF([1]!Descarga[[#This Row],[SALIDA DE UNIDAD]]="","RETORNO VACIO","RETORNO CON MATERIALES")</f>
        <v>RETORNO VACIO</v>
      </c>
      <c r="S61" s="40">
        <f t="shared" ref="S61:S62" si="8">WEEKNUM(A61)</f>
        <v>27</v>
      </c>
      <c r="T61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6.666666666666643E-2</v>
      </c>
      <c r="U61" s="4">
        <f>IF([1]!Descarga[[#This Row],[TIEMPO (H)]]="","",[1]!Descarga[[#This Row],[TIEMPO (H)]]*60)</f>
        <v>3.9999999999999858</v>
      </c>
      <c r="V61" s="33"/>
      <c r="W61" s="30" t="str">
        <f>IF([1]!Descarga[[#This Row],[SALIDA DE UNIDAD]]="","",[1]!Descarga[[#This Row],[SALIDA DE UNIDAD]]-[1]!Descarga[[#This Row],[FINAL]])</f>
        <v/>
      </c>
      <c r="X61" s="37"/>
      <c r="Y61" s="26" t="str">
        <f>IF([1]!Descarga[[#This Row],[SALIDA DE UNIDAD]]="","",[1]!Descarga[[#This Row],[SALIDA DE UNIDAD]]-[1]!Descarga[[#This Row],[INICIO]])</f>
        <v/>
      </c>
    </row>
    <row r="62" spans="1:25" ht="15.75" thickBot="1" x14ac:dyDescent="0.3">
      <c r="A62" s="74">
        <v>45840</v>
      </c>
      <c r="B62" s="61">
        <v>3</v>
      </c>
      <c r="C62" s="61" t="s">
        <v>300</v>
      </c>
      <c r="D62" s="75" t="s">
        <v>358</v>
      </c>
      <c r="E62" s="80">
        <v>3874.8599999999992</v>
      </c>
      <c r="F62" s="77" t="s">
        <v>281</v>
      </c>
      <c r="G62" s="61" t="s">
        <v>55</v>
      </c>
      <c r="H62" s="58">
        <v>0.82638888888888884</v>
      </c>
      <c r="I62" s="58">
        <v>0.83680555555555558</v>
      </c>
      <c r="J62" s="81">
        <f>[1]!Descarga[[#This Row],[FINAL]]-[1]!Descarga[[#This Row],[INICIO]]</f>
        <v>1.0416666666666741E-2</v>
      </c>
      <c r="K62" s="61">
        <v>2</v>
      </c>
      <c r="L62" s="59" t="s">
        <v>288</v>
      </c>
      <c r="M62" s="84" t="s">
        <v>302</v>
      </c>
      <c r="N62" s="61">
        <v>3</v>
      </c>
      <c r="O62" s="61">
        <v>10</v>
      </c>
      <c r="P62" s="61" t="s">
        <v>286</v>
      </c>
      <c r="Q62" s="85">
        <v>3</v>
      </c>
      <c r="R62" s="59" t="str">
        <f>IF([1]!Descarga[[#This Row],[SALIDA DE UNIDAD]]="","RETORNO VACIO","RETORNO CON MATERIALES")</f>
        <v>RETORNO CON MATERIALES</v>
      </c>
      <c r="S62" s="82">
        <f t="shared" si="8"/>
        <v>27</v>
      </c>
      <c r="T62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0.25000000000000355</v>
      </c>
      <c r="U62" s="62">
        <f>IF([1]!Descarga[[#This Row],[TIEMPO (H)]]="","",[1]!Descarga[[#This Row],[TIEMPO (H)]]*60)</f>
        <v>15.000000000000213</v>
      </c>
      <c r="V62" s="58">
        <v>0.85069444444444442</v>
      </c>
      <c r="W62" s="60">
        <f>IF([1]!Descarga[[#This Row],[SALIDA DE UNIDAD]]="","",[1]!Descarga[[#This Row],[SALIDA DE UNIDAD]]-[1]!Descarga[[#This Row],[FINAL]])</f>
        <v>1.388888888888884E-2</v>
      </c>
      <c r="X62" s="59">
        <v>5</v>
      </c>
      <c r="Y62" s="32">
        <f>IF([1]!Descarga[[#This Row],[SALIDA DE UNIDAD]]="","",[1]!Descarga[[#This Row],[SALIDA DE UNIDAD]]-[1]!Descarga[[#This Row],[INICIO]])</f>
        <v>2.430555555555558E-2</v>
      </c>
    </row>
    <row r="63" spans="1:25" ht="15.75" thickBot="1" x14ac:dyDescent="0.3">
      <c r="A63" s="74">
        <v>45840</v>
      </c>
      <c r="B63" s="61">
        <v>4</v>
      </c>
      <c r="C63" s="61" t="s">
        <v>279</v>
      </c>
      <c r="D63" s="75" t="s">
        <v>359</v>
      </c>
      <c r="E63" s="80">
        <v>1396.1</v>
      </c>
      <c r="F63" s="77" t="s">
        <v>281</v>
      </c>
      <c r="G63" s="61" t="s">
        <v>55</v>
      </c>
      <c r="H63" s="58">
        <v>0.85416666666666663</v>
      </c>
      <c r="I63" s="58">
        <v>0.86111111111111116</v>
      </c>
      <c r="J63" s="81">
        <f>[1]!Descarga[[#This Row],[FINAL]]-[1]!Descarga[[#This Row],[INICIO]]</f>
        <v>6.9444444444445308E-3</v>
      </c>
      <c r="K63" s="61">
        <v>2</v>
      </c>
      <c r="L63" s="59" t="s">
        <v>288</v>
      </c>
      <c r="M63" s="84" t="s">
        <v>283</v>
      </c>
      <c r="N63" s="61">
        <v>3</v>
      </c>
      <c r="O63" s="61">
        <v>5</v>
      </c>
      <c r="P63" s="61" t="s">
        <v>286</v>
      </c>
      <c r="Q63" s="85">
        <v>3</v>
      </c>
      <c r="R63" s="59" t="str">
        <f>IF([1]!Descarga[[#This Row],[SALIDA DE UNIDAD]]="","RETORNO VACIO","RETORNO CON MATERIALES")</f>
        <v>RETORNO VACIO</v>
      </c>
      <c r="S63" s="82">
        <f>WEEKNUM(A63)</f>
        <v>27</v>
      </c>
      <c r="T63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63" s="62">
        <f>IF([1]!Descarga[[#This Row],[TIEMPO (H)]]="","",[1]!Descarga[[#This Row],[TIEMPO (H)]]*60)</f>
        <v>10.000000000000071</v>
      </c>
      <c r="V63" s="61"/>
      <c r="W63" s="60" t="str">
        <f>IF([1]!Descarga[[#This Row],[SALIDA DE UNIDAD]]="","",[1]!Descarga[[#This Row],[SALIDA DE UNIDAD]]-[1]!Descarga[[#This Row],[FINAL]])</f>
        <v/>
      </c>
      <c r="X63" s="59"/>
      <c r="Y63" s="32" t="str">
        <f>IF([1]!Descarga[[#This Row],[SALIDA DE UNIDAD]]="","",[1]!Descarga[[#This Row],[SALIDA DE UNIDAD]]-[1]!Descarga[[#This Row],[INICIO]])</f>
        <v/>
      </c>
    </row>
    <row r="64" spans="1:25" ht="15.75" thickBot="1" x14ac:dyDescent="0.3">
      <c r="A64" s="74">
        <v>45841</v>
      </c>
      <c r="B64" s="33">
        <v>1</v>
      </c>
      <c r="C64" s="33" t="s">
        <v>279</v>
      </c>
      <c r="D64" s="75" t="s">
        <v>360</v>
      </c>
      <c r="E64" s="80">
        <v>401.64</v>
      </c>
      <c r="F64" s="77" t="s">
        <v>281</v>
      </c>
      <c r="G64" s="61" t="s">
        <v>293</v>
      </c>
      <c r="H64" s="22">
        <v>0.61111111111111116</v>
      </c>
      <c r="I64" s="22">
        <v>0.61250000000000004</v>
      </c>
      <c r="J64" s="78">
        <f>[1]!Descarga[[#This Row],[FINAL]]-[1]!Descarga[[#This Row],[INICIO]]</f>
        <v>1.388888888888884E-3</v>
      </c>
      <c r="K64" s="61">
        <v>2</v>
      </c>
      <c r="L64" s="59" t="s">
        <v>288</v>
      </c>
      <c r="M64" s="84" t="s">
        <v>283</v>
      </c>
      <c r="N64" s="61">
        <v>3</v>
      </c>
      <c r="O64" s="61">
        <v>1</v>
      </c>
      <c r="P64" s="61" t="s">
        <v>286</v>
      </c>
      <c r="Q64" s="85">
        <v>3</v>
      </c>
      <c r="R64" s="37" t="str">
        <f>IF([1]!Descarga[[#This Row],[SALIDA DE UNIDAD]]="","RETORNO VACIO","RETORNO CON MATERIALES")</f>
        <v>RETORNO CON MATERIALES</v>
      </c>
      <c r="S64" s="40">
        <f t="shared" ref="S64:S65" si="9">WEEKNUM(A64)</f>
        <v>27</v>
      </c>
      <c r="T64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3.3333333333333215E-2</v>
      </c>
      <c r="U64" s="4">
        <f>IF([1]!Descarga[[#This Row],[TIEMPO (H)]]="","",[1]!Descarga[[#This Row],[TIEMPO (H)]]*60)</f>
        <v>1.9999999999999929</v>
      </c>
      <c r="V64" s="22">
        <v>0.63194444444444442</v>
      </c>
      <c r="W64" s="30">
        <f>IF([1]!Descarga[[#This Row],[SALIDA DE UNIDAD]]="","",[1]!Descarga[[#This Row],[SALIDA DE UNIDAD]]-[1]!Descarga[[#This Row],[FINAL]])</f>
        <v>1.9444444444444375E-2</v>
      </c>
      <c r="X64" s="37">
        <v>8</v>
      </c>
      <c r="Y64" s="26">
        <f>IF([1]!Descarga[[#This Row],[SALIDA DE UNIDAD]]="","",[1]!Descarga[[#This Row],[SALIDA DE UNIDAD]]-[1]!Descarga[[#This Row],[INICIO]])</f>
        <v>2.0833333333333259E-2</v>
      </c>
    </row>
    <row r="65" spans="1:25" ht="15.75" thickBot="1" x14ac:dyDescent="0.3">
      <c r="A65" s="74">
        <v>45841</v>
      </c>
      <c r="B65" s="61">
        <v>1</v>
      </c>
      <c r="C65" s="61" t="s">
        <v>279</v>
      </c>
      <c r="D65" s="75" t="s">
        <v>361</v>
      </c>
      <c r="E65" s="80">
        <v>2636.94</v>
      </c>
      <c r="F65" s="77" t="s">
        <v>281</v>
      </c>
      <c r="G65" s="61" t="s">
        <v>55</v>
      </c>
      <c r="H65" s="58">
        <v>0.61250000000000004</v>
      </c>
      <c r="I65" s="58">
        <v>0.61805555555555558</v>
      </c>
      <c r="J65" s="81">
        <f>[1]!Descarga[[#This Row],[FINAL]]-[1]!Descarga[[#This Row],[INICIO]]</f>
        <v>5.5555555555555358E-3</v>
      </c>
      <c r="K65" s="61">
        <v>2</v>
      </c>
      <c r="L65" s="59" t="s">
        <v>288</v>
      </c>
      <c r="M65" s="84" t="s">
        <v>283</v>
      </c>
      <c r="N65" s="61">
        <v>2</v>
      </c>
      <c r="O65" s="61">
        <v>7</v>
      </c>
      <c r="P65" s="61" t="s">
        <v>286</v>
      </c>
      <c r="Q65" s="85">
        <v>3</v>
      </c>
      <c r="R65" s="59" t="str">
        <f>IF([1]!Descarga[[#This Row],[SALIDA DE UNIDAD]]="","RETORNO VACIO","RETORNO CON MATERIALES")</f>
        <v>RETORNO VACIO</v>
      </c>
      <c r="S65" s="82">
        <f t="shared" si="9"/>
        <v>27</v>
      </c>
      <c r="T65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65" s="62">
        <f>IF([1]!Descarga[[#This Row],[TIEMPO (H)]]="","",[1]!Descarga[[#This Row],[TIEMPO (H)]]*60)</f>
        <v>7.9999999999999716</v>
      </c>
      <c r="V65" s="61"/>
      <c r="W65" s="60" t="str">
        <f>IF([1]!Descarga[[#This Row],[SALIDA DE UNIDAD]]="","",[1]!Descarga[[#This Row],[SALIDA DE UNIDAD]]-[1]!Descarga[[#This Row],[FINAL]])</f>
        <v/>
      </c>
      <c r="X65" s="59"/>
      <c r="Y65" s="32" t="str">
        <f>IF([1]!Descarga[[#This Row],[SALIDA DE UNIDAD]]="","",[1]!Descarga[[#This Row],[SALIDA DE UNIDAD]]-[1]!Descarga[[#This Row],[INICIO]])</f>
        <v/>
      </c>
    </row>
    <row r="66" spans="1:25" ht="15.75" thickBot="1" x14ac:dyDescent="0.3">
      <c r="A66" s="74">
        <v>45841</v>
      </c>
      <c r="B66" s="61">
        <v>2</v>
      </c>
      <c r="C66" s="33" t="s">
        <v>300</v>
      </c>
      <c r="D66" s="34" t="s">
        <v>362</v>
      </c>
      <c r="E66" s="76">
        <v>3720.0599999999995</v>
      </c>
      <c r="F66" s="77" t="s">
        <v>281</v>
      </c>
      <c r="G66" s="61" t="s">
        <v>55</v>
      </c>
      <c r="H66" s="22">
        <v>0.82291666666666663</v>
      </c>
      <c r="I66" s="22">
        <v>0.83680555555555558</v>
      </c>
      <c r="J66" s="78">
        <f>[1]!Descarga[[#This Row],[FINAL]]-[1]!Descarga[[#This Row],[INICIO]]</f>
        <v>1.3888888888888951E-2</v>
      </c>
      <c r="K66" s="61">
        <v>2</v>
      </c>
      <c r="L66" s="59" t="s">
        <v>288</v>
      </c>
      <c r="M66" s="84" t="s">
        <v>302</v>
      </c>
      <c r="N66" s="61">
        <v>2</v>
      </c>
      <c r="O66" s="61">
        <v>10</v>
      </c>
      <c r="P66" s="61" t="s">
        <v>286</v>
      </c>
      <c r="Q66" s="85">
        <v>3</v>
      </c>
      <c r="R66" s="37" t="str">
        <f>IF([1]!Descarga[[#This Row],[SALIDA DE UNIDAD]]="","RETORNO VACIO","RETORNO CON MATERIALES")</f>
        <v>RETORNO CON MATERIALES</v>
      </c>
      <c r="S66" s="40">
        <f>WEEKNUM(A66)</f>
        <v>27</v>
      </c>
      <c r="T66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0.3333333333333357</v>
      </c>
      <c r="U66" s="4">
        <f>IF([1]!Descarga[[#This Row],[TIEMPO (H)]]="","",[1]!Descarga[[#This Row],[TIEMPO (H)]]*60)</f>
        <v>20.000000000000142</v>
      </c>
      <c r="V66" s="22">
        <v>0.85763888888888884</v>
      </c>
      <c r="W66" s="30">
        <f>IF([1]!Descarga[[#This Row],[SALIDA DE UNIDAD]]="","",[1]!Descarga[[#This Row],[SALIDA DE UNIDAD]]-[1]!Descarga[[#This Row],[FINAL]])</f>
        <v>2.0833333333333259E-2</v>
      </c>
      <c r="X66" s="37">
        <v>8</v>
      </c>
      <c r="Y66" s="26">
        <f>IF([1]!Descarga[[#This Row],[SALIDA DE UNIDAD]]="","",[1]!Descarga[[#This Row],[SALIDA DE UNIDAD]]-[1]!Descarga[[#This Row],[INICIO]])</f>
        <v>3.472222222222221E-2</v>
      </c>
    </row>
    <row r="67" spans="1:25" ht="15.75" thickBot="1" x14ac:dyDescent="0.3">
      <c r="A67" s="74">
        <v>45841</v>
      </c>
      <c r="B67" s="61">
        <v>3</v>
      </c>
      <c r="C67" s="61" t="s">
        <v>324</v>
      </c>
      <c r="D67" s="75" t="s">
        <v>363</v>
      </c>
      <c r="E67" s="80">
        <v>790.44</v>
      </c>
      <c r="F67" s="77" t="s">
        <v>326</v>
      </c>
      <c r="G67" s="61" t="s">
        <v>62</v>
      </c>
      <c r="H67" s="58">
        <v>0.82291666666666663</v>
      </c>
      <c r="I67" s="58">
        <v>0.82499999999999996</v>
      </c>
      <c r="J67" s="81">
        <f>[1]!Descarga[[#This Row],[FINAL]]-[1]!Descarga[[#This Row],[INICIO]]</f>
        <v>2.0833333333333259E-3</v>
      </c>
      <c r="K67" s="61">
        <v>2</v>
      </c>
      <c r="L67" s="59" t="s">
        <v>288</v>
      </c>
      <c r="M67" s="84" t="s">
        <v>297</v>
      </c>
      <c r="N67" s="61">
        <v>2</v>
      </c>
      <c r="O67" s="61">
        <v>2</v>
      </c>
      <c r="P67" s="61" t="s">
        <v>286</v>
      </c>
      <c r="Q67" s="85">
        <v>2</v>
      </c>
      <c r="R67" s="59" t="str">
        <f>IF([1]!Descarga[[#This Row],[SALIDA DE UNIDAD]]="","RETORNO VACIO","RETORNO CON MATERIALES")</f>
        <v>RETORNO VACIO</v>
      </c>
      <c r="S67" s="82">
        <f>WEEKNUM(A67)</f>
        <v>27</v>
      </c>
      <c r="T67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4.9999999999997158E-2</v>
      </c>
      <c r="U67" s="62">
        <f>IF([1]!Descarga[[#This Row],[TIEMPO (H)]]="","",[1]!Descarga[[#This Row],[TIEMPO (H)]]*60)</f>
        <v>2.9999999999998295</v>
      </c>
      <c r="V67" s="61"/>
      <c r="W67" s="60" t="str">
        <f>IF([1]!Descarga[[#This Row],[SALIDA DE UNIDAD]]="","",[1]!Descarga[[#This Row],[SALIDA DE UNIDAD]]-[1]!Descarga[[#This Row],[FINAL]])</f>
        <v/>
      </c>
      <c r="X67" s="59"/>
      <c r="Y67" s="32" t="str">
        <f>IF([1]!Descarga[[#This Row],[SALIDA DE UNIDAD]]="","",[1]!Descarga[[#This Row],[SALIDA DE UNIDAD]]-[1]!Descarga[[#This Row],[INICIO]])</f>
        <v/>
      </c>
    </row>
    <row r="68" spans="1:25" ht="15.75" thickBot="1" x14ac:dyDescent="0.3">
      <c r="A68" s="74">
        <v>45841</v>
      </c>
      <c r="B68" s="61">
        <v>4</v>
      </c>
      <c r="C68" s="33" t="s">
        <v>332</v>
      </c>
      <c r="D68" s="34" t="s">
        <v>364</v>
      </c>
      <c r="E68" s="76">
        <v>1049.9000000000001</v>
      </c>
      <c r="F68" s="77" t="s">
        <v>281</v>
      </c>
      <c r="G68" s="61" t="s">
        <v>67</v>
      </c>
      <c r="H68" s="22">
        <v>0.84375</v>
      </c>
      <c r="I68" s="22">
        <v>0.85763888888888884</v>
      </c>
      <c r="J68" s="78">
        <f>[1]!Descarga[[#This Row],[FINAL]]-[1]!Descarga[[#This Row],[INICIO]]</f>
        <v>1.388888888888884E-2</v>
      </c>
      <c r="K68" s="61">
        <v>2</v>
      </c>
      <c r="L68" s="59" t="s">
        <v>336</v>
      </c>
      <c r="M68" s="84" t="s">
        <v>297</v>
      </c>
      <c r="N68" s="61">
        <v>2</v>
      </c>
      <c r="O68" s="61">
        <v>2</v>
      </c>
      <c r="P68" s="61" t="s">
        <v>286</v>
      </c>
      <c r="Q68" s="85">
        <v>2</v>
      </c>
      <c r="R68" s="37" t="str">
        <f>IF([1]!Descarga[[#This Row],[SALIDA DE UNIDAD]]="","RETORNO VACIO","RETORNO CON MATERIALES")</f>
        <v>RETORNO VACIO</v>
      </c>
      <c r="S68" s="40">
        <f t="shared" ref="S68:S70" si="10">WEEKNUM(A68)</f>
        <v>27</v>
      </c>
      <c r="T6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0.33333333333333215</v>
      </c>
      <c r="U68" s="4">
        <f>IF([1]!Descarga[[#This Row],[TIEMPO (H)]]="","",[1]!Descarga[[#This Row],[TIEMPO (H)]]*60)</f>
        <v>19.999999999999929</v>
      </c>
      <c r="V68" s="33"/>
      <c r="W68" s="30" t="str">
        <f>IF([1]!Descarga[[#This Row],[SALIDA DE UNIDAD]]="","",[1]!Descarga[[#This Row],[SALIDA DE UNIDAD]]-[1]!Descarga[[#This Row],[FINAL]])</f>
        <v/>
      </c>
      <c r="X68" s="37"/>
      <c r="Y68" s="26" t="str">
        <f>IF([1]!Descarga[[#This Row],[SALIDA DE UNIDAD]]="","",[1]!Descarga[[#This Row],[SALIDA DE UNIDAD]]-[1]!Descarga[[#This Row],[INICIO]])</f>
        <v/>
      </c>
    </row>
    <row r="69" spans="1:25" ht="15.75" thickBot="1" x14ac:dyDescent="0.3">
      <c r="A69" s="74">
        <v>45841</v>
      </c>
      <c r="B69" s="33">
        <v>5</v>
      </c>
      <c r="C69" s="33" t="s">
        <v>279</v>
      </c>
      <c r="D69" s="34" t="s">
        <v>365</v>
      </c>
      <c r="E69" s="76">
        <v>513.39</v>
      </c>
      <c r="F69" s="77" t="s">
        <v>281</v>
      </c>
      <c r="G69" s="61" t="s">
        <v>55</v>
      </c>
      <c r="H69" s="22">
        <v>0.86805555555555558</v>
      </c>
      <c r="I69" s="22">
        <v>0.87013888888888891</v>
      </c>
      <c r="J69" s="78">
        <f>[1]!Descarga[[#This Row],[FINAL]]-[1]!Descarga[[#This Row],[INICIO]]</f>
        <v>2.0833333333333259E-3</v>
      </c>
      <c r="K69" s="61">
        <v>2</v>
      </c>
      <c r="L69" s="59" t="s">
        <v>288</v>
      </c>
      <c r="M69" s="84" t="s">
        <v>283</v>
      </c>
      <c r="N69" s="61">
        <v>2</v>
      </c>
      <c r="O69" s="61">
        <v>2</v>
      </c>
      <c r="P69" s="61" t="s">
        <v>286</v>
      </c>
      <c r="Q69" s="85">
        <v>3</v>
      </c>
      <c r="R69" s="37" t="str">
        <f>IF([1]!Descarga[[#This Row],[SALIDA DE UNIDAD]]="","RETORNO VACIO","RETORNO CON MATERIALES")</f>
        <v>RETORNO VACIO</v>
      </c>
      <c r="S69" s="40">
        <f t="shared" si="10"/>
        <v>27</v>
      </c>
      <c r="T69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4.9999999999997158E-2</v>
      </c>
      <c r="U69" s="4">
        <f>IF([1]!Descarga[[#This Row],[TIEMPO (H)]]="","",[1]!Descarga[[#This Row],[TIEMPO (H)]]*60)</f>
        <v>2.9999999999998295</v>
      </c>
      <c r="V69" s="33"/>
      <c r="W69" s="30" t="str">
        <f>IF([1]!Descarga[[#This Row],[SALIDA DE UNIDAD]]="","",[1]!Descarga[[#This Row],[SALIDA DE UNIDAD]]-[1]!Descarga[[#This Row],[FINAL]])</f>
        <v/>
      </c>
      <c r="X69" s="37"/>
      <c r="Y69" s="26" t="str">
        <f>IF([1]!Descarga[[#This Row],[SALIDA DE UNIDAD]]="","",[1]!Descarga[[#This Row],[SALIDA DE UNIDAD]]-[1]!Descarga[[#This Row],[INICIO]])</f>
        <v/>
      </c>
    </row>
    <row r="70" spans="1:25" ht="15.75" thickBot="1" x14ac:dyDescent="0.3">
      <c r="A70" s="74">
        <v>45841</v>
      </c>
      <c r="B70" s="61">
        <v>5</v>
      </c>
      <c r="C70" s="61" t="s">
        <v>279</v>
      </c>
      <c r="D70" s="34" t="s">
        <v>366</v>
      </c>
      <c r="E70" s="80">
        <v>1226.1500000000001</v>
      </c>
      <c r="F70" s="77" t="s">
        <v>281</v>
      </c>
      <c r="G70" s="61" t="s">
        <v>293</v>
      </c>
      <c r="H70" s="58">
        <v>0.87013888888888891</v>
      </c>
      <c r="I70" s="58">
        <v>0.87291666666666667</v>
      </c>
      <c r="J70" s="81">
        <f>[1]!Descarga[[#This Row],[FINAL]]-[1]!Descarga[[#This Row],[INICIO]]</f>
        <v>2.7777777777777679E-3</v>
      </c>
      <c r="K70" s="61">
        <v>2</v>
      </c>
      <c r="L70" s="59" t="s">
        <v>288</v>
      </c>
      <c r="M70" s="84" t="s">
        <v>283</v>
      </c>
      <c r="N70" s="61">
        <v>2</v>
      </c>
      <c r="O70" s="61">
        <v>3</v>
      </c>
      <c r="P70" s="61" t="s">
        <v>286</v>
      </c>
      <c r="Q70" s="85">
        <v>3</v>
      </c>
      <c r="R70" s="59" t="str">
        <f>IF([1]!Descarga[[#This Row],[SALIDA DE UNIDAD]]="","RETORNO VACIO","RETORNO CON MATERIALES")</f>
        <v>RETORNO VACIO</v>
      </c>
      <c r="S70" s="82">
        <f t="shared" si="10"/>
        <v>27</v>
      </c>
      <c r="T7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6.666666666666643E-2</v>
      </c>
      <c r="U70" s="62">
        <f>IF([1]!Descarga[[#This Row],[TIEMPO (H)]]="","",[1]!Descarga[[#This Row],[TIEMPO (H)]]*60)</f>
        <v>3.9999999999999858</v>
      </c>
      <c r="V70" s="61"/>
      <c r="W70" s="60" t="str">
        <f>IF([1]!Descarga[[#This Row],[SALIDA DE UNIDAD]]="","",[1]!Descarga[[#This Row],[SALIDA DE UNIDAD]]-[1]!Descarga[[#This Row],[FINAL]])</f>
        <v/>
      </c>
      <c r="X70" s="59"/>
      <c r="Y70" s="32" t="str">
        <f>IF([1]!Descarga[[#This Row],[SALIDA DE UNIDAD]]="","",[1]!Descarga[[#This Row],[SALIDA DE UNIDAD]]-[1]!Descarga[[#This Row],[INICIO]])</f>
        <v/>
      </c>
    </row>
    <row r="71" spans="1:25" ht="15.75" thickBot="1" x14ac:dyDescent="0.3">
      <c r="A71" s="74">
        <v>45842</v>
      </c>
      <c r="B71" s="33">
        <v>1</v>
      </c>
      <c r="C71" s="33" t="s">
        <v>279</v>
      </c>
      <c r="D71" s="34" t="s">
        <v>367</v>
      </c>
      <c r="E71" s="76">
        <v>3028.5799999999995</v>
      </c>
      <c r="F71" s="77" t="s">
        <v>281</v>
      </c>
      <c r="G71" s="61" t="s">
        <v>293</v>
      </c>
      <c r="H71" s="22">
        <v>0.61458333333333337</v>
      </c>
      <c r="I71" s="22">
        <v>0.62152777777777779</v>
      </c>
      <c r="J71" s="78">
        <f>[1]!Descarga[[#This Row],[FINAL]]-[1]!Descarga[[#This Row],[INICIO]]</f>
        <v>6.9444444444444198E-3</v>
      </c>
      <c r="K71" s="33">
        <v>2</v>
      </c>
      <c r="L71" s="37" t="s">
        <v>288</v>
      </c>
      <c r="M71" s="38" t="s">
        <v>283</v>
      </c>
      <c r="N71" s="33">
        <v>2</v>
      </c>
      <c r="O71" s="33">
        <v>8</v>
      </c>
      <c r="P71" s="33" t="s">
        <v>286</v>
      </c>
      <c r="Q71" s="39">
        <v>3</v>
      </c>
      <c r="R71" s="37" t="str">
        <f>IF([1]!Descarga[[#This Row],[SALIDA DE UNIDAD]]="","RETORNO VACIO","RETORNO CON MATERIALES")</f>
        <v>RETORNO VACIO</v>
      </c>
      <c r="S71" s="40">
        <f>WEEKNUM(A71)</f>
        <v>27</v>
      </c>
      <c r="T71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71" s="4">
        <f>IF([1]!Descarga[[#This Row],[TIEMPO (H)]]="","",[1]!Descarga[[#This Row],[TIEMPO (H)]]*60)</f>
        <v>10.000000000000071</v>
      </c>
      <c r="V71" s="33"/>
      <c r="W71" s="30" t="str">
        <f>IF([1]!Descarga[[#This Row],[SALIDA DE UNIDAD]]="","",[1]!Descarga[[#This Row],[SALIDA DE UNIDAD]]-[1]!Descarga[[#This Row],[FINAL]])</f>
        <v/>
      </c>
      <c r="X71" s="37"/>
      <c r="Y71" s="26" t="str">
        <f>IF([1]!Descarga[[#This Row],[SALIDA DE UNIDAD]]="","",[1]!Descarga[[#This Row],[SALIDA DE UNIDAD]]-[1]!Descarga[[#This Row],[INICIO]])</f>
        <v/>
      </c>
    </row>
    <row r="72" spans="1:25" ht="15.75" thickBot="1" x14ac:dyDescent="0.3">
      <c r="A72" s="86">
        <v>45842</v>
      </c>
      <c r="B72" s="33">
        <v>2</v>
      </c>
      <c r="C72" s="33" t="s">
        <v>324</v>
      </c>
      <c r="D72" s="34" t="s">
        <v>368</v>
      </c>
      <c r="E72" s="93">
        <v>880.04</v>
      </c>
      <c r="F72" s="77" t="s">
        <v>326</v>
      </c>
      <c r="G72" s="61" t="s">
        <v>62</v>
      </c>
      <c r="H72" s="22">
        <v>0.82638888888888884</v>
      </c>
      <c r="I72" s="22">
        <v>0.82916666666666672</v>
      </c>
      <c r="J72" s="78">
        <f>[1]!Descarga[[#This Row],[FINAL]]-[1]!Descarga[[#This Row],[INICIO]]</f>
        <v>2.7777777777778789E-3</v>
      </c>
      <c r="K72" s="33">
        <v>2</v>
      </c>
      <c r="L72" s="37" t="s">
        <v>288</v>
      </c>
      <c r="M72" s="38" t="s">
        <v>297</v>
      </c>
      <c r="N72" s="33">
        <v>2</v>
      </c>
      <c r="O72" s="33">
        <v>2</v>
      </c>
      <c r="P72" s="33" t="s">
        <v>286</v>
      </c>
      <c r="Q72" s="39">
        <v>3</v>
      </c>
      <c r="R72" s="37" t="str">
        <f>IF([1]!Descarga[[#This Row],[SALIDA DE UNIDAD]]="","RETORNO VACIO","RETORNO CON MATERIALES")</f>
        <v>RETORNO VACIO</v>
      </c>
      <c r="S72" s="40">
        <f t="shared" ref="S72:S78" si="11">WEEKNUM(A72)</f>
        <v>27</v>
      </c>
      <c r="T72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6.6666666666669983E-2</v>
      </c>
      <c r="U72" s="4">
        <f>IF([1]!Descarga[[#This Row],[TIEMPO (H)]]="","",[1]!Descarga[[#This Row],[TIEMPO (H)]]*60)</f>
        <v>4.000000000000199</v>
      </c>
      <c r="V72" s="33"/>
      <c r="W72" s="30" t="str">
        <f>IF([1]!Descarga[[#This Row],[SALIDA DE UNIDAD]]="","",[1]!Descarga[[#This Row],[SALIDA DE UNIDAD]]-[1]!Descarga[[#This Row],[FINAL]])</f>
        <v/>
      </c>
      <c r="X72" s="37"/>
      <c r="Y72" s="26" t="str">
        <f>IF([1]!Descarga[[#This Row],[SALIDA DE UNIDAD]]="","",[1]!Descarga[[#This Row],[SALIDA DE UNIDAD]]-[1]!Descarga[[#This Row],[INICIO]])</f>
        <v/>
      </c>
    </row>
    <row r="73" spans="1:25" ht="15.75" thickBot="1" x14ac:dyDescent="0.3">
      <c r="A73" s="86">
        <v>45842</v>
      </c>
      <c r="B73" s="33">
        <v>3</v>
      </c>
      <c r="C73" s="33" t="s">
        <v>300</v>
      </c>
      <c r="D73" s="34" t="s">
        <v>369</v>
      </c>
      <c r="E73" s="76">
        <v>3805.7499999999995</v>
      </c>
      <c r="F73" s="77" t="s">
        <v>281</v>
      </c>
      <c r="G73" s="61" t="s">
        <v>293</v>
      </c>
      <c r="H73" s="22">
        <v>0.83680555555555558</v>
      </c>
      <c r="I73" s="22">
        <v>0.84583333333333333</v>
      </c>
      <c r="J73" s="78">
        <f>[1]!Descarga[[#This Row],[FINAL]]-[1]!Descarga[[#This Row],[INICIO]]</f>
        <v>9.0277777777777457E-3</v>
      </c>
      <c r="K73" s="33">
        <v>2</v>
      </c>
      <c r="L73" s="37" t="s">
        <v>288</v>
      </c>
      <c r="M73" s="38" t="s">
        <v>302</v>
      </c>
      <c r="N73" s="33">
        <v>2</v>
      </c>
      <c r="O73" s="33">
        <v>8</v>
      </c>
      <c r="P73" s="33" t="s">
        <v>286</v>
      </c>
      <c r="Q73" s="39">
        <v>3</v>
      </c>
      <c r="R73" s="37" t="str">
        <f>IF([1]!Descarga[[#This Row],[SALIDA DE UNIDAD]]="","RETORNO VACIO","RETORNO CON MATERIALES")</f>
        <v>RETORNO CON MATERIALES</v>
      </c>
      <c r="S73" s="40">
        <f t="shared" si="11"/>
        <v>27</v>
      </c>
      <c r="T7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0.21666666666666501</v>
      </c>
      <c r="U73" s="4">
        <f>IF([1]!Descarga[[#This Row],[TIEMPO (H)]]="","",[1]!Descarga[[#This Row],[TIEMPO (H)]]*60)</f>
        <v>12.999999999999901</v>
      </c>
      <c r="V73" s="22">
        <v>0.86111111111111116</v>
      </c>
      <c r="W73" s="30">
        <f>IF([1]!Descarga[[#This Row],[SALIDA DE UNIDAD]]="","",[1]!Descarga[[#This Row],[SALIDA DE UNIDAD]]-[1]!Descarga[[#This Row],[FINAL]])</f>
        <v>1.5277777777777835E-2</v>
      </c>
      <c r="X73" s="37">
        <v>10</v>
      </c>
      <c r="Y73" s="26">
        <f>IF([1]!Descarga[[#This Row],[SALIDA DE UNIDAD]]="","",[1]!Descarga[[#This Row],[SALIDA DE UNIDAD]]-[1]!Descarga[[#This Row],[INICIO]])</f>
        <v>2.430555555555558E-2</v>
      </c>
    </row>
    <row r="74" spans="1:25" ht="15.75" thickBot="1" x14ac:dyDescent="0.3">
      <c r="A74" s="74">
        <v>45842</v>
      </c>
      <c r="B74" s="33">
        <v>4</v>
      </c>
      <c r="C74" s="61" t="s">
        <v>332</v>
      </c>
      <c r="D74" s="75" t="s">
        <v>370</v>
      </c>
      <c r="E74" s="80">
        <v>1177.0399999999997</v>
      </c>
      <c r="F74" s="77" t="s">
        <v>281</v>
      </c>
      <c r="G74" s="61" t="s">
        <v>67</v>
      </c>
      <c r="H74" s="58">
        <v>0.84375</v>
      </c>
      <c r="I74" s="58">
        <v>0.85416666666666663</v>
      </c>
      <c r="J74" s="81">
        <f>[1]!Descarga[[#This Row],[FINAL]]-[1]!Descarga[[#This Row],[INICIO]]</f>
        <v>1.041666666666663E-2</v>
      </c>
      <c r="K74" s="33">
        <v>2</v>
      </c>
      <c r="L74" s="37" t="s">
        <v>336</v>
      </c>
      <c r="M74" s="38" t="s">
        <v>297</v>
      </c>
      <c r="N74" s="33">
        <v>2</v>
      </c>
      <c r="O74" s="33">
        <v>3</v>
      </c>
      <c r="P74" s="33" t="s">
        <v>286</v>
      </c>
      <c r="Q74" s="39">
        <v>3</v>
      </c>
      <c r="R74" s="59" t="str">
        <f>IF([1]!Descarga[[#This Row],[SALIDA DE UNIDAD]]="","RETORNO VACIO","RETORNO CON MATERIALES")</f>
        <v>RETORNO VACIO</v>
      </c>
      <c r="S74" s="82">
        <f t="shared" si="11"/>
        <v>27</v>
      </c>
      <c r="T7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</v>
      </c>
      <c r="U74" s="62">
        <f>IF([1]!Descarga[[#This Row],[TIEMPO (H)]]="","",[1]!Descarga[[#This Row],[TIEMPO (H)]]*60)</f>
        <v>15</v>
      </c>
      <c r="V74" s="61"/>
      <c r="W74" s="60" t="str">
        <f>IF([1]!Descarga[[#This Row],[SALIDA DE UNIDAD]]="","",[1]!Descarga[[#This Row],[SALIDA DE UNIDAD]]-[1]!Descarga[[#This Row],[FINAL]])</f>
        <v/>
      </c>
      <c r="X74" s="59"/>
      <c r="Y74" s="32" t="str">
        <f>IF([1]!Descarga[[#This Row],[SALIDA DE UNIDAD]]="","",[1]!Descarga[[#This Row],[SALIDA DE UNIDAD]]-[1]!Descarga[[#This Row],[INICIO]])</f>
        <v/>
      </c>
    </row>
    <row r="75" spans="1:25" ht="15.75" thickBot="1" x14ac:dyDescent="0.3">
      <c r="A75" s="74">
        <v>45845</v>
      </c>
      <c r="B75" s="33">
        <v>1</v>
      </c>
      <c r="C75" s="33" t="s">
        <v>279</v>
      </c>
      <c r="D75" s="75" t="s">
        <v>371</v>
      </c>
      <c r="E75" s="76">
        <v>655.74</v>
      </c>
      <c r="F75" s="77" t="s">
        <v>281</v>
      </c>
      <c r="G75" s="33" t="s">
        <v>55</v>
      </c>
      <c r="H75" s="22">
        <v>0.65277777777777779</v>
      </c>
      <c r="I75" s="22">
        <v>0.65486111111111112</v>
      </c>
      <c r="J75" s="78">
        <f>[1]!Descarga[[#This Row],[FINAL]]-[1]!Descarga[[#This Row],[INICIO]]</f>
        <v>2.0833333333333259E-3</v>
      </c>
      <c r="K75" s="33">
        <v>3</v>
      </c>
      <c r="L75" s="37" t="s">
        <v>288</v>
      </c>
      <c r="M75" s="38" t="s">
        <v>283</v>
      </c>
      <c r="N75" s="33">
        <v>3</v>
      </c>
      <c r="O75" s="33">
        <v>2</v>
      </c>
      <c r="P75" s="33" t="s">
        <v>286</v>
      </c>
      <c r="Q75" s="39">
        <v>3</v>
      </c>
      <c r="R75" s="37" t="str">
        <f>IF([1]!Descarga[[#This Row],[SALIDA DE UNIDAD]]="","RETORNO VACIO","RETORNO CON MATERIALES")</f>
        <v>RETORNO CON MATERIALES</v>
      </c>
      <c r="S75" s="40">
        <f t="shared" si="11"/>
        <v>28</v>
      </c>
      <c r="T7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4.9999999999998934E-2</v>
      </c>
      <c r="U75" s="4">
        <f>IF([1]!Descarga[[#This Row],[TIEMPO (H)]]="","",[1]!Descarga[[#This Row],[TIEMPO (H)]]*60)</f>
        <v>2.9999999999999361</v>
      </c>
      <c r="V75" s="22">
        <v>0.67013888888888884</v>
      </c>
      <c r="W75" s="30">
        <f>IF([1]!Descarga[[#This Row],[SALIDA DE UNIDAD]]="","",[1]!Descarga[[#This Row],[SALIDA DE UNIDAD]]-[1]!Descarga[[#This Row],[FINAL]])</f>
        <v>1.5277777777777724E-2</v>
      </c>
      <c r="X75" s="37">
        <v>8</v>
      </c>
      <c r="Y75" s="26">
        <f>IF([1]!Descarga[[#This Row],[SALIDA DE UNIDAD]]="","",[1]!Descarga[[#This Row],[SALIDA DE UNIDAD]]-[1]!Descarga[[#This Row],[INICIO]])</f>
        <v>1.7361111111111049E-2</v>
      </c>
    </row>
    <row r="76" spans="1:25" ht="15.75" thickBot="1" x14ac:dyDescent="0.3">
      <c r="A76" s="74">
        <v>45845</v>
      </c>
      <c r="B76" s="61">
        <v>1</v>
      </c>
      <c r="C76" s="61" t="s">
        <v>279</v>
      </c>
      <c r="D76" s="75" t="s">
        <v>372</v>
      </c>
      <c r="E76" s="80">
        <v>2371.84</v>
      </c>
      <c r="F76" s="77" t="s">
        <v>281</v>
      </c>
      <c r="G76" s="61" t="s">
        <v>293</v>
      </c>
      <c r="H76" s="58">
        <v>0.65486111111111112</v>
      </c>
      <c r="I76" s="58">
        <v>0.65972222222222221</v>
      </c>
      <c r="J76" s="81">
        <f>[1]!Descarga[[#This Row],[FINAL]]-[1]!Descarga[[#This Row],[INICIO]]</f>
        <v>4.8611111111110938E-3</v>
      </c>
      <c r="K76" s="33">
        <v>3</v>
      </c>
      <c r="L76" s="37" t="s">
        <v>288</v>
      </c>
      <c r="M76" s="38" t="s">
        <v>283</v>
      </c>
      <c r="N76" s="33">
        <v>3</v>
      </c>
      <c r="O76" s="33">
        <v>6</v>
      </c>
      <c r="P76" s="33" t="s">
        <v>286</v>
      </c>
      <c r="Q76" s="39">
        <v>3</v>
      </c>
      <c r="R76" s="59" t="str">
        <f>IF([1]!Descarga[[#This Row],[SALIDA DE UNIDAD]]="","RETORNO VACIO","RETORNO CON MATERIALES")</f>
        <v>RETORNO VACIO</v>
      </c>
      <c r="S76" s="82">
        <f t="shared" si="11"/>
        <v>28</v>
      </c>
      <c r="T76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0.11666666666666536</v>
      </c>
      <c r="U76" s="62">
        <f>IF([1]!Descarga[[#This Row],[TIEMPO (H)]]="","",[1]!Descarga[[#This Row],[TIEMPO (H)]]*60)</f>
        <v>6.9999999999999218</v>
      </c>
      <c r="V76" s="61"/>
      <c r="W76" s="60" t="str">
        <f>IF([1]!Descarga[[#This Row],[SALIDA DE UNIDAD]]="","",[1]!Descarga[[#This Row],[SALIDA DE UNIDAD]]-[1]!Descarga[[#This Row],[FINAL]])</f>
        <v/>
      </c>
      <c r="X76" s="59"/>
      <c r="Y76" s="32" t="str">
        <f>IF([1]!Descarga[[#This Row],[SALIDA DE UNIDAD]]="","",[1]!Descarga[[#This Row],[SALIDA DE UNIDAD]]-[1]!Descarga[[#This Row],[INICIO]])</f>
        <v/>
      </c>
    </row>
    <row r="77" spans="1:25" ht="15.75" thickBot="1" x14ac:dyDescent="0.3">
      <c r="A77" s="74">
        <v>45845</v>
      </c>
      <c r="B77" s="33">
        <v>2</v>
      </c>
      <c r="C77" s="33" t="s">
        <v>300</v>
      </c>
      <c r="D77" s="75" t="s">
        <v>373</v>
      </c>
      <c r="E77" s="76">
        <v>1053.3800000000001</v>
      </c>
      <c r="F77" s="77" t="s">
        <v>281</v>
      </c>
      <c r="G77" s="33" t="s">
        <v>55</v>
      </c>
      <c r="H77" s="22">
        <v>0.82638888888888884</v>
      </c>
      <c r="I77" s="22">
        <v>0.82916666666666672</v>
      </c>
      <c r="J77" s="78">
        <f>[1]!Descarga[[#This Row],[FINAL]]-[1]!Descarga[[#This Row],[INICIO]]</f>
        <v>2.7777777777778789E-3</v>
      </c>
      <c r="K77" s="33">
        <v>3</v>
      </c>
      <c r="L77" s="37" t="s">
        <v>282</v>
      </c>
      <c r="M77" s="38" t="s">
        <v>302</v>
      </c>
      <c r="N77" s="33">
        <v>3</v>
      </c>
      <c r="O77" s="33">
        <v>3</v>
      </c>
      <c r="P77" s="33" t="s">
        <v>286</v>
      </c>
      <c r="Q77" s="39">
        <v>3</v>
      </c>
      <c r="R77" s="37" t="str">
        <f>IF([1]!Descarga[[#This Row],[SALIDA DE UNIDAD]]="","RETORNO VACIO","RETORNO CON MATERIALES")</f>
        <v>RETORNO CON MATERIALES</v>
      </c>
      <c r="S77" s="40">
        <f t="shared" si="11"/>
        <v>28</v>
      </c>
      <c r="T77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6.6666666666669983E-2</v>
      </c>
      <c r="U77" s="4">
        <f>IF([1]!Descarga[[#This Row],[TIEMPO (H)]]="","",[1]!Descarga[[#This Row],[TIEMPO (H)]]*60)</f>
        <v>4.000000000000199</v>
      </c>
      <c r="V77" s="22">
        <v>0.84375</v>
      </c>
      <c r="W77" s="30">
        <f>IF([1]!Descarga[[#This Row],[SALIDA DE UNIDAD]]="","",[1]!Descarga[[#This Row],[SALIDA DE UNIDAD]]-[1]!Descarga[[#This Row],[FINAL]])</f>
        <v>1.4583333333333282E-2</v>
      </c>
      <c r="X77" s="37">
        <v>10</v>
      </c>
      <c r="Y77" s="26">
        <f>IF([1]!Descarga[[#This Row],[SALIDA DE UNIDAD]]="","",[1]!Descarga[[#This Row],[SALIDA DE UNIDAD]]-[1]!Descarga[[#This Row],[INICIO]])</f>
        <v>1.736111111111116E-2</v>
      </c>
    </row>
    <row r="78" spans="1:25" ht="15.75" thickBot="1" x14ac:dyDescent="0.3">
      <c r="A78" s="74">
        <v>45845</v>
      </c>
      <c r="B78" s="61">
        <v>2</v>
      </c>
      <c r="C78" s="33" t="s">
        <v>300</v>
      </c>
      <c r="D78" s="75" t="s">
        <v>374</v>
      </c>
      <c r="E78" s="80">
        <v>2783.48</v>
      </c>
      <c r="F78" s="77" t="s">
        <v>281</v>
      </c>
      <c r="G78" s="61" t="s">
        <v>293</v>
      </c>
      <c r="H78" s="58">
        <v>0.82916666666666672</v>
      </c>
      <c r="I78" s="58">
        <v>0.83680555555555558</v>
      </c>
      <c r="J78" s="81">
        <f>[1]!Descarga[[#This Row],[FINAL]]-[1]!Descarga[[#This Row],[INICIO]]</f>
        <v>7.6388888888888618E-3</v>
      </c>
      <c r="K78" s="33">
        <v>3</v>
      </c>
      <c r="L78" s="37" t="s">
        <v>282</v>
      </c>
      <c r="M78" s="38" t="s">
        <v>302</v>
      </c>
      <c r="N78" s="33">
        <v>3</v>
      </c>
      <c r="O78" s="33">
        <v>7</v>
      </c>
      <c r="P78" s="33" t="s">
        <v>286</v>
      </c>
      <c r="Q78" s="39">
        <v>3</v>
      </c>
      <c r="R78" s="59" t="str">
        <f>IF([1]!Descarga[[#This Row],[SALIDA DE UNIDAD]]="","RETORNO VACIO","RETORNO CON MATERIALES")</f>
        <v>RETORNO VACIO</v>
      </c>
      <c r="S78" s="82">
        <f t="shared" si="11"/>
        <v>28</v>
      </c>
      <c r="T78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0.18333333333333357</v>
      </c>
      <c r="U78" s="62">
        <f>IF([1]!Descarga[[#This Row],[TIEMPO (H)]]="","",[1]!Descarga[[#This Row],[TIEMPO (H)]]*60)</f>
        <v>11.000000000000014</v>
      </c>
      <c r="V78" s="61"/>
      <c r="W78" s="60" t="str">
        <f>IF([1]!Descarga[[#This Row],[SALIDA DE UNIDAD]]="","",[1]!Descarga[[#This Row],[SALIDA DE UNIDAD]]-[1]!Descarga[[#This Row],[FINAL]])</f>
        <v/>
      </c>
      <c r="X78" s="59"/>
      <c r="Y78" s="32" t="str">
        <f>IF([1]!Descarga[[#This Row],[SALIDA DE UNIDAD]]="","",[1]!Descarga[[#This Row],[SALIDA DE UNIDAD]]-[1]!Descarga[[#This Row],[INICIO]])</f>
        <v/>
      </c>
    </row>
    <row r="79" spans="1:25" ht="15.75" thickBot="1" x14ac:dyDescent="0.3">
      <c r="A79" s="74">
        <v>45845</v>
      </c>
      <c r="B79" s="61">
        <v>3</v>
      </c>
      <c r="C79" s="33" t="s">
        <v>375</v>
      </c>
      <c r="D79" s="75" t="s">
        <v>376</v>
      </c>
      <c r="E79" s="80">
        <v>1855.11</v>
      </c>
      <c r="F79" s="77" t="s">
        <v>326</v>
      </c>
      <c r="G79" s="61" t="s">
        <v>62</v>
      </c>
      <c r="H79" s="58">
        <v>0.84375</v>
      </c>
      <c r="I79" s="58">
        <v>0.84722222222222221</v>
      </c>
      <c r="J79" s="81">
        <f>[1]!Descarga[[#This Row],[FINAL]]-[1]!Descarga[[#This Row],[INICIO]]</f>
        <v>3.4722222222222099E-3</v>
      </c>
      <c r="K79" s="33">
        <v>3</v>
      </c>
      <c r="L79" s="37" t="s">
        <v>282</v>
      </c>
      <c r="M79" s="38" t="s">
        <v>283</v>
      </c>
      <c r="N79" s="33">
        <v>3</v>
      </c>
      <c r="O79" s="33">
        <v>4</v>
      </c>
      <c r="P79" s="33" t="s">
        <v>286</v>
      </c>
      <c r="Q79" s="39">
        <v>1</v>
      </c>
      <c r="R79" s="59" t="str">
        <f>IF([1]!Descarga[[#This Row],[SALIDA DE UNIDAD]]="","RETORNO VACIO","RETORNO CON MATERIALES")</f>
        <v>RETORNO CON MATERIALES</v>
      </c>
      <c r="S79" s="82">
        <f>WEEKNUM(A79)</f>
        <v>28</v>
      </c>
      <c r="T79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79" s="62">
        <f>IF([1]!Descarga[[#This Row],[TIEMPO (H)]]="","",[1]!Descarga[[#This Row],[TIEMPO (H)]]*60)</f>
        <v>4.9999999999999289</v>
      </c>
      <c r="V79" s="58">
        <v>0.85416666666666663</v>
      </c>
      <c r="W79" s="60">
        <f>IF([1]!Descarga[[#This Row],[SALIDA DE UNIDAD]]="","",[1]!Descarga[[#This Row],[SALIDA DE UNIDAD]]-[1]!Descarga[[#This Row],[FINAL]])</f>
        <v>6.9444444444444198E-3</v>
      </c>
      <c r="X79" s="59">
        <v>4</v>
      </c>
      <c r="Y79" s="32">
        <f>IF([1]!Descarga[[#This Row],[SALIDA DE UNIDAD]]="","",[1]!Descarga[[#This Row],[SALIDA DE UNIDAD]]-[1]!Descarga[[#This Row],[INICIO]])</f>
        <v>1.041666666666663E-2</v>
      </c>
    </row>
    <row r="80" spans="1:25" ht="15.75" thickBot="1" x14ac:dyDescent="0.3">
      <c r="A80" s="74">
        <v>45845</v>
      </c>
      <c r="B80" s="33">
        <v>4</v>
      </c>
      <c r="C80" s="61" t="s">
        <v>377</v>
      </c>
      <c r="D80" s="75" t="s">
        <v>378</v>
      </c>
      <c r="E80" s="76">
        <v>911.31</v>
      </c>
      <c r="F80" s="77" t="s">
        <v>326</v>
      </c>
      <c r="G80" s="61" t="s">
        <v>379</v>
      </c>
      <c r="H80" s="22">
        <v>0.85069444444444442</v>
      </c>
      <c r="I80" s="22">
        <v>0.85347222222222219</v>
      </c>
      <c r="J80" s="78">
        <f>[1]!Descarga[[#This Row],[FINAL]]-[1]!Descarga[[#This Row],[INICIO]]</f>
        <v>2.7777777777777679E-3</v>
      </c>
      <c r="K80" s="33">
        <v>3</v>
      </c>
      <c r="L80" s="37" t="s">
        <v>282</v>
      </c>
      <c r="M80" s="38" t="s">
        <v>283</v>
      </c>
      <c r="N80" s="33">
        <v>3</v>
      </c>
      <c r="O80" s="33">
        <v>2</v>
      </c>
      <c r="P80" s="33" t="s">
        <v>286</v>
      </c>
      <c r="Q80" s="39">
        <v>3</v>
      </c>
      <c r="R80" s="37" t="str">
        <f>IF([1]!Descarga[[#This Row],[SALIDA DE UNIDAD]]="","RETORNO VACIO","RETORNO CON MATERIALES")</f>
        <v>RETORNO VACIO</v>
      </c>
      <c r="S80" s="40">
        <f t="shared" ref="S80:S83" si="12">WEEKNUM(A80)</f>
        <v>28</v>
      </c>
      <c r="T80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6.6666666666669983E-2</v>
      </c>
      <c r="U80" s="4">
        <f>IF([1]!Descarga[[#This Row],[TIEMPO (H)]]="","",[1]!Descarga[[#This Row],[TIEMPO (H)]]*60)</f>
        <v>4.000000000000199</v>
      </c>
      <c r="V80" s="33"/>
      <c r="W80" s="30" t="str">
        <f>IF([1]!Descarga[[#This Row],[SALIDA DE UNIDAD]]="","",[1]!Descarga[[#This Row],[SALIDA DE UNIDAD]]-[1]!Descarga[[#This Row],[FINAL]])</f>
        <v/>
      </c>
      <c r="X80" s="37"/>
      <c r="Y80" s="26" t="str">
        <f>IF([1]!Descarga[[#This Row],[SALIDA DE UNIDAD]]="","",[1]!Descarga[[#This Row],[SALIDA DE UNIDAD]]-[1]!Descarga[[#This Row],[INICIO]])</f>
        <v/>
      </c>
    </row>
    <row r="81" spans="1:25" ht="15.75" thickBot="1" x14ac:dyDescent="0.3">
      <c r="A81" s="74">
        <v>45845</v>
      </c>
      <c r="B81" s="33">
        <v>5</v>
      </c>
      <c r="C81" s="33" t="s">
        <v>279</v>
      </c>
      <c r="D81" s="75" t="s">
        <v>380</v>
      </c>
      <c r="E81" s="76">
        <v>935.89</v>
      </c>
      <c r="F81" s="77" t="s">
        <v>281</v>
      </c>
      <c r="G81" s="33" t="s">
        <v>55</v>
      </c>
      <c r="H81" s="22">
        <v>0.875</v>
      </c>
      <c r="I81" s="22">
        <v>0.87916666666666665</v>
      </c>
      <c r="J81" s="78">
        <f>[1]!Descarga[[#This Row],[FINAL]]-[1]!Descarga[[#This Row],[INICIO]]</f>
        <v>4.1666666666666519E-3</v>
      </c>
      <c r="K81" s="33">
        <v>3</v>
      </c>
      <c r="L81" s="37" t="s">
        <v>282</v>
      </c>
      <c r="M81" s="38" t="s">
        <v>283</v>
      </c>
      <c r="N81" s="33">
        <v>3</v>
      </c>
      <c r="O81" s="33">
        <v>4</v>
      </c>
      <c r="P81" s="33" t="s">
        <v>286</v>
      </c>
      <c r="Q81" s="39">
        <v>3</v>
      </c>
      <c r="R81" s="37" t="str">
        <f>IF([1]!Descarga[[#This Row],[SALIDA DE UNIDAD]]="","RETORNO VACIO","RETORNO CON MATERIALES")</f>
        <v>RETORNO CON MATERIALES</v>
      </c>
      <c r="S81" s="40">
        <f t="shared" si="12"/>
        <v>28</v>
      </c>
      <c r="T81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0.10000000000000142</v>
      </c>
      <c r="U81" s="4">
        <f>IF([1]!Descarga[[#This Row],[TIEMPO (H)]]="","",[1]!Descarga[[#This Row],[TIEMPO (H)]]*60)</f>
        <v>6.0000000000000853</v>
      </c>
      <c r="V81" s="22">
        <v>0.89236111111111116</v>
      </c>
      <c r="W81" s="30">
        <f>IF([1]!Descarga[[#This Row],[SALIDA DE UNIDAD]]="","",[1]!Descarga[[#This Row],[SALIDA DE UNIDAD]]-[1]!Descarga[[#This Row],[FINAL]])</f>
        <v>1.3194444444444509E-2</v>
      </c>
      <c r="X81" s="37">
        <v>6</v>
      </c>
      <c r="Y81" s="26">
        <f>IF([1]!Descarga[[#This Row],[SALIDA DE UNIDAD]]="","",[1]!Descarga[[#This Row],[SALIDA DE UNIDAD]]-[1]!Descarga[[#This Row],[INICIO]])</f>
        <v>1.736111111111116E-2</v>
      </c>
    </row>
    <row r="82" spans="1:25" ht="15.75" thickBot="1" x14ac:dyDescent="0.3">
      <c r="A82" s="74">
        <v>45845</v>
      </c>
      <c r="B82" s="33">
        <v>5</v>
      </c>
      <c r="C82" s="33" t="s">
        <v>279</v>
      </c>
      <c r="D82" s="75" t="s">
        <v>381</v>
      </c>
      <c r="E82" s="76">
        <v>798.06</v>
      </c>
      <c r="F82" s="77" t="s">
        <v>281</v>
      </c>
      <c r="G82" s="61" t="s">
        <v>293</v>
      </c>
      <c r="H82" s="22">
        <v>0.87916666666666665</v>
      </c>
      <c r="I82" s="22">
        <v>0.88055555555555554</v>
      </c>
      <c r="J82" s="78">
        <f>[1]!Descarga[[#This Row],[FINAL]]-[1]!Descarga[[#This Row],[INICIO]]</f>
        <v>1.388888888888884E-3</v>
      </c>
      <c r="K82" s="33">
        <v>3</v>
      </c>
      <c r="L82" s="37" t="s">
        <v>282</v>
      </c>
      <c r="M82" s="38" t="s">
        <v>283</v>
      </c>
      <c r="N82" s="33">
        <v>3</v>
      </c>
      <c r="O82" s="33">
        <v>2</v>
      </c>
      <c r="P82" s="33" t="s">
        <v>286</v>
      </c>
      <c r="Q82" s="39">
        <v>3</v>
      </c>
      <c r="R82" s="37" t="str">
        <f>IF([1]!Descarga[[#This Row],[SALIDA DE UNIDAD]]="","RETORNO VACIO","RETORNO CON MATERIALES")</f>
        <v>RETORNO VACIO</v>
      </c>
      <c r="S82" s="40">
        <f t="shared" si="12"/>
        <v>28</v>
      </c>
      <c r="T82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3.3333333333331439E-2</v>
      </c>
      <c r="U82" s="4">
        <f>IF([1]!Descarga[[#This Row],[TIEMPO (H)]]="","",[1]!Descarga[[#This Row],[TIEMPO (H)]]*60)</f>
        <v>1.9999999999998863</v>
      </c>
      <c r="V82" s="33"/>
      <c r="W82" s="30" t="str">
        <f>IF([1]!Descarga[[#This Row],[SALIDA DE UNIDAD]]="","",[1]!Descarga[[#This Row],[SALIDA DE UNIDAD]]-[1]!Descarga[[#This Row],[FINAL]])</f>
        <v/>
      </c>
      <c r="X82" s="37"/>
      <c r="Y82" s="26" t="str">
        <f>IF([1]!Descarga[[#This Row],[SALIDA DE UNIDAD]]="","",[1]!Descarga[[#This Row],[SALIDA DE UNIDAD]]-[1]!Descarga[[#This Row],[INICIO]])</f>
        <v/>
      </c>
    </row>
    <row r="83" spans="1:25" ht="15.75" thickBot="1" x14ac:dyDescent="0.3">
      <c r="A83" s="74">
        <v>45845</v>
      </c>
      <c r="B83" s="33">
        <v>6</v>
      </c>
      <c r="C83" s="33" t="s">
        <v>382</v>
      </c>
      <c r="D83" s="75" t="s">
        <v>383</v>
      </c>
      <c r="E83" s="76">
        <v>2827.1800000000003</v>
      </c>
      <c r="F83" s="77" t="s">
        <v>281</v>
      </c>
      <c r="G83" s="33" t="s">
        <v>67</v>
      </c>
      <c r="H83" s="22">
        <v>0.89236111111111116</v>
      </c>
      <c r="I83" s="22">
        <v>0.89722222222222225</v>
      </c>
      <c r="J83" s="78">
        <f>[1]!Descarga[[#This Row],[FINAL]]-[1]!Descarga[[#This Row],[INICIO]]</f>
        <v>4.8611111111110938E-3</v>
      </c>
      <c r="K83" s="33">
        <v>3</v>
      </c>
      <c r="L83" s="37" t="s">
        <v>282</v>
      </c>
      <c r="M83" s="38" t="s">
        <v>283</v>
      </c>
      <c r="N83" s="33">
        <v>3</v>
      </c>
      <c r="O83" s="33">
        <v>6</v>
      </c>
      <c r="P83" s="33" t="s">
        <v>286</v>
      </c>
      <c r="Q83" s="39">
        <v>3</v>
      </c>
      <c r="R83" s="37" t="str">
        <f>IF([1]!Descarga[[#This Row],[SALIDA DE UNIDAD]]="","RETORNO VACIO","RETORNO CON MATERIALES")</f>
        <v>RETORNO CON MATERIALES</v>
      </c>
      <c r="S83" s="40">
        <f t="shared" si="12"/>
        <v>28</v>
      </c>
      <c r="T8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0.11666666666666714</v>
      </c>
      <c r="U83" s="4">
        <f>IF([1]!Descarga[[#This Row],[TIEMPO (H)]]="","",[1]!Descarga[[#This Row],[TIEMPO (H)]]*60)</f>
        <v>7.0000000000000284</v>
      </c>
      <c r="V83" s="22">
        <v>0.94097222222222221</v>
      </c>
      <c r="W83" s="30">
        <f>IF([1]!Descarga[[#This Row],[SALIDA DE UNIDAD]]="","",[1]!Descarga[[#This Row],[SALIDA DE UNIDAD]]-[1]!Descarga[[#This Row],[FINAL]])</f>
        <v>4.3749999999999956E-2</v>
      </c>
      <c r="X83" s="37">
        <v>4</v>
      </c>
      <c r="Y83" s="26">
        <f>IF([1]!Descarga[[#This Row],[SALIDA DE UNIDAD]]="","",[1]!Descarga[[#This Row],[SALIDA DE UNIDAD]]-[1]!Descarga[[#This Row],[INICIO]])</f>
        <v>4.8611111111111049E-2</v>
      </c>
    </row>
    <row r="84" spans="1:25" ht="15.75" thickBot="1" x14ac:dyDescent="0.3">
      <c r="A84" s="74">
        <v>45846</v>
      </c>
      <c r="B84" s="61">
        <v>1</v>
      </c>
      <c r="C84" s="61" t="s">
        <v>279</v>
      </c>
      <c r="D84" s="75" t="s">
        <v>384</v>
      </c>
      <c r="E84" s="80">
        <v>3041.5900000000006</v>
      </c>
      <c r="F84" s="77" t="s">
        <v>281</v>
      </c>
      <c r="G84" s="33" t="s">
        <v>55</v>
      </c>
      <c r="H84" s="58">
        <v>0.625</v>
      </c>
      <c r="I84" s="58">
        <v>0.63194444444444442</v>
      </c>
      <c r="J84" s="81">
        <f>[1]!Descarga[[#This Row],[FINAL]]-[1]!Descarga[[#This Row],[INICIO]]</f>
        <v>6.9444444444444198E-3</v>
      </c>
      <c r="K84" s="33">
        <v>3</v>
      </c>
      <c r="L84" s="37" t="s">
        <v>288</v>
      </c>
      <c r="M84" s="38" t="s">
        <v>283</v>
      </c>
      <c r="N84" s="33">
        <v>3</v>
      </c>
      <c r="O84" s="33">
        <v>8</v>
      </c>
      <c r="P84" s="33" t="s">
        <v>286</v>
      </c>
      <c r="Q84" s="39">
        <v>3</v>
      </c>
      <c r="R84" s="59" t="str">
        <f>IF([1]!Descarga[[#This Row],[SALIDA DE UNIDAD]]="","RETORNO VACIO","RETORNO CON MATERIALES")</f>
        <v>RETORNO CON MATERIALES</v>
      </c>
      <c r="S84" s="82">
        <f>WEEKNUM(A84)</f>
        <v>28</v>
      </c>
      <c r="T8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0.16666666666666607</v>
      </c>
      <c r="U84" s="62">
        <f>IF([1]!Descarga[[#This Row],[TIEMPO (H)]]="","",[1]!Descarga[[#This Row],[TIEMPO (H)]]*60)</f>
        <v>9.9999999999999645</v>
      </c>
      <c r="V84" s="58">
        <v>0.63888888888888884</v>
      </c>
      <c r="W84" s="60">
        <f>IF([1]!Descarga[[#This Row],[SALIDA DE UNIDAD]]="","",[1]!Descarga[[#This Row],[SALIDA DE UNIDAD]]-[1]!Descarga[[#This Row],[FINAL]])</f>
        <v>6.9444444444444198E-3</v>
      </c>
      <c r="X84" s="59">
        <v>8</v>
      </c>
      <c r="Y84" s="32">
        <f>IF([1]!Descarga[[#This Row],[SALIDA DE UNIDAD]]="","",[1]!Descarga[[#This Row],[SALIDA DE UNIDAD]]-[1]!Descarga[[#This Row],[INICIO]])</f>
        <v>1.388888888888884E-2</v>
      </c>
    </row>
    <row r="85" spans="1:25" ht="15.75" thickBot="1" x14ac:dyDescent="0.3">
      <c r="A85" s="74">
        <v>45846</v>
      </c>
      <c r="B85" s="61">
        <v>2</v>
      </c>
      <c r="C85" s="61" t="s">
        <v>300</v>
      </c>
      <c r="D85" s="75" t="s">
        <v>385</v>
      </c>
      <c r="E85" s="80">
        <v>3867.87</v>
      </c>
      <c r="F85" s="77" t="s">
        <v>281</v>
      </c>
      <c r="G85" s="33" t="s">
        <v>55</v>
      </c>
      <c r="H85" s="58">
        <v>0.8125</v>
      </c>
      <c r="I85" s="58">
        <v>0.82291666666666663</v>
      </c>
      <c r="J85" s="81">
        <f>[1]!Descarga[[#This Row],[FINAL]]-[1]!Descarga[[#This Row],[INICIO]]</f>
        <v>1.041666666666663E-2</v>
      </c>
      <c r="K85" s="33">
        <v>3</v>
      </c>
      <c r="L85" s="37" t="s">
        <v>288</v>
      </c>
      <c r="M85" s="38" t="s">
        <v>302</v>
      </c>
      <c r="N85" s="33">
        <v>3</v>
      </c>
      <c r="O85" s="33">
        <v>10</v>
      </c>
      <c r="P85" s="33" t="s">
        <v>286</v>
      </c>
      <c r="Q85" s="39">
        <v>3</v>
      </c>
      <c r="R85" s="59" t="str">
        <f>IF([1]!Descarga[[#This Row],[SALIDA DE UNIDAD]]="","RETORNO VACIO","RETORNO CON MATERIALES")</f>
        <v>RETORNO CON MATERIALES</v>
      </c>
      <c r="S85" s="82">
        <f>WEEKNUM(A85)</f>
        <v>28</v>
      </c>
      <c r="T85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</v>
      </c>
      <c r="U85" s="62">
        <f>IF([1]!Descarga[[#This Row],[TIEMPO (H)]]="","",[1]!Descarga[[#This Row],[TIEMPO (H)]]*60)</f>
        <v>15</v>
      </c>
      <c r="V85" s="58">
        <v>0.83333333333333337</v>
      </c>
      <c r="W85" s="60">
        <f>IF([1]!Descarga[[#This Row],[SALIDA DE UNIDAD]]="","",[1]!Descarga[[#This Row],[SALIDA DE UNIDAD]]-[1]!Descarga[[#This Row],[FINAL]])</f>
        <v>1.0416666666666741E-2</v>
      </c>
      <c r="X85" s="59">
        <v>6</v>
      </c>
      <c r="Y85" s="32">
        <f>IF([1]!Descarga[[#This Row],[SALIDA DE UNIDAD]]="","",[1]!Descarga[[#This Row],[SALIDA DE UNIDAD]]-[1]!Descarga[[#This Row],[INICIO]])</f>
        <v>2.083333333333337E-2</v>
      </c>
    </row>
    <row r="86" spans="1:25" ht="15.75" thickBot="1" x14ac:dyDescent="0.3">
      <c r="A86" s="74">
        <v>45846</v>
      </c>
      <c r="B86" s="33">
        <v>3</v>
      </c>
      <c r="C86" s="33" t="s">
        <v>375</v>
      </c>
      <c r="D86" s="34" t="s">
        <v>386</v>
      </c>
      <c r="E86" s="76">
        <v>2136.59</v>
      </c>
      <c r="F86" s="35" t="s">
        <v>326</v>
      </c>
      <c r="G86" s="33" t="s">
        <v>62</v>
      </c>
      <c r="H86" s="22">
        <v>0.84375</v>
      </c>
      <c r="I86" s="22">
        <v>0.84930555555555554</v>
      </c>
      <c r="J86" s="78">
        <f>[1]!Descarga[[#This Row],[FINAL]]-[1]!Descarga[[#This Row],[INICIO]]</f>
        <v>5.5555555555555358E-3</v>
      </c>
      <c r="K86" s="33">
        <v>3</v>
      </c>
      <c r="L86" s="37" t="s">
        <v>288</v>
      </c>
      <c r="M86" s="38" t="s">
        <v>283</v>
      </c>
      <c r="N86" s="33">
        <v>3</v>
      </c>
      <c r="O86" s="33">
        <v>5</v>
      </c>
      <c r="P86" s="33" t="s">
        <v>286</v>
      </c>
      <c r="Q86" s="39">
        <v>3</v>
      </c>
      <c r="R86" s="37" t="str">
        <f>IF([1]!Descarga[[#This Row],[SALIDA DE UNIDAD]]="","RETORNO VACIO","RETORNO CON MATERIALES")</f>
        <v>RETORNO CON MATERIALES</v>
      </c>
      <c r="S86" s="40">
        <f t="shared" ref="S86:S90" si="13">WEEKNUM(A86)</f>
        <v>28</v>
      </c>
      <c r="T86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86" s="4">
        <f>IF([1]!Descarga[[#This Row],[TIEMPO (H)]]="","",[1]!Descarga[[#This Row],[TIEMPO (H)]]*60)</f>
        <v>7.9999999999999716</v>
      </c>
      <c r="V86" s="22">
        <v>0.86111111111111116</v>
      </c>
      <c r="W86" s="60">
        <f>IF([1]!Descarga[[#This Row],[SALIDA DE UNIDAD]]="","",[1]!Descarga[[#This Row],[SALIDA DE UNIDAD]]-[1]!Descarga[[#This Row],[FINAL]])</f>
        <v>1.1805555555555625E-2</v>
      </c>
      <c r="X86" s="37">
        <v>4</v>
      </c>
      <c r="Y86" s="26">
        <f>IF([1]!Descarga[[#This Row],[SALIDA DE UNIDAD]]="","",[1]!Descarga[[#This Row],[SALIDA DE UNIDAD]]-[1]!Descarga[[#This Row],[INICIO]])</f>
        <v>1.736111111111116E-2</v>
      </c>
    </row>
    <row r="87" spans="1:25" ht="15.75" thickBot="1" x14ac:dyDescent="0.3">
      <c r="A87" s="74">
        <v>45846</v>
      </c>
      <c r="B87" s="61">
        <v>4</v>
      </c>
      <c r="C87" s="33" t="s">
        <v>382</v>
      </c>
      <c r="D87" s="75" t="s">
        <v>387</v>
      </c>
      <c r="E87" s="80">
        <v>2662.8199999999997</v>
      </c>
      <c r="F87" s="77" t="s">
        <v>281</v>
      </c>
      <c r="G87" s="33" t="s">
        <v>67</v>
      </c>
      <c r="H87" s="58">
        <v>0.86458333333333337</v>
      </c>
      <c r="I87" s="58">
        <v>0.87083333333333335</v>
      </c>
      <c r="J87" s="81">
        <f>[1]!Descarga[[#This Row],[FINAL]]-[1]!Descarga[[#This Row],[INICIO]]</f>
        <v>6.2499999999999778E-3</v>
      </c>
      <c r="K87" s="33">
        <v>3</v>
      </c>
      <c r="L87" s="37" t="s">
        <v>282</v>
      </c>
      <c r="M87" s="38" t="s">
        <v>283</v>
      </c>
      <c r="N87" s="33">
        <v>3</v>
      </c>
      <c r="O87" s="33">
        <v>6</v>
      </c>
      <c r="P87" s="33" t="s">
        <v>286</v>
      </c>
      <c r="Q87" s="39">
        <v>3</v>
      </c>
      <c r="R87" s="59" t="str">
        <f>IF([1]!Descarga[[#This Row],[SALIDA DE UNIDAD]]="","RETORNO VACIO","RETORNO CON MATERIALES")</f>
        <v>RETORNO CON MATERIALES</v>
      </c>
      <c r="S87" s="82">
        <f t="shared" si="13"/>
        <v>28</v>
      </c>
      <c r="T87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0.14999999999999858</v>
      </c>
      <c r="U87" s="62">
        <f>IF([1]!Descarga[[#This Row],[TIEMPO (H)]]="","",[1]!Descarga[[#This Row],[TIEMPO (H)]]*60)</f>
        <v>8.9999999999999147</v>
      </c>
      <c r="V87" s="58">
        <v>0.88194444444444442</v>
      </c>
      <c r="W87" s="60">
        <f>IF([1]!Descarga[[#This Row],[SALIDA DE UNIDAD]]="","",[1]!Descarga[[#This Row],[SALIDA DE UNIDAD]]-[1]!Descarga[[#This Row],[FINAL]])</f>
        <v>1.1111111111111072E-2</v>
      </c>
      <c r="X87" s="59">
        <v>5</v>
      </c>
      <c r="Y87" s="32">
        <f>IF([1]!Descarga[[#This Row],[SALIDA DE UNIDAD]]="","",[1]!Descarga[[#This Row],[SALIDA DE UNIDAD]]-[1]!Descarga[[#This Row],[INICIO]])</f>
        <v>1.7361111111111049E-2</v>
      </c>
    </row>
    <row r="88" spans="1:25" ht="15.75" thickBot="1" x14ac:dyDescent="0.3">
      <c r="A88" s="74">
        <v>45846</v>
      </c>
      <c r="B88" s="33">
        <v>5</v>
      </c>
      <c r="C88" s="33" t="s">
        <v>279</v>
      </c>
      <c r="D88" s="75" t="s">
        <v>388</v>
      </c>
      <c r="E88" s="76">
        <v>1499.66</v>
      </c>
      <c r="F88" s="77" t="s">
        <v>281</v>
      </c>
      <c r="G88" s="33" t="s">
        <v>55</v>
      </c>
      <c r="H88" s="22">
        <v>0.875</v>
      </c>
      <c r="I88" s="22">
        <v>0.87986111111111109</v>
      </c>
      <c r="J88" s="78">
        <f>[1]!Descarga[[#This Row],[FINAL]]-[1]!Descarga[[#This Row],[INICIO]]</f>
        <v>4.8611111111110938E-3</v>
      </c>
      <c r="K88" s="33">
        <v>3</v>
      </c>
      <c r="L88" s="37" t="s">
        <v>282</v>
      </c>
      <c r="M88" s="38" t="s">
        <v>283</v>
      </c>
      <c r="N88" s="33">
        <v>3</v>
      </c>
      <c r="O88" s="33">
        <v>5</v>
      </c>
      <c r="P88" s="33" t="s">
        <v>286</v>
      </c>
      <c r="Q88" s="39">
        <v>1</v>
      </c>
      <c r="R88" s="37" t="str">
        <f>IF([1]!Descarga[[#This Row],[SALIDA DE UNIDAD]]="","RETORNO VACIO","RETORNO CON MATERIALES")</f>
        <v>RETORNO CON MATERIALES</v>
      </c>
      <c r="S88" s="40">
        <f t="shared" si="13"/>
        <v>28</v>
      </c>
      <c r="T8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0.11666666666666714</v>
      </c>
      <c r="U88" s="4">
        <f>IF([1]!Descarga[[#This Row],[TIEMPO (H)]]="","",[1]!Descarga[[#This Row],[TIEMPO (H)]]*60)</f>
        <v>7.0000000000000284</v>
      </c>
      <c r="V88" s="22">
        <v>0.91319444444444442</v>
      </c>
      <c r="W88" s="60">
        <f>IF([1]!Descarga[[#This Row],[SALIDA DE UNIDAD]]="","",[1]!Descarga[[#This Row],[SALIDA DE UNIDAD]]-[1]!Descarga[[#This Row],[FINAL]])</f>
        <v>3.3333333333333326E-2</v>
      </c>
      <c r="X88" s="37">
        <v>4</v>
      </c>
      <c r="Y88" s="26">
        <f>IF([1]!Descarga[[#This Row],[SALIDA DE UNIDAD]]="","",[1]!Descarga[[#This Row],[SALIDA DE UNIDAD]]-[1]!Descarga[[#This Row],[INICIO]])</f>
        <v>3.819444444444442E-2</v>
      </c>
    </row>
    <row r="89" spans="1:25" ht="15.75" thickBot="1" x14ac:dyDescent="0.3">
      <c r="A89" s="74">
        <v>45846</v>
      </c>
      <c r="B89" s="33">
        <v>5</v>
      </c>
      <c r="C89" s="33" t="s">
        <v>279</v>
      </c>
      <c r="D89" s="75" t="s">
        <v>389</v>
      </c>
      <c r="E89" s="76">
        <v>997.85</v>
      </c>
      <c r="F89" s="77" t="s">
        <v>281</v>
      </c>
      <c r="G89" s="61" t="s">
        <v>293</v>
      </c>
      <c r="H89" s="22">
        <v>0.87986111111111109</v>
      </c>
      <c r="I89" s="22">
        <v>0.88194444444444442</v>
      </c>
      <c r="J89" s="78">
        <f>[1]!Descarga[[#This Row],[FINAL]]-[1]!Descarga[[#This Row],[INICIO]]</f>
        <v>2.0833333333333259E-3</v>
      </c>
      <c r="K89" s="33">
        <v>3</v>
      </c>
      <c r="L89" s="37" t="s">
        <v>282</v>
      </c>
      <c r="M89" s="38" t="s">
        <v>283</v>
      </c>
      <c r="N89" s="33">
        <v>3</v>
      </c>
      <c r="O89" s="33">
        <v>3</v>
      </c>
      <c r="P89" s="33" t="s">
        <v>286</v>
      </c>
      <c r="Q89" s="39">
        <v>1</v>
      </c>
      <c r="R89" s="37" t="str">
        <f>IF([1]!Descarga[[#This Row],[SALIDA DE UNIDAD]]="","RETORNO VACIO","RETORNO CON MATERIALES")</f>
        <v>RETORNO VACIO</v>
      </c>
      <c r="S89" s="40">
        <f t="shared" si="13"/>
        <v>28</v>
      </c>
      <c r="T89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4.9999999999997158E-2</v>
      </c>
      <c r="U89" s="4">
        <f>IF([1]!Descarga[[#This Row],[TIEMPO (H)]]="","",[1]!Descarga[[#This Row],[TIEMPO (H)]]*60)</f>
        <v>2.9999999999998295</v>
      </c>
      <c r="V89" s="33"/>
      <c r="W89" s="60" t="str">
        <f>IF([1]!Descarga[[#This Row],[SALIDA DE UNIDAD]]="","",[1]!Descarga[[#This Row],[SALIDA DE UNIDAD]]-[1]!Descarga[[#This Row],[FINAL]])</f>
        <v/>
      </c>
      <c r="X89" s="37"/>
      <c r="Y89" s="26" t="str">
        <f>IF([1]!Descarga[[#This Row],[SALIDA DE UNIDAD]]="","",[1]!Descarga[[#This Row],[SALIDA DE UNIDAD]]-[1]!Descarga[[#This Row],[INICIO]])</f>
        <v/>
      </c>
    </row>
    <row r="90" spans="1:25" ht="15.75" thickBot="1" x14ac:dyDescent="0.3">
      <c r="A90" s="74">
        <v>45846</v>
      </c>
      <c r="B90" s="33">
        <v>6</v>
      </c>
      <c r="C90" s="33" t="s">
        <v>377</v>
      </c>
      <c r="D90" s="34" t="s">
        <v>390</v>
      </c>
      <c r="E90" s="76">
        <v>1582.63</v>
      </c>
      <c r="F90" s="35" t="s">
        <v>326</v>
      </c>
      <c r="G90" s="33" t="s">
        <v>379</v>
      </c>
      <c r="H90" s="22">
        <v>0.90277777777777779</v>
      </c>
      <c r="I90" s="22">
        <v>0.90763888888888888</v>
      </c>
      <c r="J90" s="78">
        <f>[1]!Descarga[[#This Row],[FINAL]]-[1]!Descarga[[#This Row],[INICIO]]</f>
        <v>4.8611111111110938E-3</v>
      </c>
      <c r="K90" s="33">
        <v>3</v>
      </c>
      <c r="L90" s="37" t="s">
        <v>282</v>
      </c>
      <c r="M90" s="38" t="s">
        <v>283</v>
      </c>
      <c r="N90" s="33">
        <v>3</v>
      </c>
      <c r="O90" s="33">
        <v>6</v>
      </c>
      <c r="P90" s="33" t="s">
        <v>286</v>
      </c>
      <c r="Q90" s="39">
        <v>3</v>
      </c>
      <c r="R90" s="37" t="str">
        <f>IF([1]!Descarga[[#This Row],[SALIDA DE UNIDAD]]="","RETORNO VACIO","RETORNO CON MATERIALES")</f>
        <v>RETORNO CON MATERIALES</v>
      </c>
      <c r="S90" s="40">
        <f t="shared" si="13"/>
        <v>28</v>
      </c>
      <c r="T90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0.11666666666666359</v>
      </c>
      <c r="U90" s="4">
        <f>IF([1]!Descarga[[#This Row],[TIEMPO (H)]]="","",[1]!Descarga[[#This Row],[TIEMPO (H)]]*60)</f>
        <v>6.9999999999998153</v>
      </c>
      <c r="V90" s="22">
        <v>0.91666666666666663</v>
      </c>
      <c r="W90" s="60">
        <f>IF([1]!Descarga[[#This Row],[SALIDA DE UNIDAD]]="","",[1]!Descarga[[#This Row],[SALIDA DE UNIDAD]]-[1]!Descarga[[#This Row],[FINAL]])</f>
        <v>9.0277777777777457E-3</v>
      </c>
      <c r="X90" s="37">
        <v>2</v>
      </c>
      <c r="Y90" s="26">
        <f>IF([1]!Descarga[[#This Row],[SALIDA DE UNIDAD]]="","",[1]!Descarga[[#This Row],[SALIDA DE UNIDAD]]-[1]!Descarga[[#This Row],[INICIO]])</f>
        <v>1.388888888888884E-2</v>
      </c>
    </row>
    <row r="91" spans="1:25" ht="15.75" thickBot="1" x14ac:dyDescent="0.3">
      <c r="A91" s="74">
        <v>45847</v>
      </c>
      <c r="B91" s="61">
        <v>1</v>
      </c>
      <c r="C91" s="61" t="s">
        <v>279</v>
      </c>
      <c r="D91" s="75" t="s">
        <v>391</v>
      </c>
      <c r="E91" s="80">
        <v>3042.5799999999995</v>
      </c>
      <c r="F91" s="77" t="s">
        <v>281</v>
      </c>
      <c r="G91" s="61" t="s">
        <v>55</v>
      </c>
      <c r="H91" s="58">
        <v>0.63541666666666663</v>
      </c>
      <c r="I91" s="58">
        <v>0.64583333333333337</v>
      </c>
      <c r="J91" s="81">
        <f>[1]!Descarga[[#This Row],[FINAL]]-[1]!Descarga[[#This Row],[INICIO]]</f>
        <v>1.0416666666666741E-2</v>
      </c>
      <c r="K91" s="33">
        <v>3</v>
      </c>
      <c r="L91" s="37" t="s">
        <v>288</v>
      </c>
      <c r="M91" s="38" t="s">
        <v>283</v>
      </c>
      <c r="N91" s="33">
        <v>3</v>
      </c>
      <c r="O91" s="33">
        <v>8</v>
      </c>
      <c r="P91" s="33" t="s">
        <v>286</v>
      </c>
      <c r="Q91" s="39">
        <v>3</v>
      </c>
      <c r="R91" s="59" t="str">
        <f>IF([1]!Descarga[[#This Row],[SALIDA DE UNIDAD]]="","RETORNO VACIO","RETORNO CON MATERIALES")</f>
        <v>RETORNO CON MATERIALES</v>
      </c>
      <c r="S91" s="82">
        <f>WEEKNUM(A91)</f>
        <v>28</v>
      </c>
      <c r="T91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</v>
      </c>
      <c r="U91" s="62">
        <f>IF([1]!Descarga[[#This Row],[TIEMPO (H)]]="","",[1]!Descarga[[#This Row],[TIEMPO (H)]]*60)</f>
        <v>15</v>
      </c>
      <c r="V91" s="58">
        <v>0.65277777777777779</v>
      </c>
      <c r="W91" s="60">
        <f>IF([1]!Descarga[[#This Row],[SALIDA DE UNIDAD]]="","",[1]!Descarga[[#This Row],[SALIDA DE UNIDAD]]-[1]!Descarga[[#This Row],[FINAL]])</f>
        <v>6.9444444444444198E-3</v>
      </c>
      <c r="X91" s="59">
        <v>8</v>
      </c>
      <c r="Y91" s="32">
        <f>IF([1]!Descarga[[#This Row],[SALIDA DE UNIDAD]]="","",[1]!Descarga[[#This Row],[SALIDA DE UNIDAD]]-[1]!Descarga[[#This Row],[INICIO]])</f>
        <v>1.736111111111116E-2</v>
      </c>
    </row>
    <row r="92" spans="1:25" ht="15.75" thickBot="1" x14ac:dyDescent="0.3">
      <c r="A92" s="74">
        <v>45847</v>
      </c>
      <c r="B92" s="61">
        <v>2</v>
      </c>
      <c r="C92" s="61" t="s">
        <v>300</v>
      </c>
      <c r="D92" s="75" t="s">
        <v>392</v>
      </c>
      <c r="E92" s="80">
        <v>3859.8599999999992</v>
      </c>
      <c r="F92" s="77" t="s">
        <v>281</v>
      </c>
      <c r="G92" s="61" t="s">
        <v>55</v>
      </c>
      <c r="H92" s="58">
        <v>0.82638888888888884</v>
      </c>
      <c r="I92" s="58">
        <v>0.83680555555555558</v>
      </c>
      <c r="J92" s="81">
        <f>[1]!Descarga[[#This Row],[FINAL]]-[1]!Descarga[[#This Row],[INICIO]]</f>
        <v>1.0416666666666741E-2</v>
      </c>
      <c r="K92" s="33">
        <v>3</v>
      </c>
      <c r="L92" s="37" t="s">
        <v>288</v>
      </c>
      <c r="M92" s="38" t="s">
        <v>302</v>
      </c>
      <c r="N92" s="33">
        <v>3</v>
      </c>
      <c r="O92" s="33">
        <v>10</v>
      </c>
      <c r="P92" s="33" t="s">
        <v>286</v>
      </c>
      <c r="Q92" s="39">
        <v>3</v>
      </c>
      <c r="R92" s="59" t="str">
        <f>IF([1]!Descarga[[#This Row],[SALIDA DE UNIDAD]]="","RETORNO VACIO","RETORNO CON MATERIALES")</f>
        <v>RETORNO CON MATERIALES</v>
      </c>
      <c r="S92" s="82">
        <f>WEEKNUM(A92)</f>
        <v>28</v>
      </c>
      <c r="T92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0.25000000000000355</v>
      </c>
      <c r="U92" s="62">
        <f>IF([1]!Descarga[[#This Row],[TIEMPO (H)]]="","",[1]!Descarga[[#This Row],[TIEMPO (H)]]*60)</f>
        <v>15.000000000000213</v>
      </c>
      <c r="V92" s="58">
        <v>0.84375</v>
      </c>
      <c r="W92" s="60">
        <f>IF([1]!Descarga[[#This Row],[SALIDA DE UNIDAD]]="","",[1]!Descarga[[#This Row],[SALIDA DE UNIDAD]]-[1]!Descarga[[#This Row],[FINAL]])</f>
        <v>6.9444444444444198E-3</v>
      </c>
      <c r="X92" s="59">
        <v>10</v>
      </c>
      <c r="Y92" s="32">
        <f>IF([1]!Descarga[[#This Row],[SALIDA DE UNIDAD]]="","",[1]!Descarga[[#This Row],[SALIDA DE UNIDAD]]-[1]!Descarga[[#This Row],[INICIO]])</f>
        <v>1.736111111111116E-2</v>
      </c>
    </row>
    <row r="93" spans="1:25" ht="15.75" thickBot="1" x14ac:dyDescent="0.3">
      <c r="A93" s="74">
        <v>45847</v>
      </c>
      <c r="B93" s="61">
        <v>3</v>
      </c>
      <c r="C93" s="33" t="s">
        <v>375</v>
      </c>
      <c r="D93" s="34" t="s">
        <v>393</v>
      </c>
      <c r="E93" s="80">
        <v>3229.14</v>
      </c>
      <c r="F93" s="77" t="s">
        <v>326</v>
      </c>
      <c r="G93" s="33" t="s">
        <v>394</v>
      </c>
      <c r="H93" s="58">
        <v>0.84375</v>
      </c>
      <c r="I93" s="58">
        <v>0.85069444444444442</v>
      </c>
      <c r="J93" s="81">
        <f>[1]!Descarga[[#This Row],[FINAL]]-[1]!Descarga[[#This Row],[INICIO]]</f>
        <v>6.9444444444444198E-3</v>
      </c>
      <c r="K93" s="33">
        <v>3</v>
      </c>
      <c r="L93" s="37" t="s">
        <v>282</v>
      </c>
      <c r="M93" s="38" t="s">
        <v>283</v>
      </c>
      <c r="N93" s="33">
        <v>3</v>
      </c>
      <c r="O93" s="33">
        <v>7</v>
      </c>
      <c r="P93" s="33" t="s">
        <v>286</v>
      </c>
      <c r="Q93" s="39">
        <v>3</v>
      </c>
      <c r="R93" s="59" t="str">
        <f>IF([1]!Descarga[[#This Row],[SALIDA DE UNIDAD]]="","RETORNO VACIO","RETORNO CON MATERIALES")</f>
        <v>RETORNO CON MATERIALES</v>
      </c>
      <c r="S93" s="82">
        <f>WEEKNUM(A93)</f>
        <v>28</v>
      </c>
      <c r="T93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0.1666666666666643</v>
      </c>
      <c r="U93" s="62">
        <f>IF([1]!Descarga[[#This Row],[TIEMPO (H)]]="","",[1]!Descarga[[#This Row],[TIEMPO (H)]]*60)</f>
        <v>9.9999999999998579</v>
      </c>
      <c r="V93" s="58">
        <v>0.86458333333333337</v>
      </c>
      <c r="W93" s="60">
        <f>IF([1]!Descarga[[#This Row],[SALIDA DE UNIDAD]]="","",[1]!Descarga[[#This Row],[SALIDA DE UNIDAD]]-[1]!Descarga[[#This Row],[FINAL]])</f>
        <v>1.3888888888888951E-2</v>
      </c>
      <c r="X93" s="59">
        <v>4</v>
      </c>
      <c r="Y93" s="32">
        <f>IF([1]!Descarga[[#This Row],[SALIDA DE UNIDAD]]="","",[1]!Descarga[[#This Row],[SALIDA DE UNIDAD]]-[1]!Descarga[[#This Row],[INICIO]])</f>
        <v>2.083333333333337E-2</v>
      </c>
    </row>
    <row r="94" spans="1:25" ht="15.75" thickBot="1" x14ac:dyDescent="0.3">
      <c r="A94" s="74">
        <v>45847</v>
      </c>
      <c r="B94" s="33">
        <v>4</v>
      </c>
      <c r="C94" s="33" t="s">
        <v>279</v>
      </c>
      <c r="D94" s="75" t="s">
        <v>395</v>
      </c>
      <c r="E94" s="76">
        <v>942.82</v>
      </c>
      <c r="F94" s="35" t="s">
        <v>281</v>
      </c>
      <c r="G94" s="33" t="s">
        <v>55</v>
      </c>
      <c r="H94" s="22">
        <v>0.87152777777777779</v>
      </c>
      <c r="I94" s="22">
        <v>0.87430555555555556</v>
      </c>
      <c r="J94" s="78">
        <f>[1]!Descarga[[#This Row],[FINAL]]-[1]!Descarga[[#This Row],[INICIO]]</f>
        <v>2.7777777777777679E-3</v>
      </c>
      <c r="K94" s="33">
        <v>3</v>
      </c>
      <c r="L94" s="37" t="s">
        <v>282</v>
      </c>
      <c r="M94" s="38" t="s">
        <v>283</v>
      </c>
      <c r="N94" s="33">
        <v>3</v>
      </c>
      <c r="O94" s="33">
        <v>3</v>
      </c>
      <c r="P94" s="33" t="s">
        <v>286</v>
      </c>
      <c r="Q94" s="39">
        <v>3</v>
      </c>
      <c r="R94" s="37" t="str">
        <f>IF([1]!Descarga[[#This Row],[SALIDA DE UNIDAD]]="","RETORNO VACIO","RETORNO CON MATERIALES")</f>
        <v>RETORNO VACIO</v>
      </c>
      <c r="S94" s="40">
        <f t="shared" ref="S94:S98" si="14">WEEKNUM(A94)</f>
        <v>28</v>
      </c>
      <c r="T94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6.666666666666643E-2</v>
      </c>
      <c r="U94" s="4">
        <f>IF([1]!Descarga[[#This Row],[TIEMPO (H)]]="","",[1]!Descarga[[#This Row],[TIEMPO (H)]]*60)</f>
        <v>3.9999999999999858</v>
      </c>
      <c r="V94" s="33"/>
      <c r="W94" s="30" t="str">
        <f>IF([1]!Descarga[[#This Row],[SALIDA DE UNIDAD]]="","",[1]!Descarga[[#This Row],[SALIDA DE UNIDAD]]-[1]!Descarga[[#This Row],[FINAL]])</f>
        <v/>
      </c>
      <c r="X94" s="37"/>
      <c r="Y94" s="26" t="str">
        <f>IF([1]!Descarga[[#This Row],[SALIDA DE UNIDAD]]="","",[1]!Descarga[[#This Row],[SALIDA DE UNIDAD]]-[1]!Descarga[[#This Row],[INICIO]])</f>
        <v/>
      </c>
    </row>
    <row r="95" spans="1:25" ht="15.75" thickBot="1" x14ac:dyDescent="0.3">
      <c r="A95" s="74">
        <v>45847</v>
      </c>
      <c r="B95" s="33">
        <v>4</v>
      </c>
      <c r="C95" s="33" t="s">
        <v>279</v>
      </c>
      <c r="D95" s="75" t="s">
        <v>396</v>
      </c>
      <c r="E95" s="76">
        <v>842.76</v>
      </c>
      <c r="F95" s="35" t="s">
        <v>281</v>
      </c>
      <c r="G95" s="33" t="s">
        <v>293</v>
      </c>
      <c r="H95" s="22">
        <v>0.87430555555555556</v>
      </c>
      <c r="I95" s="22">
        <v>0.87708333333333333</v>
      </c>
      <c r="J95" s="78">
        <f>[1]!Descarga[[#This Row],[FINAL]]-[1]!Descarga[[#This Row],[INICIO]]</f>
        <v>2.7777777777777679E-3</v>
      </c>
      <c r="K95" s="33">
        <v>3</v>
      </c>
      <c r="L95" s="37" t="s">
        <v>282</v>
      </c>
      <c r="M95" s="38" t="s">
        <v>283</v>
      </c>
      <c r="N95" s="33">
        <v>3</v>
      </c>
      <c r="O95" s="33">
        <v>3</v>
      </c>
      <c r="P95" s="33" t="s">
        <v>286</v>
      </c>
      <c r="Q95" s="39">
        <v>3</v>
      </c>
      <c r="R95" s="37" t="str">
        <f>IF([1]!Descarga[[#This Row],[SALIDA DE UNIDAD]]="","RETORNO VACIO","RETORNO CON MATERIALES")</f>
        <v>RETORNO VACIO</v>
      </c>
      <c r="S95" s="40">
        <f t="shared" si="14"/>
        <v>28</v>
      </c>
      <c r="T9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6.666666666666643E-2</v>
      </c>
      <c r="U95" s="4">
        <f>IF([1]!Descarga[[#This Row],[TIEMPO (H)]]="","",[1]!Descarga[[#This Row],[TIEMPO (H)]]*60)</f>
        <v>3.9999999999999858</v>
      </c>
      <c r="V95" s="33"/>
      <c r="W95" s="30" t="str">
        <f>IF([1]!Descarga[[#This Row],[SALIDA DE UNIDAD]]="","",[1]!Descarga[[#This Row],[SALIDA DE UNIDAD]]-[1]!Descarga[[#This Row],[FINAL]])</f>
        <v/>
      </c>
      <c r="X95" s="37"/>
      <c r="Y95" s="26" t="str">
        <f>IF([1]!Descarga[[#This Row],[SALIDA DE UNIDAD]]="","",[1]!Descarga[[#This Row],[SALIDA DE UNIDAD]]-[1]!Descarga[[#This Row],[INICIO]])</f>
        <v/>
      </c>
    </row>
    <row r="96" spans="1:25" ht="15.75" thickBot="1" x14ac:dyDescent="0.3">
      <c r="A96" s="74">
        <v>45847</v>
      </c>
      <c r="B96" s="61">
        <v>5</v>
      </c>
      <c r="C96" s="61" t="s">
        <v>377</v>
      </c>
      <c r="D96" s="75" t="s">
        <v>397</v>
      </c>
      <c r="E96" s="80">
        <v>2323.7200000000003</v>
      </c>
      <c r="F96" s="77" t="s">
        <v>326</v>
      </c>
      <c r="G96" s="61" t="s">
        <v>379</v>
      </c>
      <c r="H96" s="58">
        <v>0.87847222222222221</v>
      </c>
      <c r="I96" s="58">
        <v>0.8833333333333333</v>
      </c>
      <c r="J96" s="81">
        <f>[1]!Descarga[[#This Row],[FINAL]]-[1]!Descarga[[#This Row],[INICIO]]</f>
        <v>4.8611111111110938E-3</v>
      </c>
      <c r="K96" s="33">
        <v>3</v>
      </c>
      <c r="L96" s="37" t="s">
        <v>282</v>
      </c>
      <c r="M96" s="38" t="s">
        <v>283</v>
      </c>
      <c r="N96" s="33">
        <v>3</v>
      </c>
      <c r="O96" s="61">
        <v>5</v>
      </c>
      <c r="P96" s="33" t="s">
        <v>286</v>
      </c>
      <c r="Q96" s="39">
        <v>3</v>
      </c>
      <c r="R96" s="59" t="str">
        <f>IF([1]!Descarga[[#This Row],[SALIDA DE UNIDAD]]="","RETORNO VACIO","RETORNO CON MATERIALES")</f>
        <v>RETORNO CON MATERIALES</v>
      </c>
      <c r="S96" s="82">
        <f t="shared" si="14"/>
        <v>28</v>
      </c>
      <c r="T96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0.11666666666666714</v>
      </c>
      <c r="U96" s="62">
        <f>IF([1]!Descarga[[#This Row],[TIEMPO (H)]]="","",[1]!Descarga[[#This Row],[TIEMPO (H)]]*60)</f>
        <v>7.0000000000000284</v>
      </c>
      <c r="V96" s="58">
        <v>0.89236111111111116</v>
      </c>
      <c r="W96" s="60">
        <f>IF([1]!Descarga[[#This Row],[SALIDA DE UNIDAD]]="","",[1]!Descarga[[#This Row],[SALIDA DE UNIDAD]]-[1]!Descarga[[#This Row],[FINAL]])</f>
        <v>9.0277777777778567E-3</v>
      </c>
      <c r="X96" s="59">
        <v>3</v>
      </c>
      <c r="Y96" s="32">
        <f>IF([1]!Descarga[[#This Row],[SALIDA DE UNIDAD]]="","",[1]!Descarga[[#This Row],[SALIDA DE UNIDAD]]-[1]!Descarga[[#This Row],[INICIO]])</f>
        <v>1.3888888888888951E-2</v>
      </c>
    </row>
    <row r="97" spans="1:25" ht="15.75" thickBot="1" x14ac:dyDescent="0.3">
      <c r="A97" s="74">
        <v>45848</v>
      </c>
      <c r="B97" s="33">
        <v>1</v>
      </c>
      <c r="C97" s="33" t="s">
        <v>375</v>
      </c>
      <c r="D97" s="75" t="s">
        <v>398</v>
      </c>
      <c r="E97" s="76">
        <v>2381.84</v>
      </c>
      <c r="F97" s="35" t="s">
        <v>326</v>
      </c>
      <c r="G97" s="33" t="s">
        <v>62</v>
      </c>
      <c r="H97" s="22">
        <v>0.61111111111111116</v>
      </c>
      <c r="I97" s="22">
        <v>0.61597222222222225</v>
      </c>
      <c r="J97" s="78">
        <f>[1]!Descarga[[#This Row],[FINAL]]-[1]!Descarga[[#This Row],[INICIO]]</f>
        <v>4.8611111111110938E-3</v>
      </c>
      <c r="K97" s="33">
        <v>3</v>
      </c>
      <c r="L97" s="37" t="s">
        <v>282</v>
      </c>
      <c r="M97" s="38" t="s">
        <v>283</v>
      </c>
      <c r="N97" s="33">
        <v>3</v>
      </c>
      <c r="O97" s="61">
        <v>5</v>
      </c>
      <c r="P97" s="33" t="s">
        <v>286</v>
      </c>
      <c r="Q97" s="39">
        <v>3</v>
      </c>
      <c r="R97" s="37" t="str">
        <f>IF([1]!Descarga[[#This Row],[SALIDA DE UNIDAD]]="","RETORNO VACIO","RETORNO CON MATERIALES")</f>
        <v>RETORNO CON MATERIALES</v>
      </c>
      <c r="S97" s="40">
        <f t="shared" si="14"/>
        <v>28</v>
      </c>
      <c r="T97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0.11666666666666714</v>
      </c>
      <c r="U97" s="4">
        <f>IF([1]!Descarga[[#This Row],[TIEMPO (H)]]="","",[1]!Descarga[[#This Row],[TIEMPO (H)]]*60)</f>
        <v>7.0000000000000284</v>
      </c>
      <c r="V97" s="22">
        <v>0.625</v>
      </c>
      <c r="W97" s="30">
        <f>IF([1]!Descarga[[#This Row],[SALIDA DE UNIDAD]]="","",[1]!Descarga[[#This Row],[SALIDA DE UNIDAD]]-[1]!Descarga[[#This Row],[FINAL]])</f>
        <v>9.0277777777777457E-3</v>
      </c>
      <c r="X97" s="37">
        <v>6</v>
      </c>
      <c r="Y97" s="26">
        <f>IF([1]!Descarga[[#This Row],[SALIDA DE UNIDAD]]="","",[1]!Descarga[[#This Row],[SALIDA DE UNIDAD]]-[1]!Descarga[[#This Row],[INICIO]])</f>
        <v>1.388888888888884E-2</v>
      </c>
    </row>
    <row r="98" spans="1:25" ht="15.75" thickBot="1" x14ac:dyDescent="0.3">
      <c r="A98" s="74">
        <v>45848</v>
      </c>
      <c r="B98" s="61">
        <v>2</v>
      </c>
      <c r="C98" s="61" t="s">
        <v>279</v>
      </c>
      <c r="D98" s="75" t="s">
        <v>399</v>
      </c>
      <c r="E98" s="80">
        <v>3026.5799999999995</v>
      </c>
      <c r="F98" s="77" t="s">
        <v>281</v>
      </c>
      <c r="G98" s="61" t="s">
        <v>55</v>
      </c>
      <c r="H98" s="58">
        <v>0.625</v>
      </c>
      <c r="I98" s="58">
        <v>0.63541666666666663</v>
      </c>
      <c r="J98" s="81">
        <f>[1]!Descarga[[#This Row],[FINAL]]-[1]!Descarga[[#This Row],[INICIO]]</f>
        <v>1.041666666666663E-2</v>
      </c>
      <c r="K98" s="33">
        <v>3</v>
      </c>
      <c r="L98" s="37" t="s">
        <v>282</v>
      </c>
      <c r="M98" s="38" t="s">
        <v>283</v>
      </c>
      <c r="N98" s="33">
        <v>3</v>
      </c>
      <c r="O98" s="61">
        <v>8</v>
      </c>
      <c r="P98" s="33" t="s">
        <v>286</v>
      </c>
      <c r="Q98" s="39">
        <v>1</v>
      </c>
      <c r="R98" s="59" t="str">
        <f>IF([1]!Descarga[[#This Row],[SALIDA DE UNIDAD]]="","RETORNO VACIO","RETORNO CON MATERIALES")</f>
        <v>RETORNO CON MATERIALES</v>
      </c>
      <c r="S98" s="82">
        <f t="shared" si="14"/>
        <v>28</v>
      </c>
      <c r="T98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</v>
      </c>
      <c r="U98" s="62">
        <f>IF([1]!Descarga[[#This Row],[TIEMPO (H)]]="","",[1]!Descarga[[#This Row],[TIEMPO (H)]]*60)</f>
        <v>15</v>
      </c>
      <c r="V98" s="58">
        <v>0.64583333333333337</v>
      </c>
      <c r="W98" s="60">
        <f>IF([1]!Descarga[[#This Row],[SALIDA DE UNIDAD]]="","",[1]!Descarga[[#This Row],[SALIDA DE UNIDAD]]-[1]!Descarga[[#This Row],[FINAL]])</f>
        <v>1.0416666666666741E-2</v>
      </c>
      <c r="X98" s="59">
        <v>8</v>
      </c>
      <c r="Y98" s="32">
        <f>IF([1]!Descarga[[#This Row],[SALIDA DE UNIDAD]]="","",[1]!Descarga[[#This Row],[SALIDA DE UNIDAD]]-[1]!Descarga[[#This Row],[INICIO]])</f>
        <v>2.083333333333337E-2</v>
      </c>
    </row>
    <row r="99" spans="1:25" ht="15.75" thickBot="1" x14ac:dyDescent="0.3">
      <c r="A99" s="74">
        <v>45848</v>
      </c>
      <c r="B99" s="61">
        <v>3</v>
      </c>
      <c r="C99" s="33" t="s">
        <v>375</v>
      </c>
      <c r="D99" s="75" t="s">
        <v>400</v>
      </c>
      <c r="E99" s="80">
        <v>2159.21</v>
      </c>
      <c r="F99" s="35" t="s">
        <v>326</v>
      </c>
      <c r="G99" s="33" t="s">
        <v>62</v>
      </c>
      <c r="H99" s="58">
        <v>0.84027777777777779</v>
      </c>
      <c r="I99" s="58">
        <v>0.84583333333333333</v>
      </c>
      <c r="J99" s="81">
        <f>[1]!Descarga[[#This Row],[FINAL]]-[1]!Descarga[[#This Row],[INICIO]]</f>
        <v>5.5555555555555358E-3</v>
      </c>
      <c r="K99" s="33">
        <v>3</v>
      </c>
      <c r="L99" s="37" t="s">
        <v>282</v>
      </c>
      <c r="M99" s="38" t="s">
        <v>283</v>
      </c>
      <c r="N99" s="33">
        <v>3</v>
      </c>
      <c r="O99" s="61">
        <v>5</v>
      </c>
      <c r="P99" s="33" t="s">
        <v>286</v>
      </c>
      <c r="Q99" s="39">
        <v>3</v>
      </c>
      <c r="R99" s="59" t="str">
        <f>IF([1]!Descarga[[#This Row],[SALIDA DE UNIDAD]]="","RETORNO VACIO","RETORNO CON MATERIALES")</f>
        <v>RETORNO VACIO</v>
      </c>
      <c r="S99" s="82">
        <f>WEEKNUM(A99)</f>
        <v>28</v>
      </c>
      <c r="T99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99" s="62">
        <f>IF([1]!Descarga[[#This Row],[TIEMPO (H)]]="","",[1]!Descarga[[#This Row],[TIEMPO (H)]]*60)</f>
        <v>7.9999999999999716</v>
      </c>
      <c r="V99" s="61"/>
      <c r="W99" s="60" t="str">
        <f>IF([1]!Descarga[[#This Row],[SALIDA DE UNIDAD]]="","",[1]!Descarga[[#This Row],[SALIDA DE UNIDAD]]-[1]!Descarga[[#This Row],[FINAL]])</f>
        <v/>
      </c>
      <c r="X99" s="59"/>
      <c r="Y99" s="32" t="str">
        <f>IF([1]!Descarga[[#This Row],[SALIDA DE UNIDAD]]="","",[1]!Descarga[[#This Row],[SALIDA DE UNIDAD]]-[1]!Descarga[[#This Row],[INICIO]])</f>
        <v/>
      </c>
    </row>
    <row r="100" spans="1:25" ht="15.75" thickBot="1" x14ac:dyDescent="0.3">
      <c r="A100" s="74">
        <v>45848</v>
      </c>
      <c r="B100" s="61">
        <v>4</v>
      </c>
      <c r="C100" s="33" t="s">
        <v>300</v>
      </c>
      <c r="D100" s="34" t="s">
        <v>401</v>
      </c>
      <c r="E100" s="76">
        <v>3516.4799999999996</v>
      </c>
      <c r="F100" s="35" t="s">
        <v>281</v>
      </c>
      <c r="G100" s="33" t="s">
        <v>55</v>
      </c>
      <c r="H100" s="58">
        <v>0.85069444444444442</v>
      </c>
      <c r="I100" s="58">
        <v>0.86111111111111116</v>
      </c>
      <c r="J100" s="81">
        <f>[1]!Descarga[[#This Row],[FINAL]]-[1]!Descarga[[#This Row],[INICIO]]</f>
        <v>1.0416666666666741E-2</v>
      </c>
      <c r="K100" s="33">
        <v>3</v>
      </c>
      <c r="L100" s="37" t="s">
        <v>282</v>
      </c>
      <c r="M100" s="38" t="s">
        <v>302</v>
      </c>
      <c r="N100" s="33">
        <v>3</v>
      </c>
      <c r="O100" s="61">
        <v>10</v>
      </c>
      <c r="P100" s="33" t="s">
        <v>286</v>
      </c>
      <c r="Q100" s="39">
        <v>3</v>
      </c>
      <c r="R100" s="59" t="str">
        <f>IF([1]!Descarga[[#This Row],[SALIDA DE UNIDAD]]="","RETORNO VACIO","RETORNO CON MATERIALES")</f>
        <v>RETORNO VACIO</v>
      </c>
      <c r="S100" s="82">
        <f>WEEKNUM(A100)</f>
        <v>28</v>
      </c>
      <c r="T10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0.25000000000000355</v>
      </c>
      <c r="U100" s="62">
        <f>IF([1]!Descarga[[#This Row],[TIEMPO (H)]]="","",[1]!Descarga[[#This Row],[TIEMPO (H)]]*60)</f>
        <v>15.000000000000213</v>
      </c>
      <c r="V100" s="61"/>
      <c r="W100" s="60" t="str">
        <f>IF([1]!Descarga[[#This Row],[SALIDA DE UNIDAD]]="","",[1]!Descarga[[#This Row],[SALIDA DE UNIDAD]]-[1]!Descarga[[#This Row],[FINAL]])</f>
        <v/>
      </c>
      <c r="X100" s="59"/>
      <c r="Y100" s="32" t="str">
        <f>IF([1]!Descarga[[#This Row],[SALIDA DE UNIDAD]]="","",[1]!Descarga[[#This Row],[SALIDA DE UNIDAD]]-[1]!Descarga[[#This Row],[INICIO]])</f>
        <v/>
      </c>
    </row>
    <row r="101" spans="1:25" ht="15.75" thickBot="1" x14ac:dyDescent="0.3">
      <c r="A101" s="74">
        <v>45848</v>
      </c>
      <c r="B101" s="61">
        <v>5</v>
      </c>
      <c r="C101" s="61" t="s">
        <v>377</v>
      </c>
      <c r="D101" s="75" t="s">
        <v>402</v>
      </c>
      <c r="E101" s="80">
        <v>2473.19</v>
      </c>
      <c r="F101" s="77" t="s">
        <v>326</v>
      </c>
      <c r="G101" s="61" t="s">
        <v>379</v>
      </c>
      <c r="H101" s="58">
        <v>0.87152777777777779</v>
      </c>
      <c r="I101" s="58">
        <v>0.87708333333333333</v>
      </c>
      <c r="J101" s="81">
        <f>[1]!Descarga[[#This Row],[FINAL]]-[1]!Descarga[[#This Row],[INICIO]]</f>
        <v>5.5555555555555358E-3</v>
      </c>
      <c r="K101" s="33">
        <v>3</v>
      </c>
      <c r="L101" s="37" t="s">
        <v>282</v>
      </c>
      <c r="M101" s="38" t="s">
        <v>283</v>
      </c>
      <c r="N101" s="33">
        <v>3</v>
      </c>
      <c r="O101" s="61">
        <v>5</v>
      </c>
      <c r="P101" s="33" t="s">
        <v>286</v>
      </c>
      <c r="Q101" s="39">
        <v>3</v>
      </c>
      <c r="R101" s="59" t="str">
        <f>IF([1]!Descarga[[#This Row],[SALIDA DE UNIDAD]]="","RETORNO VACIO","RETORNO CON MATERIALES")</f>
        <v>RETORNO CON MATERIALES</v>
      </c>
      <c r="S101" s="82">
        <f>WEEKNUM(A101)</f>
        <v>28</v>
      </c>
      <c r="T101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101" s="62">
        <f>IF([1]!Descarga[[#This Row],[TIEMPO (H)]]="","",[1]!Descarga[[#This Row],[TIEMPO (H)]]*60)</f>
        <v>7.9999999999999716</v>
      </c>
      <c r="V101" s="58">
        <v>0.88541666666666663</v>
      </c>
      <c r="W101" s="60">
        <f>IF([1]!Descarga[[#This Row],[SALIDA DE UNIDAD]]="","",[1]!Descarga[[#This Row],[SALIDA DE UNIDAD]]-[1]!Descarga[[#This Row],[FINAL]])</f>
        <v>8.3333333333333037E-3</v>
      </c>
      <c r="X101" s="59">
        <v>5</v>
      </c>
      <c r="Y101" s="32">
        <f>IF([1]!Descarga[[#This Row],[SALIDA DE UNIDAD]]="","",[1]!Descarga[[#This Row],[SALIDA DE UNIDAD]]-[1]!Descarga[[#This Row],[INICIO]])</f>
        <v>1.388888888888884E-2</v>
      </c>
    </row>
    <row r="102" spans="1:25" ht="15.75" thickBot="1" x14ac:dyDescent="0.3">
      <c r="A102" s="74">
        <v>45848</v>
      </c>
      <c r="B102" s="33">
        <v>6</v>
      </c>
      <c r="C102" s="33" t="s">
        <v>279</v>
      </c>
      <c r="D102" s="34" t="s">
        <v>403</v>
      </c>
      <c r="E102" s="76">
        <v>2455.6000000000004</v>
      </c>
      <c r="F102" s="35" t="s">
        <v>281</v>
      </c>
      <c r="G102" s="33" t="s">
        <v>293</v>
      </c>
      <c r="H102" s="22">
        <v>0.88888888888888884</v>
      </c>
      <c r="I102" s="22">
        <v>0.89583333333333337</v>
      </c>
      <c r="J102" s="78">
        <f>[1]!Descarga[[#This Row],[FINAL]]-[1]!Descarga[[#This Row],[INICIO]]</f>
        <v>6.9444444444445308E-3</v>
      </c>
      <c r="K102" s="33">
        <v>3</v>
      </c>
      <c r="L102" s="37" t="s">
        <v>282</v>
      </c>
      <c r="M102" s="38" t="s">
        <v>283</v>
      </c>
      <c r="N102" s="33">
        <v>3</v>
      </c>
      <c r="O102" s="61">
        <v>8</v>
      </c>
      <c r="P102" s="33" t="s">
        <v>286</v>
      </c>
      <c r="Q102" s="39">
        <v>3</v>
      </c>
      <c r="R102" s="37" t="str">
        <f>IF([1]!Descarga[[#This Row],[SALIDA DE UNIDAD]]="","RETORNO VACIO","RETORNO CON MATERIALES")</f>
        <v>RETORNO CON MATERIALES</v>
      </c>
      <c r="S102" s="40">
        <f t="shared" ref="S102:S109" si="15">WEEKNUM(A102)</f>
        <v>28</v>
      </c>
      <c r="T102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0.16666666666666785</v>
      </c>
      <c r="U102" s="4">
        <f>IF([1]!Descarga[[#This Row],[TIEMPO (H)]]="","",[1]!Descarga[[#This Row],[TIEMPO (H)]]*60)</f>
        <v>10.000000000000071</v>
      </c>
      <c r="V102" s="22">
        <v>0.90972222222222221</v>
      </c>
      <c r="W102" s="30">
        <f>IF([1]!Descarga[[#This Row],[SALIDA DE UNIDAD]]="","",[1]!Descarga[[#This Row],[SALIDA DE UNIDAD]]-[1]!Descarga[[#This Row],[FINAL]])</f>
        <v>1.388888888888884E-2</v>
      </c>
      <c r="X102" s="37">
        <v>8</v>
      </c>
      <c r="Y102" s="26">
        <f>IF([1]!Descarga[[#This Row],[SALIDA DE UNIDAD]]="","",[1]!Descarga[[#This Row],[SALIDA DE UNIDAD]]-[1]!Descarga[[#This Row],[INICIO]])</f>
        <v>2.083333333333337E-2</v>
      </c>
    </row>
    <row r="103" spans="1:25" ht="15.75" thickBot="1" x14ac:dyDescent="0.3">
      <c r="A103" s="74">
        <v>45848</v>
      </c>
      <c r="B103" s="61">
        <v>7</v>
      </c>
      <c r="C103" s="61" t="s">
        <v>382</v>
      </c>
      <c r="D103" s="34" t="s">
        <v>404</v>
      </c>
      <c r="E103" s="80">
        <v>1478.9099999999999</v>
      </c>
      <c r="F103" s="77" t="s">
        <v>281</v>
      </c>
      <c r="G103" s="61" t="s">
        <v>67</v>
      </c>
      <c r="H103" s="58">
        <v>0.91319444444444442</v>
      </c>
      <c r="I103" s="58">
        <v>0.91666666666666663</v>
      </c>
      <c r="J103" s="81">
        <f>[1]!Descarga[[#This Row],[FINAL]]-[1]!Descarga[[#This Row],[INICIO]]</f>
        <v>3.4722222222222099E-3</v>
      </c>
      <c r="K103" s="33">
        <v>3</v>
      </c>
      <c r="L103" s="37" t="s">
        <v>288</v>
      </c>
      <c r="M103" s="38" t="s">
        <v>283</v>
      </c>
      <c r="N103" s="33">
        <v>3</v>
      </c>
      <c r="O103" s="61">
        <v>3</v>
      </c>
      <c r="P103" s="33" t="s">
        <v>286</v>
      </c>
      <c r="Q103" s="39">
        <v>3</v>
      </c>
      <c r="R103" s="59" t="str">
        <f>IF([1]!Descarga[[#This Row],[SALIDA DE UNIDAD]]="","RETORNO VACIO","RETORNO CON MATERIALES")</f>
        <v>RETORNO CON MATERIALES</v>
      </c>
      <c r="S103" s="82">
        <f t="shared" si="15"/>
        <v>28</v>
      </c>
      <c r="T103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8.3333333333335702E-2</v>
      </c>
      <c r="U103" s="62">
        <f>IF([1]!Descarga[[#This Row],[TIEMPO (H)]]="","",[1]!Descarga[[#This Row],[TIEMPO (H)]]*60)</f>
        <v>5.0000000000001421</v>
      </c>
      <c r="V103" s="58">
        <v>0.93055555555555558</v>
      </c>
      <c r="W103" s="60">
        <f>IF([1]!Descarga[[#This Row],[SALIDA DE UNIDAD]]="","",[1]!Descarga[[#This Row],[SALIDA DE UNIDAD]]-[1]!Descarga[[#This Row],[FINAL]])</f>
        <v>1.3888888888888951E-2</v>
      </c>
      <c r="X103" s="59">
        <v>4</v>
      </c>
      <c r="Y103" s="32">
        <f>IF([1]!Descarga[[#This Row],[SALIDA DE UNIDAD]]="","",[1]!Descarga[[#This Row],[SALIDA DE UNIDAD]]-[1]!Descarga[[#This Row],[INICIO]])</f>
        <v>1.736111111111116E-2</v>
      </c>
    </row>
    <row r="104" spans="1:25" ht="15.75" thickBot="1" x14ac:dyDescent="0.3">
      <c r="A104" s="74">
        <v>45849</v>
      </c>
      <c r="B104" s="33">
        <v>1</v>
      </c>
      <c r="C104" s="33" t="s">
        <v>279</v>
      </c>
      <c r="D104" s="34" t="s">
        <v>405</v>
      </c>
      <c r="E104" s="76">
        <v>3038.58</v>
      </c>
      <c r="F104" s="77" t="s">
        <v>281</v>
      </c>
      <c r="G104" s="61" t="s">
        <v>55</v>
      </c>
      <c r="H104" s="22">
        <v>0.62152777777777779</v>
      </c>
      <c r="I104" s="22">
        <v>0.62847222222222221</v>
      </c>
      <c r="J104" s="78">
        <f>[1]!Descarga[[#This Row],[FINAL]]-[1]!Descarga[[#This Row],[INICIO]]</f>
        <v>6.9444444444444198E-3</v>
      </c>
      <c r="K104" s="33">
        <v>3</v>
      </c>
      <c r="L104" s="37" t="s">
        <v>288</v>
      </c>
      <c r="M104" s="38" t="s">
        <v>283</v>
      </c>
      <c r="N104" s="33">
        <v>3</v>
      </c>
      <c r="O104" s="61">
        <v>8</v>
      </c>
      <c r="P104" s="33" t="s">
        <v>286</v>
      </c>
      <c r="Q104" s="39">
        <v>3</v>
      </c>
      <c r="R104" s="37" t="str">
        <f>IF([1]!Descarga[[#This Row],[SALIDA DE UNIDAD]]="","RETORNO VACIO","RETORNO CON MATERIALES")</f>
        <v>RETORNO CON MATERIALES</v>
      </c>
      <c r="S104" s="40">
        <f t="shared" si="15"/>
        <v>28</v>
      </c>
      <c r="T104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0.1666666666666643</v>
      </c>
      <c r="U104" s="4">
        <f>IF([1]!Descarga[[#This Row],[TIEMPO (H)]]="","",[1]!Descarga[[#This Row],[TIEMPO (H)]]*60)</f>
        <v>9.9999999999998579</v>
      </c>
      <c r="V104" s="22">
        <v>0.63541666666666663</v>
      </c>
      <c r="W104" s="30">
        <f>IF([1]!Descarga[[#This Row],[SALIDA DE UNIDAD]]="","",[1]!Descarga[[#This Row],[SALIDA DE UNIDAD]]-[1]!Descarga[[#This Row],[FINAL]])</f>
        <v>6.9444444444444198E-3</v>
      </c>
      <c r="X104" s="37">
        <v>8</v>
      </c>
      <c r="Y104" s="26">
        <f>IF([1]!Descarga[[#This Row],[SALIDA DE UNIDAD]]="","",[1]!Descarga[[#This Row],[SALIDA DE UNIDAD]]-[1]!Descarga[[#This Row],[INICIO]])</f>
        <v>1.388888888888884E-2</v>
      </c>
    </row>
    <row r="105" spans="1:25" ht="15.75" thickBot="1" x14ac:dyDescent="0.3">
      <c r="A105" s="74">
        <v>45849</v>
      </c>
      <c r="B105" s="61">
        <v>2</v>
      </c>
      <c r="C105" s="61" t="s">
        <v>406</v>
      </c>
      <c r="D105" s="75" t="s">
        <v>407</v>
      </c>
      <c r="E105" s="80">
        <v>2634.7000000000003</v>
      </c>
      <c r="F105" s="77" t="s">
        <v>326</v>
      </c>
      <c r="G105" s="33" t="s">
        <v>394</v>
      </c>
      <c r="H105" s="58">
        <v>0.63541666666666663</v>
      </c>
      <c r="I105" s="58">
        <v>0.63888888888888884</v>
      </c>
      <c r="J105" s="81">
        <f>[1]!Descarga[[#This Row],[FINAL]]-[1]!Descarga[[#This Row],[INICIO]]</f>
        <v>3.4722222222222099E-3</v>
      </c>
      <c r="K105" s="33">
        <v>3</v>
      </c>
      <c r="L105" s="37" t="s">
        <v>296</v>
      </c>
      <c r="M105" s="38" t="s">
        <v>283</v>
      </c>
      <c r="N105" s="33">
        <v>3</v>
      </c>
      <c r="O105" s="61">
        <v>5</v>
      </c>
      <c r="P105" s="33" t="s">
        <v>297</v>
      </c>
      <c r="Q105" s="39">
        <v>1</v>
      </c>
      <c r="R105" s="59" t="str">
        <f>IF([1]!Descarga[[#This Row],[SALIDA DE UNIDAD]]="","RETORNO VACIO","RETORNO CON MATERIALES")</f>
        <v>RETORNO CON MATERIALES</v>
      </c>
      <c r="S105" s="82">
        <f t="shared" si="15"/>
        <v>28</v>
      </c>
      <c r="T105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105" s="62">
        <f>IF([1]!Descarga[[#This Row],[TIEMPO (H)]]="","",[1]!Descarga[[#This Row],[TIEMPO (H)]]*60)</f>
        <v>4.9999999999999289</v>
      </c>
      <c r="V105" s="58">
        <v>0.64375000000000004</v>
      </c>
      <c r="W105" s="60">
        <f>IF([1]!Descarga[[#This Row],[SALIDA DE UNIDAD]]="","",[1]!Descarga[[#This Row],[SALIDA DE UNIDAD]]-[1]!Descarga[[#This Row],[FINAL]])</f>
        <v>4.8611111111112049E-3</v>
      </c>
      <c r="X105" s="59">
        <v>7</v>
      </c>
      <c r="Y105" s="32">
        <f>IF([1]!Descarga[[#This Row],[SALIDA DE UNIDAD]]="","",[1]!Descarga[[#This Row],[SALIDA DE UNIDAD]]-[1]!Descarga[[#This Row],[INICIO]])</f>
        <v>8.3333333333334147E-3</v>
      </c>
    </row>
    <row r="106" spans="1:25" ht="15.75" thickBot="1" x14ac:dyDescent="0.3">
      <c r="A106" s="74">
        <v>45849</v>
      </c>
      <c r="B106" s="61">
        <v>3</v>
      </c>
      <c r="C106" s="33" t="s">
        <v>406</v>
      </c>
      <c r="D106" s="75" t="s">
        <v>408</v>
      </c>
      <c r="E106" s="76">
        <v>3096.6800000000003</v>
      </c>
      <c r="F106" s="35" t="s">
        <v>326</v>
      </c>
      <c r="G106" s="33" t="s">
        <v>394</v>
      </c>
      <c r="H106" s="22">
        <v>0.83680555555555558</v>
      </c>
      <c r="I106" s="22">
        <v>0.84097222222222223</v>
      </c>
      <c r="J106" s="78">
        <f>[1]!Descarga[[#This Row],[FINAL]]-[1]!Descarga[[#This Row],[INICIO]]</f>
        <v>4.1666666666666519E-3</v>
      </c>
      <c r="K106" s="33">
        <v>3</v>
      </c>
      <c r="L106" s="37" t="s">
        <v>296</v>
      </c>
      <c r="M106" s="38" t="s">
        <v>283</v>
      </c>
      <c r="N106" s="33">
        <v>3</v>
      </c>
      <c r="O106" s="61">
        <v>6</v>
      </c>
      <c r="P106" s="33" t="s">
        <v>297</v>
      </c>
      <c r="Q106" s="39">
        <v>1</v>
      </c>
      <c r="R106" s="37" t="str">
        <f>IF([1]!Descarga[[#This Row],[SALIDA DE UNIDAD]]="","RETORNO VACIO","RETORNO CON MATERIALES")</f>
        <v>RETORNO VACIO</v>
      </c>
      <c r="S106" s="40">
        <f t="shared" si="15"/>
        <v>28</v>
      </c>
      <c r="T106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9.9999999999997868E-2</v>
      </c>
      <c r="U106" s="4">
        <f>IF([1]!Descarga[[#This Row],[TIEMPO (H)]]="","",[1]!Descarga[[#This Row],[TIEMPO (H)]]*60)</f>
        <v>5.9999999999998721</v>
      </c>
      <c r="V106" s="33"/>
      <c r="W106" s="30" t="str">
        <f>IF([1]!Descarga[[#This Row],[SALIDA DE UNIDAD]]="","",[1]!Descarga[[#This Row],[SALIDA DE UNIDAD]]-[1]!Descarga[[#This Row],[FINAL]])</f>
        <v/>
      </c>
      <c r="X106" s="37"/>
      <c r="Y106" s="26" t="str">
        <f>IF([1]!Descarga[[#This Row],[SALIDA DE UNIDAD]]="","",[1]!Descarga[[#This Row],[SALIDA DE UNIDAD]]-[1]!Descarga[[#This Row],[INICIO]])</f>
        <v/>
      </c>
    </row>
    <row r="107" spans="1:25" ht="15.75" thickBot="1" x14ac:dyDescent="0.3">
      <c r="A107" s="74">
        <v>45849</v>
      </c>
      <c r="B107" s="61">
        <v>4</v>
      </c>
      <c r="C107" s="33" t="s">
        <v>377</v>
      </c>
      <c r="D107" s="34" t="s">
        <v>409</v>
      </c>
      <c r="E107" s="76">
        <v>1868.4900000000002</v>
      </c>
      <c r="F107" s="77" t="s">
        <v>326</v>
      </c>
      <c r="G107" s="61" t="s">
        <v>379</v>
      </c>
      <c r="H107" s="22">
        <v>0.84375</v>
      </c>
      <c r="I107" s="22">
        <v>0.84722222222222221</v>
      </c>
      <c r="J107" s="78">
        <f>[1]!Descarga[[#This Row],[FINAL]]-[1]!Descarga[[#This Row],[INICIO]]</f>
        <v>3.4722222222222099E-3</v>
      </c>
      <c r="K107" s="33">
        <v>3</v>
      </c>
      <c r="L107" s="37" t="s">
        <v>296</v>
      </c>
      <c r="M107" s="38" t="s">
        <v>283</v>
      </c>
      <c r="N107" s="33">
        <v>3</v>
      </c>
      <c r="O107" s="61">
        <v>4</v>
      </c>
      <c r="P107" s="33" t="s">
        <v>297</v>
      </c>
      <c r="Q107" s="39">
        <v>3</v>
      </c>
      <c r="R107" s="37" t="str">
        <f>IF([1]!Descarga[[#This Row],[SALIDA DE UNIDAD]]="","RETORNO VACIO","RETORNO CON MATERIALES")</f>
        <v>RETORNO VACIO</v>
      </c>
      <c r="S107" s="40">
        <f t="shared" si="15"/>
        <v>28</v>
      </c>
      <c r="T107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107" s="4">
        <f>IF([1]!Descarga[[#This Row],[TIEMPO (H)]]="","",[1]!Descarga[[#This Row],[TIEMPO (H)]]*60)</f>
        <v>4.9999999999999289</v>
      </c>
      <c r="V107" s="33"/>
      <c r="W107" s="30" t="str">
        <f>IF([1]!Descarga[[#This Row],[SALIDA DE UNIDAD]]="","",[1]!Descarga[[#This Row],[SALIDA DE UNIDAD]]-[1]!Descarga[[#This Row],[FINAL]])</f>
        <v/>
      </c>
      <c r="X107" s="37"/>
      <c r="Y107" s="26" t="str">
        <f>IF([1]!Descarga[[#This Row],[SALIDA DE UNIDAD]]="","",[1]!Descarga[[#This Row],[SALIDA DE UNIDAD]]-[1]!Descarga[[#This Row],[INICIO]])</f>
        <v/>
      </c>
    </row>
    <row r="108" spans="1:25" ht="15.75" thickBot="1" x14ac:dyDescent="0.3">
      <c r="A108" s="74">
        <v>45849</v>
      </c>
      <c r="B108" s="61">
        <v>5</v>
      </c>
      <c r="C108" s="33" t="s">
        <v>279</v>
      </c>
      <c r="D108" s="34" t="s">
        <v>410</v>
      </c>
      <c r="E108" s="76">
        <v>1364.19</v>
      </c>
      <c r="F108" s="77" t="s">
        <v>281</v>
      </c>
      <c r="G108" s="33" t="s">
        <v>293</v>
      </c>
      <c r="H108" s="22">
        <v>0.85416666666666663</v>
      </c>
      <c r="I108" s="22">
        <v>0.86041666666666672</v>
      </c>
      <c r="J108" s="78">
        <f>[1]!Descarga[[#This Row],[FINAL]]-[1]!Descarga[[#This Row],[INICIO]]</f>
        <v>6.2500000000000888E-3</v>
      </c>
      <c r="K108" s="61">
        <v>3</v>
      </c>
      <c r="L108" s="59" t="s">
        <v>288</v>
      </c>
      <c r="M108" s="84" t="s">
        <v>283</v>
      </c>
      <c r="N108" s="61">
        <v>3</v>
      </c>
      <c r="O108" s="33">
        <v>6</v>
      </c>
      <c r="P108" s="33" t="s">
        <v>286</v>
      </c>
      <c r="Q108" s="39">
        <v>3</v>
      </c>
      <c r="R108" s="37" t="str">
        <f>IF([1]!Descarga[[#This Row],[SALIDA DE UNIDAD]]="","RETORNO VACIO","RETORNO CON MATERIALES")</f>
        <v>RETORNO VACIO</v>
      </c>
      <c r="S108" s="40">
        <f t="shared" si="15"/>
        <v>28</v>
      </c>
      <c r="T108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0.15000000000000213</v>
      </c>
      <c r="U108" s="4">
        <f>IF([1]!Descarga[[#This Row],[TIEMPO (H)]]="","",[1]!Descarga[[#This Row],[TIEMPO (H)]]*60)</f>
        <v>9.0000000000001279</v>
      </c>
      <c r="V108" s="33"/>
      <c r="W108" s="30" t="str">
        <f>IF([1]!Descarga[[#This Row],[SALIDA DE UNIDAD]]="","",[1]!Descarga[[#This Row],[SALIDA DE UNIDAD]]-[1]!Descarga[[#This Row],[FINAL]])</f>
        <v/>
      </c>
      <c r="X108" s="37"/>
      <c r="Y108" s="26" t="str">
        <f>IF([1]!Descarga[[#This Row],[SALIDA DE UNIDAD]]="","",[1]!Descarga[[#This Row],[SALIDA DE UNIDAD]]-[1]!Descarga[[#This Row],[INICIO]])</f>
        <v/>
      </c>
    </row>
    <row r="109" spans="1:25" ht="15.75" thickBot="1" x14ac:dyDescent="0.3">
      <c r="A109" s="74">
        <v>45849</v>
      </c>
      <c r="B109" s="61">
        <v>6</v>
      </c>
      <c r="C109" s="61" t="s">
        <v>300</v>
      </c>
      <c r="D109" s="34" t="s">
        <v>411</v>
      </c>
      <c r="E109" s="80">
        <v>3397.69</v>
      </c>
      <c r="F109" s="77" t="s">
        <v>281</v>
      </c>
      <c r="G109" s="61" t="s">
        <v>55</v>
      </c>
      <c r="H109" s="58">
        <v>0.86805555555555558</v>
      </c>
      <c r="I109" s="58">
        <v>0.87847222222222221</v>
      </c>
      <c r="J109" s="81">
        <f>[1]!Descarga[[#This Row],[FINAL]]-[1]!Descarga[[#This Row],[INICIO]]</f>
        <v>1.041666666666663E-2</v>
      </c>
      <c r="K109" s="61">
        <v>3</v>
      </c>
      <c r="L109" s="59" t="s">
        <v>288</v>
      </c>
      <c r="M109" s="84" t="s">
        <v>283</v>
      </c>
      <c r="N109" s="61">
        <v>3</v>
      </c>
      <c r="O109" s="61">
        <v>10</v>
      </c>
      <c r="P109" s="61" t="s">
        <v>286</v>
      </c>
      <c r="Q109" s="85">
        <v>1</v>
      </c>
      <c r="R109" s="59" t="str">
        <f>IF([1]!Descarga[[#This Row],[SALIDA DE UNIDAD]]="","RETORNO VACIO","RETORNO CON MATERIALES")</f>
        <v>RETORNO VACIO</v>
      </c>
      <c r="S109" s="82">
        <f t="shared" si="15"/>
        <v>28</v>
      </c>
      <c r="T109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0.24999999999999645</v>
      </c>
      <c r="U109" s="62">
        <f>IF([1]!Descarga[[#This Row],[TIEMPO (H)]]="","",[1]!Descarga[[#This Row],[TIEMPO (H)]]*60)</f>
        <v>14.999999999999787</v>
      </c>
      <c r="V109" s="61"/>
      <c r="W109" s="60" t="str">
        <f>IF([1]!Descarga[[#This Row],[SALIDA DE UNIDAD]]="","",[1]!Descarga[[#This Row],[SALIDA DE UNIDAD]]-[1]!Descarga[[#This Row],[FINAL]])</f>
        <v/>
      </c>
      <c r="X109" s="59"/>
      <c r="Y109" s="32" t="str">
        <f>IF([1]!Descarga[[#This Row],[SALIDA DE UNIDAD]]="","",[1]!Descarga[[#This Row],[SALIDA DE UNIDAD]]-[1]!Descarga[[#This Row],[INICIO]])</f>
        <v/>
      </c>
    </row>
    <row r="110" spans="1:25" ht="15.75" thickBot="1" x14ac:dyDescent="0.3">
      <c r="A110" s="74">
        <v>45849</v>
      </c>
      <c r="B110" s="61">
        <v>7</v>
      </c>
      <c r="C110" s="61" t="s">
        <v>382</v>
      </c>
      <c r="D110" s="34" t="s">
        <v>412</v>
      </c>
      <c r="E110" s="80">
        <v>931.79000000000019</v>
      </c>
      <c r="F110" s="77" t="s">
        <v>281</v>
      </c>
      <c r="G110" s="61" t="s">
        <v>67</v>
      </c>
      <c r="H110" s="58">
        <v>0.89583333333333337</v>
      </c>
      <c r="I110" s="58">
        <v>0.8979166666666667</v>
      </c>
      <c r="J110" s="81">
        <f>[1]!Descarga[[#This Row],[FINAL]]-[1]!Descarga[[#This Row],[INICIO]]</f>
        <v>2.0833333333333259E-3</v>
      </c>
      <c r="K110" s="61">
        <v>3</v>
      </c>
      <c r="L110" s="59" t="s">
        <v>288</v>
      </c>
      <c r="M110" s="84" t="s">
        <v>283</v>
      </c>
      <c r="N110" s="61">
        <v>3</v>
      </c>
      <c r="O110" s="61">
        <v>2</v>
      </c>
      <c r="P110" s="61" t="s">
        <v>286</v>
      </c>
      <c r="Q110" s="85">
        <v>3</v>
      </c>
      <c r="R110" s="59" t="str">
        <f>IF([1]!Descarga[[#This Row],[SALIDA DE UNIDAD]]="","RETORNO VACIO","RETORNO CON MATERIALES")</f>
        <v>RETORNO CON MATERIALES</v>
      </c>
      <c r="S110" s="82">
        <f>WEEKNUM(A110)</f>
        <v>28</v>
      </c>
      <c r="T110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5.0000000000000711E-2</v>
      </c>
      <c r="U110" s="62">
        <f>IF([1]!Descarga[[#This Row],[TIEMPO (H)]]="","",[1]!Descarga[[#This Row],[TIEMPO (H)]]*60)</f>
        <v>3.0000000000000426</v>
      </c>
      <c r="V110" s="61"/>
      <c r="W110" s="60">
        <f>IF([1]!Descarga[[#This Row],[SALIDA DE UNIDAD]]="","",[1]!Descarga[[#This Row],[SALIDA DE UNIDAD]]-[1]!Descarga[[#This Row],[FINAL]])</f>
        <v>1.5277777777777724E-2</v>
      </c>
      <c r="X110" s="59"/>
      <c r="Y110" s="32">
        <f>IF([1]!Descarga[[#This Row],[SALIDA DE UNIDAD]]="","",[1]!Descarga[[#This Row],[SALIDA DE UNIDAD]]-[1]!Descarga[[#This Row],[INICIO]])</f>
        <v>1.7361111111111049E-2</v>
      </c>
    </row>
    <row r="111" spans="1:25" ht="15.75" thickBot="1" x14ac:dyDescent="0.3">
      <c r="A111" s="74">
        <v>45852</v>
      </c>
      <c r="B111" s="61">
        <v>1</v>
      </c>
      <c r="C111" s="61" t="s">
        <v>279</v>
      </c>
      <c r="D111" s="34" t="s">
        <v>413</v>
      </c>
      <c r="E111" s="80">
        <v>3031.58</v>
      </c>
      <c r="F111" s="77" t="s">
        <v>281</v>
      </c>
      <c r="G111" s="33" t="s">
        <v>293</v>
      </c>
      <c r="H111" s="58">
        <v>0.61111111111111116</v>
      </c>
      <c r="I111" s="58">
        <v>0.61805555555555558</v>
      </c>
      <c r="J111" s="81">
        <f>[1]!Descarga[[#This Row],[FINAL]]-[1]!Descarga[[#This Row],[INICIO]]</f>
        <v>6.9444444444444198E-3</v>
      </c>
      <c r="K111" s="61">
        <v>3</v>
      </c>
      <c r="L111" s="59" t="s">
        <v>288</v>
      </c>
      <c r="M111" s="84" t="s">
        <v>283</v>
      </c>
      <c r="N111" s="61">
        <v>3</v>
      </c>
      <c r="O111" s="61">
        <v>8</v>
      </c>
      <c r="P111" s="61" t="s">
        <v>286</v>
      </c>
      <c r="Q111" s="85">
        <v>3</v>
      </c>
      <c r="R111" s="59" t="str">
        <f>IF([1]!Descarga[[#This Row],[SALIDA DE UNIDAD]]="","RETORNO VACIO","RETORNO CON MATERIALES")</f>
        <v>RETORNO CON MATERIALES</v>
      </c>
      <c r="S111" s="82">
        <f>WEEKNUM(A111)</f>
        <v>29</v>
      </c>
      <c r="T111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0.16666666666666607</v>
      </c>
      <c r="U111" s="62">
        <f>IF([1]!Descarga[[#This Row],[TIEMPO (H)]]="","",[1]!Descarga[[#This Row],[TIEMPO (H)]]*60)</f>
        <v>9.9999999999999645</v>
      </c>
      <c r="V111" s="58">
        <v>0.62847222222222221</v>
      </c>
      <c r="W111" s="60">
        <f>IF([1]!Descarga[[#This Row],[SALIDA DE UNIDAD]]="","",[1]!Descarga[[#This Row],[SALIDA DE UNIDAD]]-[1]!Descarga[[#This Row],[FINAL]])</f>
        <v>1.041666666666663E-2</v>
      </c>
      <c r="X111" s="59">
        <v>8</v>
      </c>
      <c r="Y111" s="32">
        <f>IF([1]!Descarga[[#This Row],[SALIDA DE UNIDAD]]="","",[1]!Descarga[[#This Row],[SALIDA DE UNIDAD]]-[1]!Descarga[[#This Row],[INICIO]])</f>
        <v>1.7361111111111049E-2</v>
      </c>
    </row>
    <row r="112" spans="1:25" ht="15.75" thickBot="1" x14ac:dyDescent="0.3">
      <c r="A112" s="74">
        <v>45852</v>
      </c>
      <c r="B112" s="61">
        <v>2</v>
      </c>
      <c r="C112" s="61" t="s">
        <v>300</v>
      </c>
      <c r="D112" s="75" t="s">
        <v>414</v>
      </c>
      <c r="E112" s="80">
        <v>3858.78</v>
      </c>
      <c r="F112" s="77" t="s">
        <v>281</v>
      </c>
      <c r="G112" s="33" t="s">
        <v>293</v>
      </c>
      <c r="H112" s="58">
        <v>0.80555555555555558</v>
      </c>
      <c r="I112" s="58">
        <v>0.81944444444444442</v>
      </c>
      <c r="J112" s="81">
        <f>[1]!Descarga[[#This Row],[FINAL]]-[1]!Descarga[[#This Row],[INICIO]]</f>
        <v>1.388888888888884E-2</v>
      </c>
      <c r="K112" s="61">
        <v>2</v>
      </c>
      <c r="L112" s="59" t="s">
        <v>288</v>
      </c>
      <c r="M112" s="84" t="s">
        <v>302</v>
      </c>
      <c r="N112" s="61">
        <v>3</v>
      </c>
      <c r="O112" s="61">
        <v>10</v>
      </c>
      <c r="P112" s="61" t="s">
        <v>286</v>
      </c>
      <c r="Q112" s="85">
        <v>3</v>
      </c>
      <c r="R112" s="59" t="str">
        <f>IF([1]!Descarga[[#This Row],[SALIDA DE UNIDAD]]="","RETORNO VACIO","RETORNO CON MATERIALES")</f>
        <v>RETORNO VACIO</v>
      </c>
      <c r="S112" s="82">
        <f>WEEKNUM(A112)</f>
        <v>29</v>
      </c>
      <c r="T112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0.3333333333333286</v>
      </c>
      <c r="U112" s="62">
        <f>IF([1]!Descarga[[#This Row],[TIEMPO (H)]]="","",[1]!Descarga[[#This Row],[TIEMPO (H)]]*60)</f>
        <v>19.999999999999716</v>
      </c>
      <c r="V112" s="61"/>
      <c r="W112" s="60" t="str">
        <f>IF([1]!Descarga[[#This Row],[SALIDA DE UNIDAD]]="","",[1]!Descarga[[#This Row],[SALIDA DE UNIDAD]]-[1]!Descarga[[#This Row],[FINAL]])</f>
        <v/>
      </c>
      <c r="X112" s="59"/>
      <c r="Y112" s="32" t="str">
        <f>IF([1]!Descarga[[#This Row],[SALIDA DE UNIDAD]]="","",[1]!Descarga[[#This Row],[SALIDA DE UNIDAD]]-[1]!Descarga[[#This Row],[INICIO]])</f>
        <v/>
      </c>
    </row>
    <row r="113" spans="1:25" ht="15.75" thickBot="1" x14ac:dyDescent="0.3">
      <c r="A113" s="74">
        <v>45852</v>
      </c>
      <c r="B113" s="33">
        <v>3</v>
      </c>
      <c r="C113" s="33" t="s">
        <v>406</v>
      </c>
      <c r="D113" s="34" t="s">
        <v>415</v>
      </c>
      <c r="E113" s="76">
        <v>3249.14</v>
      </c>
      <c r="F113" s="35" t="s">
        <v>326</v>
      </c>
      <c r="G113" s="33" t="s">
        <v>62</v>
      </c>
      <c r="H113" s="22">
        <v>0.85069444444444442</v>
      </c>
      <c r="I113" s="22">
        <v>0.85624999999999996</v>
      </c>
      <c r="J113" s="78">
        <f>[1]!Descarga[[#This Row],[FINAL]]-[1]!Descarga[[#This Row],[INICIO]]</f>
        <v>5.5555555555555358E-3</v>
      </c>
      <c r="K113" s="61">
        <v>3</v>
      </c>
      <c r="L113" s="37" t="s">
        <v>296</v>
      </c>
      <c r="M113" s="38" t="s">
        <v>283</v>
      </c>
      <c r="N113" s="33">
        <v>3</v>
      </c>
      <c r="O113" s="33">
        <v>7</v>
      </c>
      <c r="P113" s="33" t="s">
        <v>297</v>
      </c>
      <c r="Q113" s="39">
        <v>3</v>
      </c>
      <c r="R113" s="37" t="str">
        <f>IF([1]!Descarga[[#This Row],[SALIDA DE UNIDAD]]="","RETORNO VACIO","RETORNO CON MATERIALES")</f>
        <v>RETORNO CON MATERIALES</v>
      </c>
      <c r="S113" s="40">
        <f t="shared" ref="S113:S116" si="16">WEEKNUM(A113)</f>
        <v>29</v>
      </c>
      <c r="T113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0.13333333333333286</v>
      </c>
      <c r="U113" s="4">
        <f>IF([1]!Descarga[[#This Row],[TIEMPO (H)]]="","",[1]!Descarga[[#This Row],[TIEMPO (H)]]*60)</f>
        <v>7.9999999999999716</v>
      </c>
      <c r="V113" s="22">
        <v>0.86458333333333337</v>
      </c>
      <c r="W113" s="30">
        <f>IF([1]!Descarga[[#This Row],[SALIDA DE UNIDAD]]="","",[1]!Descarga[[#This Row],[SALIDA DE UNIDAD]]-[1]!Descarga[[#This Row],[FINAL]])</f>
        <v>8.3333333333334147E-3</v>
      </c>
      <c r="X113" s="37">
        <v>9</v>
      </c>
      <c r="Y113" s="26">
        <f>IF([1]!Descarga[[#This Row],[SALIDA DE UNIDAD]]="","",[1]!Descarga[[#This Row],[SALIDA DE UNIDAD]]-[1]!Descarga[[#This Row],[INICIO]])</f>
        <v>1.3888888888888951E-2</v>
      </c>
    </row>
    <row r="114" spans="1:25" ht="15.75" thickBot="1" x14ac:dyDescent="0.3">
      <c r="A114" s="74">
        <v>45852</v>
      </c>
      <c r="B114" s="61">
        <v>4</v>
      </c>
      <c r="C114" s="61" t="s">
        <v>279</v>
      </c>
      <c r="D114" s="75" t="s">
        <v>416</v>
      </c>
      <c r="E114" s="80">
        <v>1638.94</v>
      </c>
      <c r="F114" s="77" t="s">
        <v>281</v>
      </c>
      <c r="G114" s="33" t="s">
        <v>293</v>
      </c>
      <c r="H114" s="58">
        <v>0.86805555555555558</v>
      </c>
      <c r="I114" s="58">
        <v>0.87291666666666667</v>
      </c>
      <c r="J114" s="81">
        <f>[1]!Descarga[[#This Row],[FINAL]]-[1]!Descarga[[#This Row],[INICIO]]</f>
        <v>4.8611111111110938E-3</v>
      </c>
      <c r="K114" s="61">
        <v>3</v>
      </c>
      <c r="L114" s="59" t="s">
        <v>288</v>
      </c>
      <c r="M114" s="84" t="s">
        <v>283</v>
      </c>
      <c r="N114" s="61">
        <v>3</v>
      </c>
      <c r="O114" s="61">
        <v>5</v>
      </c>
      <c r="P114" s="61" t="s">
        <v>286</v>
      </c>
      <c r="Q114" s="85">
        <v>1</v>
      </c>
      <c r="R114" s="59" t="str">
        <f>IF([1]!Descarga[[#This Row],[SALIDA DE UNIDAD]]="","RETORNO VACIO","RETORNO CON MATERIALES")</f>
        <v>RETORNO CON MATERIALES</v>
      </c>
      <c r="S114" s="82">
        <f t="shared" si="16"/>
        <v>29</v>
      </c>
      <c r="T114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0.11666666666666359</v>
      </c>
      <c r="U114" s="62">
        <f>IF([1]!Descarga[[#This Row],[TIEMPO (H)]]="","",[1]!Descarga[[#This Row],[TIEMPO (H)]]*60)</f>
        <v>6.9999999999998153</v>
      </c>
      <c r="V114" s="58">
        <v>0.88888888888888884</v>
      </c>
      <c r="W114" s="60">
        <f>IF([1]!Descarga[[#This Row],[SALIDA DE UNIDAD]]="","",[1]!Descarga[[#This Row],[SALIDA DE UNIDAD]]-[1]!Descarga[[#This Row],[FINAL]])</f>
        <v>1.5972222222222165E-2</v>
      </c>
      <c r="X114" s="59">
        <v>8</v>
      </c>
      <c r="Y114" s="32">
        <f>IF([1]!Descarga[[#This Row],[SALIDA DE UNIDAD]]="","",[1]!Descarga[[#This Row],[SALIDA DE UNIDAD]]-[1]!Descarga[[#This Row],[INICIO]])</f>
        <v>2.0833333333333259E-2</v>
      </c>
    </row>
    <row r="115" spans="1:25" ht="15.75" thickBot="1" x14ac:dyDescent="0.3">
      <c r="A115" s="74">
        <v>45852</v>
      </c>
      <c r="B115" s="33">
        <v>5</v>
      </c>
      <c r="C115" s="33" t="s">
        <v>382</v>
      </c>
      <c r="D115" s="75" t="s">
        <v>417</v>
      </c>
      <c r="E115" s="76">
        <v>1768.75</v>
      </c>
      <c r="F115" s="77" t="s">
        <v>281</v>
      </c>
      <c r="G115" s="61" t="s">
        <v>67</v>
      </c>
      <c r="H115" s="22">
        <v>0.89236111111111116</v>
      </c>
      <c r="I115" s="22">
        <v>0.89583333333333337</v>
      </c>
      <c r="J115" s="78">
        <f>[1]!Descarga[[#This Row],[FINAL]]-[1]!Descarga[[#This Row],[INICIO]]</f>
        <v>3.4722222222222099E-3</v>
      </c>
      <c r="K115" s="61">
        <v>3</v>
      </c>
      <c r="L115" s="37" t="s">
        <v>296</v>
      </c>
      <c r="M115" s="38" t="s">
        <v>283</v>
      </c>
      <c r="N115" s="33">
        <v>3</v>
      </c>
      <c r="O115" s="33">
        <v>4</v>
      </c>
      <c r="P115" s="33" t="s">
        <v>297</v>
      </c>
      <c r="Q115" s="39">
        <v>3</v>
      </c>
      <c r="R115" s="37" t="str">
        <f>IF([1]!Descarga[[#This Row],[SALIDA DE UNIDAD]]="","RETORNO VACIO","RETORNO CON MATERIALES")</f>
        <v>RETORNO VACIO</v>
      </c>
      <c r="S115" s="40">
        <f t="shared" si="16"/>
        <v>29</v>
      </c>
      <c r="T115" s="79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8.3333333333332149E-2</v>
      </c>
      <c r="U115" s="4">
        <f>IF([1]!Descarga[[#This Row],[TIEMPO (H)]]="","",[1]!Descarga[[#This Row],[TIEMPO (H)]]*60)</f>
        <v>4.9999999999999289</v>
      </c>
      <c r="V115" s="33"/>
      <c r="W115" s="30" t="str">
        <f>IF([1]!Descarga[[#This Row],[SALIDA DE UNIDAD]]="","",[1]!Descarga[[#This Row],[SALIDA DE UNIDAD]]-[1]!Descarga[[#This Row],[FINAL]])</f>
        <v/>
      </c>
      <c r="X115" s="37"/>
      <c r="Y115" s="26" t="str">
        <f>IF([1]!Descarga[[#This Row],[SALIDA DE UNIDAD]]="","",[1]!Descarga[[#This Row],[SALIDA DE UNIDAD]]-[1]!Descarga[[#This Row],[INICIO]])</f>
        <v/>
      </c>
    </row>
    <row r="116" spans="1:25" ht="15.75" thickBot="1" x14ac:dyDescent="0.3">
      <c r="A116" s="74">
        <v>45852</v>
      </c>
      <c r="B116" s="61">
        <v>5</v>
      </c>
      <c r="C116" s="61" t="s">
        <v>382</v>
      </c>
      <c r="D116" s="34" t="s">
        <v>418</v>
      </c>
      <c r="E116" s="80">
        <v>1845.86</v>
      </c>
      <c r="F116" s="77" t="s">
        <v>326</v>
      </c>
      <c r="G116" s="61" t="s">
        <v>379</v>
      </c>
      <c r="H116" s="58">
        <v>0.89583333333333337</v>
      </c>
      <c r="I116" s="58">
        <v>0.89930555555555558</v>
      </c>
      <c r="J116" s="81">
        <f>[1]!Descarga[[#This Row],[FINAL]]-[1]!Descarga[[#This Row],[INICIO]]</f>
        <v>3.4722222222222099E-3</v>
      </c>
      <c r="K116" s="61">
        <v>3</v>
      </c>
      <c r="L116" s="59" t="s">
        <v>296</v>
      </c>
      <c r="M116" s="84" t="s">
        <v>283</v>
      </c>
      <c r="N116" s="61">
        <v>3</v>
      </c>
      <c r="O116" s="61">
        <v>4</v>
      </c>
      <c r="P116" s="61" t="s">
        <v>297</v>
      </c>
      <c r="Q116" s="85">
        <v>3</v>
      </c>
      <c r="R116" s="59" t="str">
        <f>IF([1]!Descarga[[#This Row],[SALIDA DE UNIDAD]]="","RETORNO VACIO","RETORNO CON MATERIALES")</f>
        <v>RETORNO VACIO</v>
      </c>
      <c r="S116" s="82">
        <f t="shared" si="16"/>
        <v>29</v>
      </c>
      <c r="T116" s="83">
        <f>IF([1]!Descarga[[#This Row],[FINAL]]="","",IF([1]!Descarga[[#This Row],[FINAL]]&lt;[1]!Descarga[[#This Row],[INICIO]],24-([1]!Descarga[[#This Row],[INICIO]]*24)+(24*[1]!Descarga[[#This Row],[FINAL]]),(([1]!Descarga[[#This Row],[FINAL]]*24)-([1]!Descarga[[#This Row],[INICIO]]*24))))</f>
        <v>8.3333333333335702E-2</v>
      </c>
      <c r="U116" s="62">
        <f>IF([1]!Descarga[[#This Row],[TIEMPO (H)]]="","",[1]!Descarga[[#This Row],[TIEMPO (H)]]*60)</f>
        <v>5.0000000000001421</v>
      </c>
      <c r="V116" s="61"/>
      <c r="W116" s="60" t="str">
        <f>IF([1]!Descarga[[#This Row],[SALIDA DE UNIDAD]]="","",[1]!Descarga[[#This Row],[SALIDA DE UNIDAD]]-[1]!Descarga[[#This Row],[FINAL]])</f>
        <v/>
      </c>
      <c r="X116" s="59"/>
      <c r="Y116" s="32" t="str">
        <f>IF([1]!Descarga[[#This Row],[SALIDA DE UNIDAD]]="","",[1]!Descarga[[#This Row],[SALIDA DE UNIDAD]]-[1]!Descarga[[#This Row],[INICIO]])</f>
        <v/>
      </c>
    </row>
  </sheetData>
  <phoneticPr fontId="12" type="noConversion"/>
  <pageMargins left="0.70000000000000007" right="0.70000000000000007" top="0.75" bottom="0.75" header="0.30000000000000004" footer="0.30000000000000004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42AE-A506-43CA-BF3F-6F3EA943FD14}">
  <dimension ref="A2:F63"/>
  <sheetViews>
    <sheetView topLeftCell="A44" workbookViewId="0">
      <selection activeCell="D67" sqref="D67"/>
    </sheetView>
  </sheetViews>
  <sheetFormatPr baseColWidth="10" defaultColWidth="11.42578125" defaultRowHeight="15" x14ac:dyDescent="0.25"/>
  <cols>
    <col min="1" max="1" width="16.42578125" bestFit="1" customWidth="1"/>
    <col min="2" max="2" width="15.85546875" bestFit="1" customWidth="1"/>
    <col min="3" max="3" width="15.7109375" bestFit="1" customWidth="1"/>
    <col min="4" max="4" width="8.5703125" bestFit="1" customWidth="1"/>
    <col min="5" max="5" width="10.85546875" bestFit="1" customWidth="1"/>
    <col min="6" max="6" width="9.140625" bestFit="1" customWidth="1"/>
    <col min="7" max="7" width="15.85546875" bestFit="1" customWidth="1"/>
  </cols>
  <sheetData>
    <row r="2" spans="1:6" ht="15.75" x14ac:dyDescent="0.25">
      <c r="A2" s="94" t="s">
        <v>419</v>
      </c>
      <c r="B2" s="94"/>
      <c r="C2" s="94"/>
      <c r="D2" s="94"/>
      <c r="E2" s="94"/>
      <c r="F2" s="94"/>
    </row>
    <row r="3" spans="1:6" ht="31.9" customHeight="1" x14ac:dyDescent="0.25">
      <c r="A3" s="16" t="s">
        <v>0</v>
      </c>
      <c r="B3" s="16" t="s">
        <v>266</v>
      </c>
      <c r="C3" s="16" t="s">
        <v>271</v>
      </c>
      <c r="D3" s="17" t="s">
        <v>420</v>
      </c>
      <c r="E3" s="17" t="s">
        <v>421</v>
      </c>
      <c r="F3" s="17" t="s">
        <v>422</v>
      </c>
    </row>
    <row r="4" spans="1:6" x14ac:dyDescent="0.25">
      <c r="A4" s="15">
        <v>45810</v>
      </c>
      <c r="B4" t="s">
        <v>282</v>
      </c>
      <c r="C4" t="s">
        <v>284</v>
      </c>
      <c r="D4">
        <v>14</v>
      </c>
      <c r="E4">
        <v>17.000000000000099</v>
      </c>
      <c r="F4" s="18">
        <v>5164.16</v>
      </c>
    </row>
    <row r="5" spans="1:6" x14ac:dyDescent="0.25">
      <c r="A5" s="15">
        <v>45811</v>
      </c>
      <c r="B5" t="s">
        <v>282</v>
      </c>
      <c r="C5" t="s">
        <v>284</v>
      </c>
      <c r="D5">
        <v>8</v>
      </c>
      <c r="E5">
        <v>8.9999999999999147</v>
      </c>
      <c r="F5" s="18">
        <v>2785.14</v>
      </c>
    </row>
    <row r="6" spans="1:6" x14ac:dyDescent="0.25">
      <c r="B6" t="s">
        <v>288</v>
      </c>
      <c r="C6" t="s">
        <v>284</v>
      </c>
      <c r="D6">
        <v>8</v>
      </c>
      <c r="E6">
        <v>9.0000000000001279</v>
      </c>
      <c r="F6" s="18">
        <v>3045.6</v>
      </c>
    </row>
    <row r="7" spans="1:6" x14ac:dyDescent="0.25">
      <c r="A7" s="15">
        <v>45812</v>
      </c>
      <c r="B7" t="s">
        <v>282</v>
      </c>
      <c r="C7" t="s">
        <v>284</v>
      </c>
      <c r="D7">
        <v>5</v>
      </c>
      <c r="E7">
        <v>5.0000000000001421</v>
      </c>
      <c r="F7" s="18">
        <v>1557.52</v>
      </c>
    </row>
    <row r="8" spans="1:6" x14ac:dyDescent="0.25">
      <c r="C8">
        <v>3</v>
      </c>
      <c r="D8">
        <v>5</v>
      </c>
      <c r="E8">
        <v>4.9999999999999289</v>
      </c>
      <c r="F8" s="18">
        <v>1765.44</v>
      </c>
    </row>
    <row r="9" spans="1:6" x14ac:dyDescent="0.25">
      <c r="A9" s="15">
        <v>45813</v>
      </c>
      <c r="B9" t="s">
        <v>282</v>
      </c>
      <c r="C9">
        <v>3</v>
      </c>
      <c r="D9">
        <v>3</v>
      </c>
      <c r="E9">
        <v>2.9999999999999361</v>
      </c>
      <c r="F9" s="18">
        <v>982.21</v>
      </c>
    </row>
    <row r="10" spans="1:6" x14ac:dyDescent="0.25">
      <c r="B10" t="s">
        <v>288</v>
      </c>
      <c r="C10">
        <v>3</v>
      </c>
      <c r="D10">
        <v>2</v>
      </c>
      <c r="E10">
        <v>1.9999999999998863</v>
      </c>
      <c r="F10" s="18">
        <v>631.69000000000005</v>
      </c>
    </row>
    <row r="11" spans="1:6" x14ac:dyDescent="0.25">
      <c r="A11" s="15">
        <v>45814</v>
      </c>
      <c r="B11" t="s">
        <v>282</v>
      </c>
      <c r="C11" t="s">
        <v>284</v>
      </c>
      <c r="D11">
        <v>4</v>
      </c>
      <c r="E11">
        <v>5.0000000000001421</v>
      </c>
      <c r="F11" s="18">
        <v>1099.73</v>
      </c>
    </row>
    <row r="12" spans="1:6" x14ac:dyDescent="0.25">
      <c r="B12" t="s">
        <v>296</v>
      </c>
      <c r="C12" t="s">
        <v>284</v>
      </c>
      <c r="D12">
        <v>5</v>
      </c>
      <c r="E12">
        <v>5.9999999999999787</v>
      </c>
      <c r="F12" s="18">
        <v>1759.52</v>
      </c>
    </row>
    <row r="13" spans="1:6" x14ac:dyDescent="0.25">
      <c r="A13" s="15">
        <v>45818</v>
      </c>
      <c r="B13" t="s">
        <v>282</v>
      </c>
      <c r="C13">
        <v>3</v>
      </c>
      <c r="D13">
        <v>8</v>
      </c>
      <c r="E13">
        <v>15</v>
      </c>
      <c r="F13" s="18">
        <v>3036.77</v>
      </c>
    </row>
    <row r="14" spans="1:6" x14ac:dyDescent="0.25">
      <c r="A14" s="15">
        <v>45819</v>
      </c>
      <c r="B14" t="s">
        <v>282</v>
      </c>
      <c r="C14">
        <v>3</v>
      </c>
      <c r="D14">
        <v>9</v>
      </c>
      <c r="E14">
        <v>13.000000000000114</v>
      </c>
      <c r="F14" s="18">
        <v>3173.64</v>
      </c>
    </row>
    <row r="15" spans="1:6" x14ac:dyDescent="0.25">
      <c r="A15" s="15">
        <v>45820</v>
      </c>
      <c r="B15" t="s">
        <v>282</v>
      </c>
      <c r="C15">
        <v>3</v>
      </c>
      <c r="D15">
        <v>8</v>
      </c>
      <c r="E15">
        <v>12.999999999999901</v>
      </c>
      <c r="F15" s="18">
        <v>2884.95</v>
      </c>
    </row>
    <row r="16" spans="1:6" x14ac:dyDescent="0.25">
      <c r="A16" s="15">
        <v>45821</v>
      </c>
      <c r="B16" t="s">
        <v>282</v>
      </c>
      <c r="C16">
        <v>3</v>
      </c>
      <c r="D16">
        <v>9</v>
      </c>
      <c r="E16">
        <v>10.999999999999801</v>
      </c>
      <c r="F16" s="18">
        <v>3133.3</v>
      </c>
    </row>
    <row r="17" spans="1:6" x14ac:dyDescent="0.25">
      <c r="B17" t="s">
        <v>288</v>
      </c>
      <c r="C17">
        <v>3</v>
      </c>
      <c r="D17">
        <v>6</v>
      </c>
      <c r="E17">
        <v>7.9999999999999716</v>
      </c>
      <c r="F17" s="18">
        <v>2252</v>
      </c>
    </row>
    <row r="18" spans="1:6" x14ac:dyDescent="0.25">
      <c r="A18" s="15">
        <v>45824</v>
      </c>
      <c r="B18" t="s">
        <v>282</v>
      </c>
      <c r="C18">
        <v>3</v>
      </c>
      <c r="D18">
        <v>7</v>
      </c>
      <c r="E18">
        <v>9.0000000000001279</v>
      </c>
      <c r="F18" s="18">
        <v>1998</v>
      </c>
    </row>
    <row r="19" spans="1:6" x14ac:dyDescent="0.25">
      <c r="B19" t="s">
        <v>288</v>
      </c>
      <c r="C19">
        <v>3</v>
      </c>
      <c r="D19">
        <v>7</v>
      </c>
      <c r="E19">
        <v>24.999999999999858</v>
      </c>
      <c r="F19" s="18">
        <v>2320.4899999999998</v>
      </c>
    </row>
    <row r="20" spans="1:6" x14ac:dyDescent="0.25">
      <c r="A20" s="15">
        <v>45825</v>
      </c>
      <c r="B20" t="s">
        <v>288</v>
      </c>
      <c r="C20">
        <v>3</v>
      </c>
      <c r="D20">
        <v>15</v>
      </c>
      <c r="E20">
        <v>18.999999999999986</v>
      </c>
      <c r="F20" s="18">
        <v>4160.0999999999995</v>
      </c>
    </row>
    <row r="21" spans="1:6" x14ac:dyDescent="0.25">
      <c r="A21" s="15">
        <v>45826</v>
      </c>
      <c r="B21" t="s">
        <v>288</v>
      </c>
      <c r="C21">
        <v>3</v>
      </c>
      <c r="D21">
        <v>13</v>
      </c>
      <c r="E21">
        <v>15.999999999999837</v>
      </c>
      <c r="F21" s="18">
        <v>3935.33</v>
      </c>
    </row>
    <row r="22" spans="1:6" x14ac:dyDescent="0.25">
      <c r="A22" s="15">
        <v>45827</v>
      </c>
      <c r="B22" t="s">
        <v>288</v>
      </c>
      <c r="C22">
        <v>3</v>
      </c>
      <c r="D22">
        <v>16</v>
      </c>
      <c r="E22">
        <v>20.000000000000142</v>
      </c>
      <c r="F22" s="18">
        <v>5827.9599999999991</v>
      </c>
    </row>
    <row r="23" spans="1:6" x14ac:dyDescent="0.25">
      <c r="A23" s="15">
        <v>45828</v>
      </c>
      <c r="B23" t="s">
        <v>288</v>
      </c>
      <c r="C23">
        <v>3</v>
      </c>
      <c r="D23">
        <v>16</v>
      </c>
      <c r="E23">
        <v>20.000000000000036</v>
      </c>
      <c r="F23" s="18">
        <v>6247.1299999999992</v>
      </c>
    </row>
    <row r="24" spans="1:6" x14ac:dyDescent="0.25">
      <c r="A24" s="15">
        <v>45831</v>
      </c>
      <c r="B24" t="s">
        <v>282</v>
      </c>
      <c r="C24">
        <v>3</v>
      </c>
      <c r="D24">
        <v>8</v>
      </c>
      <c r="E24">
        <v>8.9999999999999147</v>
      </c>
      <c r="F24" s="18">
        <v>2622.59</v>
      </c>
    </row>
    <row r="25" spans="1:6" x14ac:dyDescent="0.25">
      <c r="B25" t="s">
        <v>288</v>
      </c>
      <c r="C25">
        <v>3</v>
      </c>
      <c r="D25">
        <v>8</v>
      </c>
      <c r="E25">
        <v>12.999999999999901</v>
      </c>
      <c r="F25" s="18">
        <v>2860.82</v>
      </c>
    </row>
    <row r="26" spans="1:6" x14ac:dyDescent="0.25">
      <c r="A26" s="15">
        <v>45832</v>
      </c>
      <c r="B26" t="s">
        <v>288</v>
      </c>
      <c r="C26">
        <v>3</v>
      </c>
      <c r="D26">
        <v>16</v>
      </c>
      <c r="E26">
        <v>20.999999999999659</v>
      </c>
      <c r="F26" s="18">
        <v>5411.2099999999991</v>
      </c>
    </row>
    <row r="27" spans="1:6" x14ac:dyDescent="0.25">
      <c r="A27" s="15">
        <v>45833</v>
      </c>
      <c r="B27" t="s">
        <v>288</v>
      </c>
      <c r="C27">
        <v>3</v>
      </c>
      <c r="D27">
        <v>16</v>
      </c>
      <c r="E27">
        <v>21.999999999999709</v>
      </c>
      <c r="F27" s="18">
        <v>6419.33</v>
      </c>
    </row>
    <row r="28" spans="1:6" x14ac:dyDescent="0.25">
      <c r="C28">
        <v>2</v>
      </c>
      <c r="D28">
        <v>1</v>
      </c>
      <c r="E28">
        <v>1.0000000000001563</v>
      </c>
      <c r="F28" s="18">
        <v>181.2</v>
      </c>
    </row>
    <row r="29" spans="1:6" x14ac:dyDescent="0.25">
      <c r="A29" s="15">
        <v>45834</v>
      </c>
      <c r="B29" t="s">
        <v>288</v>
      </c>
      <c r="C29">
        <v>3</v>
      </c>
      <c r="D29">
        <v>13</v>
      </c>
      <c r="E29">
        <v>16.000000000000263</v>
      </c>
      <c r="F29" s="18">
        <v>4324.45</v>
      </c>
    </row>
    <row r="30" spans="1:6" x14ac:dyDescent="0.25">
      <c r="C30">
        <v>2</v>
      </c>
      <c r="D30">
        <v>2</v>
      </c>
      <c r="E30">
        <v>3.9999999999997726</v>
      </c>
      <c r="F30" s="18">
        <v>780.55</v>
      </c>
    </row>
    <row r="31" spans="1:6" x14ac:dyDescent="0.25">
      <c r="B31" t="s">
        <v>336</v>
      </c>
      <c r="C31">
        <v>2</v>
      </c>
      <c r="D31">
        <v>1</v>
      </c>
      <c r="E31">
        <v>10.000000000000071</v>
      </c>
      <c r="F31" s="18">
        <v>818.6</v>
      </c>
    </row>
    <row r="32" spans="1:6" x14ac:dyDescent="0.25">
      <c r="A32" s="15">
        <v>45835</v>
      </c>
      <c r="B32" t="s">
        <v>288</v>
      </c>
      <c r="C32">
        <v>3</v>
      </c>
      <c r="D32">
        <v>18</v>
      </c>
      <c r="E32">
        <v>21.999999999999922</v>
      </c>
      <c r="F32" s="18">
        <v>7063.5</v>
      </c>
    </row>
    <row r="33" spans="1:6" x14ac:dyDescent="0.25">
      <c r="C33">
        <v>2</v>
      </c>
      <c r="D33">
        <v>5</v>
      </c>
      <c r="E33">
        <v>20.000000000000142</v>
      </c>
      <c r="F33" s="18">
        <v>1601.42</v>
      </c>
    </row>
    <row r="34" spans="1:6" x14ac:dyDescent="0.25">
      <c r="A34" s="15">
        <v>45838</v>
      </c>
      <c r="B34" t="s">
        <v>288</v>
      </c>
      <c r="C34">
        <v>3</v>
      </c>
      <c r="D34">
        <v>26</v>
      </c>
      <c r="E34">
        <v>39.999999999999858</v>
      </c>
      <c r="F34" s="18">
        <v>9493.5499999999993</v>
      </c>
    </row>
    <row r="35" spans="1:6" x14ac:dyDescent="0.25">
      <c r="C35">
        <v>2</v>
      </c>
      <c r="D35">
        <v>1</v>
      </c>
      <c r="E35">
        <v>1.9999999999998863</v>
      </c>
      <c r="F35" s="18">
        <v>189.84</v>
      </c>
    </row>
    <row r="36" spans="1:6" x14ac:dyDescent="0.25">
      <c r="A36" s="15">
        <v>45839</v>
      </c>
      <c r="B36" t="s">
        <v>288</v>
      </c>
      <c r="C36">
        <v>3</v>
      </c>
      <c r="D36">
        <v>20</v>
      </c>
      <c r="E36">
        <v>23.999999999999702</v>
      </c>
      <c r="F36" s="18">
        <v>6949.51</v>
      </c>
    </row>
    <row r="37" spans="1:6" x14ac:dyDescent="0.25">
      <c r="C37">
        <v>2</v>
      </c>
      <c r="D37">
        <v>1</v>
      </c>
      <c r="E37">
        <v>1.9999999999998863</v>
      </c>
      <c r="F37" s="18">
        <v>445.21</v>
      </c>
    </row>
    <row r="38" spans="1:6" x14ac:dyDescent="0.25">
      <c r="A38" s="15">
        <v>45840</v>
      </c>
      <c r="B38" t="s">
        <v>288</v>
      </c>
      <c r="C38">
        <v>3</v>
      </c>
      <c r="D38">
        <v>23</v>
      </c>
      <c r="E38">
        <v>35.000000000000249</v>
      </c>
      <c r="F38" s="18">
        <v>8322.5399999999991</v>
      </c>
    </row>
    <row r="39" spans="1:6" x14ac:dyDescent="0.25">
      <c r="C39">
        <v>2</v>
      </c>
      <c r="D39">
        <v>2</v>
      </c>
      <c r="E39">
        <v>3.9999999999999858</v>
      </c>
      <c r="F39" s="18">
        <v>576.33000000000004</v>
      </c>
    </row>
    <row r="40" spans="1:6" x14ac:dyDescent="0.25">
      <c r="A40" s="15">
        <v>45841</v>
      </c>
      <c r="B40" t="s">
        <v>288</v>
      </c>
      <c r="C40">
        <v>3</v>
      </c>
      <c r="D40">
        <v>23</v>
      </c>
      <c r="E40">
        <v>36.999999999999922</v>
      </c>
      <c r="F40" s="18">
        <v>8498.18</v>
      </c>
    </row>
    <row r="41" spans="1:6" x14ac:dyDescent="0.25">
      <c r="C41">
        <v>2</v>
      </c>
      <c r="D41">
        <v>2</v>
      </c>
      <c r="E41">
        <v>2.9999999999998295</v>
      </c>
      <c r="F41" s="18">
        <v>790.44</v>
      </c>
    </row>
    <row r="42" spans="1:6" x14ac:dyDescent="0.25">
      <c r="B42" t="s">
        <v>336</v>
      </c>
      <c r="C42">
        <v>2</v>
      </c>
      <c r="D42">
        <v>2</v>
      </c>
      <c r="E42">
        <v>19.999999999999929</v>
      </c>
      <c r="F42" s="18">
        <v>1049.9000000000001</v>
      </c>
    </row>
    <row r="43" spans="1:6" x14ac:dyDescent="0.25">
      <c r="A43" s="15">
        <v>45842</v>
      </c>
      <c r="B43" t="s">
        <v>288</v>
      </c>
      <c r="C43">
        <v>3</v>
      </c>
      <c r="D43">
        <v>18</v>
      </c>
      <c r="E43">
        <v>27.000000000000171</v>
      </c>
      <c r="F43" s="18">
        <v>7714.369999999999</v>
      </c>
    </row>
    <row r="44" spans="1:6" x14ac:dyDescent="0.25">
      <c r="B44" t="s">
        <v>336</v>
      </c>
      <c r="C44">
        <v>3</v>
      </c>
      <c r="D44">
        <v>3</v>
      </c>
      <c r="E44">
        <v>15</v>
      </c>
      <c r="F44" s="18">
        <v>1177.0399999999997</v>
      </c>
    </row>
    <row r="45" spans="1:6" x14ac:dyDescent="0.25">
      <c r="A45" s="15">
        <v>45845</v>
      </c>
      <c r="B45" t="s">
        <v>282</v>
      </c>
      <c r="C45" t="s">
        <v>284</v>
      </c>
      <c r="D45">
        <v>4</v>
      </c>
      <c r="E45">
        <v>4.9999999999999289</v>
      </c>
      <c r="F45" s="18">
        <v>1855.11</v>
      </c>
    </row>
    <row r="46" spans="1:6" x14ac:dyDescent="0.25">
      <c r="C46">
        <v>3</v>
      </c>
      <c r="D46">
        <v>24</v>
      </c>
      <c r="E46">
        <v>34.000000000000412</v>
      </c>
      <c r="F46" s="18">
        <v>9309.3000000000011</v>
      </c>
    </row>
    <row r="47" spans="1:6" x14ac:dyDescent="0.25">
      <c r="B47" t="s">
        <v>288</v>
      </c>
      <c r="C47">
        <v>3</v>
      </c>
      <c r="D47">
        <v>8</v>
      </c>
      <c r="E47">
        <v>9.9999999999998579</v>
      </c>
      <c r="F47" s="18">
        <v>3027.58</v>
      </c>
    </row>
    <row r="48" spans="1:6" x14ac:dyDescent="0.25">
      <c r="A48" s="15">
        <v>45846</v>
      </c>
      <c r="B48" t="s">
        <v>282</v>
      </c>
      <c r="C48" t="s">
        <v>284</v>
      </c>
      <c r="D48">
        <v>8</v>
      </c>
      <c r="E48">
        <v>9.9999999999998579</v>
      </c>
      <c r="F48" s="18">
        <v>2497.5100000000002</v>
      </c>
    </row>
    <row r="49" spans="1:6" x14ac:dyDescent="0.25">
      <c r="C49">
        <v>3</v>
      </c>
      <c r="D49">
        <v>12</v>
      </c>
      <c r="E49">
        <v>15.99999999999973</v>
      </c>
      <c r="F49" s="18">
        <v>4245.45</v>
      </c>
    </row>
    <row r="50" spans="1:6" x14ac:dyDescent="0.25">
      <c r="B50" t="s">
        <v>288</v>
      </c>
      <c r="C50">
        <v>3</v>
      </c>
      <c r="D50">
        <v>23</v>
      </c>
      <c r="E50">
        <v>32.999999999999936</v>
      </c>
      <c r="F50" s="18">
        <v>9046.0500000000011</v>
      </c>
    </row>
    <row r="51" spans="1:6" x14ac:dyDescent="0.25">
      <c r="A51" s="15">
        <v>45847</v>
      </c>
      <c r="B51" t="s">
        <v>282</v>
      </c>
      <c r="C51">
        <v>3</v>
      </c>
      <c r="D51">
        <v>18</v>
      </c>
      <c r="E51">
        <v>24.999999999999858</v>
      </c>
      <c r="F51" s="18">
        <v>7338.4400000000005</v>
      </c>
    </row>
    <row r="52" spans="1:6" x14ac:dyDescent="0.25">
      <c r="B52" t="s">
        <v>288</v>
      </c>
      <c r="C52">
        <v>3</v>
      </c>
      <c r="D52">
        <v>18</v>
      </c>
      <c r="E52">
        <v>30.000000000000213</v>
      </c>
      <c r="F52" s="18">
        <v>6902.4399999999987</v>
      </c>
    </row>
    <row r="53" spans="1:6" x14ac:dyDescent="0.25">
      <c r="A53" s="15">
        <v>45848</v>
      </c>
      <c r="B53" t="s">
        <v>282</v>
      </c>
      <c r="C53" t="s">
        <v>284</v>
      </c>
      <c r="D53">
        <v>8</v>
      </c>
      <c r="E53">
        <v>15</v>
      </c>
      <c r="F53" s="18">
        <v>3026.5799999999995</v>
      </c>
    </row>
    <row r="54" spans="1:6" x14ac:dyDescent="0.25">
      <c r="C54">
        <v>3</v>
      </c>
      <c r="D54">
        <v>33</v>
      </c>
      <c r="E54">
        <v>48.000000000000256</v>
      </c>
      <c r="F54" s="18">
        <v>12986.32</v>
      </c>
    </row>
    <row r="55" spans="1:6" x14ac:dyDescent="0.25">
      <c r="B55" t="s">
        <v>288</v>
      </c>
      <c r="C55">
        <v>3</v>
      </c>
      <c r="D55">
        <v>3</v>
      </c>
      <c r="E55">
        <v>5.0000000000001421</v>
      </c>
      <c r="F55" s="18">
        <v>1478.9099999999999</v>
      </c>
    </row>
    <row r="56" spans="1:6" x14ac:dyDescent="0.25">
      <c r="A56" s="15">
        <v>45849</v>
      </c>
      <c r="B56" t="s">
        <v>288</v>
      </c>
      <c r="C56" t="s">
        <v>284</v>
      </c>
      <c r="D56">
        <v>10</v>
      </c>
      <c r="E56">
        <v>14.999999999999787</v>
      </c>
      <c r="F56" s="18">
        <v>3397.69</v>
      </c>
    </row>
    <row r="57" spans="1:6" x14ac:dyDescent="0.25">
      <c r="C57">
        <v>3</v>
      </c>
      <c r="D57">
        <v>16</v>
      </c>
      <c r="E57">
        <v>22.000000000000028</v>
      </c>
      <c r="F57" s="18">
        <v>5334.56</v>
      </c>
    </row>
    <row r="58" spans="1:6" x14ac:dyDescent="0.25">
      <c r="B58" t="s">
        <v>296</v>
      </c>
      <c r="C58" t="s">
        <v>284</v>
      </c>
      <c r="D58">
        <v>11</v>
      </c>
      <c r="E58">
        <v>10.999999999999801</v>
      </c>
      <c r="F58" s="18">
        <v>5731.380000000001</v>
      </c>
    </row>
    <row r="59" spans="1:6" x14ac:dyDescent="0.25">
      <c r="C59">
        <v>3</v>
      </c>
      <c r="D59">
        <v>4</v>
      </c>
      <c r="E59">
        <v>4.9999999999999289</v>
      </c>
      <c r="F59" s="18">
        <v>1868.4900000000002</v>
      </c>
    </row>
    <row r="60" spans="1:6" x14ac:dyDescent="0.25">
      <c r="A60" s="15">
        <v>45852</v>
      </c>
      <c r="B60" t="s">
        <v>288</v>
      </c>
      <c r="C60" t="s">
        <v>284</v>
      </c>
      <c r="D60">
        <v>5</v>
      </c>
      <c r="E60">
        <v>6.9999999999998153</v>
      </c>
      <c r="F60" s="18">
        <v>1638.94</v>
      </c>
    </row>
    <row r="61" spans="1:6" x14ac:dyDescent="0.25">
      <c r="C61">
        <v>3</v>
      </c>
      <c r="D61">
        <v>18</v>
      </c>
      <c r="E61">
        <v>29.99999999999968</v>
      </c>
      <c r="F61" s="18">
        <v>6890.3600000000006</v>
      </c>
    </row>
    <row r="62" spans="1:6" x14ac:dyDescent="0.25">
      <c r="B62" t="s">
        <v>296</v>
      </c>
      <c r="C62">
        <v>3</v>
      </c>
      <c r="D62">
        <v>15</v>
      </c>
      <c r="E62">
        <v>18.000000000000043</v>
      </c>
      <c r="F62" s="18">
        <v>6863.7499999999991</v>
      </c>
    </row>
    <row r="63" spans="1:6" x14ac:dyDescent="0.25">
      <c r="A63" s="15" t="s">
        <v>423</v>
      </c>
      <c r="D63">
        <v>615</v>
      </c>
      <c r="E63">
        <v>915.99999999999795</v>
      </c>
      <c r="F63" s="18">
        <v>228490.11999999994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643F-5FC4-47D3-800C-2E73DAE9A1AC}">
  <dimension ref="A2:J30"/>
  <sheetViews>
    <sheetView showGridLines="0" workbookViewId="0">
      <selection activeCell="F8" sqref="F8"/>
    </sheetView>
  </sheetViews>
  <sheetFormatPr baseColWidth="10" defaultColWidth="11.42578125" defaultRowHeight="15" x14ac:dyDescent="0.25"/>
  <cols>
    <col min="1" max="1" width="14.7109375" bestFit="1" customWidth="1"/>
    <col min="2" max="2" width="10.140625" bestFit="1" customWidth="1"/>
    <col min="3" max="3" width="13" bestFit="1" customWidth="1"/>
    <col min="4" max="4" width="11.140625" bestFit="1" customWidth="1"/>
    <col min="5" max="5" width="15.42578125" bestFit="1" customWidth="1"/>
    <col min="6" max="6" width="11.7109375" style="13" bestFit="1" customWidth="1"/>
    <col min="7" max="7" width="11.7109375" bestFit="1" customWidth="1"/>
    <col min="8" max="8" width="20" bestFit="1" customWidth="1"/>
    <col min="9" max="9" width="15.42578125" bestFit="1" customWidth="1"/>
  </cols>
  <sheetData>
    <row r="2" spans="1:10" x14ac:dyDescent="0.25">
      <c r="A2" s="95" t="s">
        <v>45</v>
      </c>
      <c r="B2" s="95"/>
      <c r="C2" s="95"/>
      <c r="D2" s="95"/>
      <c r="E2" s="95"/>
      <c r="F2" s="95"/>
      <c r="G2" s="95"/>
    </row>
    <row r="3" spans="1:10" ht="27.6" customHeight="1" x14ac:dyDescent="0.25">
      <c r="A3" s="16" t="s">
        <v>0</v>
      </c>
      <c r="B3" s="16" t="s">
        <v>9</v>
      </c>
      <c r="C3" s="16" t="s">
        <v>10</v>
      </c>
      <c r="D3" s="17" t="s">
        <v>424</v>
      </c>
      <c r="E3" s="17" t="s">
        <v>425</v>
      </c>
      <c r="F3" s="57" t="s">
        <v>426</v>
      </c>
    </row>
    <row r="4" spans="1:10" x14ac:dyDescent="0.25">
      <c r="A4" s="15">
        <v>45853</v>
      </c>
      <c r="B4">
        <v>1</v>
      </c>
      <c r="C4">
        <v>3</v>
      </c>
      <c r="D4" s="13">
        <v>22.933333333333337</v>
      </c>
      <c r="E4" s="14">
        <v>6.0825199374257277</v>
      </c>
      <c r="F4" s="13">
        <v>2973.8099999999995</v>
      </c>
    </row>
    <row r="5" spans="1:10" x14ac:dyDescent="0.25">
      <c r="B5">
        <v>2</v>
      </c>
      <c r="C5">
        <v>2</v>
      </c>
      <c r="D5" s="13">
        <v>21.000000000000014</v>
      </c>
      <c r="E5" s="14">
        <v>6.2034775477940531</v>
      </c>
      <c r="F5" s="13">
        <v>3965.3999999999992</v>
      </c>
    </row>
    <row r="6" spans="1:10" x14ac:dyDescent="0.25">
      <c r="C6">
        <v>5</v>
      </c>
      <c r="D6" s="13">
        <v>15.299999999999994</v>
      </c>
      <c r="E6" s="14">
        <v>6.0756053386384874</v>
      </c>
      <c r="F6" s="13">
        <v>4364.58</v>
      </c>
    </row>
    <row r="7" spans="1:10" x14ac:dyDescent="0.25">
      <c r="B7">
        <v>3</v>
      </c>
      <c r="C7">
        <v>1</v>
      </c>
      <c r="D7" s="13">
        <v>13.76666666666668</v>
      </c>
      <c r="E7" s="14">
        <v>6.3604729729729721</v>
      </c>
      <c r="F7" s="13">
        <v>2683.7099999999996</v>
      </c>
    </row>
    <row r="8" spans="1:10" x14ac:dyDescent="0.25">
      <c r="C8">
        <v>4.5999999999999996</v>
      </c>
      <c r="D8" s="13">
        <v>18.833333333333329</v>
      </c>
      <c r="E8" s="14">
        <v>5.75</v>
      </c>
      <c r="F8" s="13">
        <v>4389.4100000000008</v>
      </c>
    </row>
    <row r="9" spans="1:10" x14ac:dyDescent="0.25">
      <c r="A9" s="15" t="s">
        <v>423</v>
      </c>
      <c r="D9" s="13">
        <v>91.833333333333314</v>
      </c>
      <c r="E9" s="14">
        <v>6.0772430417250822</v>
      </c>
      <c r="F9" s="13">
        <v>18376.909999999996</v>
      </c>
      <c r="J9" t="s">
        <v>284</v>
      </c>
    </row>
    <row r="10" spans="1:10" x14ac:dyDescent="0.25">
      <c r="F10"/>
    </row>
    <row r="11" spans="1:10" x14ac:dyDescent="0.25">
      <c r="F11"/>
    </row>
    <row r="12" spans="1:10" x14ac:dyDescent="0.25">
      <c r="F12"/>
    </row>
    <row r="13" spans="1:10" x14ac:dyDescent="0.25">
      <c r="F13"/>
    </row>
    <row r="14" spans="1:10" x14ac:dyDescent="0.25">
      <c r="F14"/>
    </row>
    <row r="15" spans="1:10" x14ac:dyDescent="0.25">
      <c r="F15"/>
    </row>
    <row r="16" spans="1:10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ENFRIAMIENTO</vt:lpstr>
      <vt:lpstr>TIEM-DESCARGA</vt:lpstr>
      <vt:lpstr>TIEMPOS RESUMEN</vt:lpstr>
      <vt:lpstr> RESUMEN ENFR.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recepcion</dc:creator>
  <cp:keywords/>
  <dc:description/>
  <cp:lastModifiedBy>JAIRO REYES</cp:lastModifiedBy>
  <cp:revision/>
  <dcterms:created xsi:type="dcterms:W3CDTF">2025-06-03T04:08:09Z</dcterms:created>
  <dcterms:modified xsi:type="dcterms:W3CDTF">2025-07-16T06:36:25Z</dcterms:modified>
  <cp:category/>
  <cp:contentStatus/>
</cp:coreProperties>
</file>