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anwa\Documents\GitHub\ASTRAIOS\resources\documentation\"/>
    </mc:Choice>
  </mc:AlternateContent>
  <xr:revisionPtr revIDLastSave="0" documentId="8_{442A9A41-AB61-411A-B445-78A7F1B1BC53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13" i="1"/>
  <c r="K14" i="1"/>
  <c r="K15" i="1"/>
  <c r="K16" i="1"/>
  <c r="K17" i="1"/>
  <c r="K18" i="1"/>
  <c r="K19" i="1"/>
  <c r="K20" i="1"/>
  <c r="K13" i="1"/>
  <c r="G18" i="1"/>
  <c r="G19" i="1"/>
  <c r="H19" i="1" s="1"/>
  <c r="G20" i="1"/>
  <c r="H20" i="1" s="1"/>
  <c r="I20" i="1"/>
  <c r="J20" i="1"/>
  <c r="I19" i="1"/>
  <c r="J19" i="1" s="1"/>
  <c r="H18" i="1"/>
  <c r="G14" i="1"/>
  <c r="H14" i="1" s="1"/>
  <c r="G15" i="1"/>
  <c r="H15" i="1" s="1"/>
  <c r="G16" i="1"/>
  <c r="H16" i="1"/>
  <c r="G17" i="1"/>
  <c r="H17" i="1"/>
  <c r="G13" i="1"/>
  <c r="H13" i="1" s="1"/>
  <c r="I18" i="1"/>
  <c r="J18" i="1" s="1"/>
  <c r="I16" i="1"/>
  <c r="J16" i="1" s="1"/>
  <c r="I17" i="1"/>
  <c r="J17" i="1"/>
  <c r="I14" i="1"/>
  <c r="I15" i="1"/>
  <c r="J15" i="1" s="1"/>
  <c r="I13" i="1"/>
  <c r="J13" i="1" l="1"/>
  <c r="J14" i="1"/>
</calcChain>
</file>

<file path=xl/sharedStrings.xml><?xml version="1.0" encoding="utf-8"?>
<sst xmlns="http://schemas.openxmlformats.org/spreadsheetml/2006/main" count="20" uniqueCount="17">
  <si>
    <t>Tmp36</t>
  </si>
  <si>
    <t>%RH</t>
  </si>
  <si>
    <t>Corrected %RH</t>
  </si>
  <si>
    <t>Deg C</t>
  </si>
  <si>
    <t>Deg F</t>
  </si>
  <si>
    <t>UV Light</t>
  </si>
  <si>
    <t>Visible Light</t>
  </si>
  <si>
    <t>EV (Lux)</t>
  </si>
  <si>
    <t>UV Index</t>
  </si>
  <si>
    <t>Reading</t>
  </si>
  <si>
    <t>Humidity</t>
  </si>
  <si>
    <t>Honeywell HIH-4020</t>
  </si>
  <si>
    <t xml:space="preserve">Humidity </t>
  </si>
  <si>
    <t>Temperature</t>
  </si>
  <si>
    <t xml:space="preserve">Roithner LaserTechNik GUVA-S12SD </t>
  </si>
  <si>
    <t xml:space="preserve">Sharp GA1A1S202WP </t>
  </si>
  <si>
    <t>Analog Sensor reading conversion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</si>
</sst>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164" fontId="0" fillId="3" borderId="0" xfId="0" applyNumberFormat="1" applyFill="1"/>
    <xf numFmtId="0" fontId="2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20"/>
  <sheetViews>
    <sheetView tabSelected="1" workbookViewId="0">
      <selection activeCell="C17" sqref="C17"/>
    </sheetView>
  </sheetViews>
  <sheetFormatPr defaultColWidth="11" defaultRowHeight="15.6" x14ac:dyDescent="0.3"/>
  <cols>
    <col min="3" max="3" width="29" customWidth="1"/>
    <col min="10" max="10" width="13.296875" bestFit="1" customWidth="1"/>
  </cols>
  <sheetData>
    <row r="3" spans="2:12" ht="21" x14ac:dyDescent="0.4">
      <c r="B3" s="1" t="s">
        <v>16</v>
      </c>
    </row>
    <row r="4" spans="2:12" x14ac:dyDescent="0.3">
      <c r="B4" t="s">
        <v>10</v>
      </c>
      <c r="C4" t="s">
        <v>11</v>
      </c>
    </row>
    <row r="5" spans="2:12" x14ac:dyDescent="0.3">
      <c r="B5" t="s">
        <v>13</v>
      </c>
      <c r="C5" t="s">
        <v>0</v>
      </c>
    </row>
    <row r="6" spans="2:12" x14ac:dyDescent="0.3">
      <c r="B6" t="s">
        <v>5</v>
      </c>
      <c r="C6" t="s">
        <v>14</v>
      </c>
    </row>
    <row r="7" spans="2:12" x14ac:dyDescent="0.3">
      <c r="B7" t="s">
        <v>6</v>
      </c>
      <c r="C7" t="s">
        <v>15</v>
      </c>
    </row>
    <row r="12" spans="2:12" x14ac:dyDescent="0.3">
      <c r="B12" t="s">
        <v>9</v>
      </c>
      <c r="C12" s="4" t="s">
        <v>12</v>
      </c>
      <c r="D12" s="4" t="s">
        <v>0</v>
      </c>
      <c r="E12" s="4" t="s">
        <v>6</v>
      </c>
      <c r="F12" s="4" t="s">
        <v>5</v>
      </c>
      <c r="G12" s="5" t="s">
        <v>3</v>
      </c>
      <c r="H12" s="5" t="s">
        <v>4</v>
      </c>
      <c r="I12" s="5" t="s">
        <v>1</v>
      </c>
      <c r="J12" s="5" t="s">
        <v>2</v>
      </c>
      <c r="K12" s="6" t="s">
        <v>7</v>
      </c>
      <c r="L12" s="6" t="s">
        <v>8</v>
      </c>
    </row>
    <row r="13" spans="2:12" x14ac:dyDescent="0.3">
      <c r="B13">
        <v>1</v>
      </c>
      <c r="C13" s="2">
        <v>96</v>
      </c>
      <c r="D13" s="2">
        <v>38</v>
      </c>
      <c r="E13" s="2">
        <v>164</v>
      </c>
      <c r="F13" s="2">
        <v>14</v>
      </c>
      <c r="G13" s="3">
        <f>(5*D13/255 - 0.5)/0.01</f>
        <v>24.509803921568629</v>
      </c>
      <c r="H13" s="3">
        <f>G13*9/5+32</f>
        <v>76.117647058823536</v>
      </c>
      <c r="I13" s="3">
        <f>(5*C13/255 -0.8383)/0.03</f>
        <v>34.801764705882348</v>
      </c>
      <c r="J13" s="3">
        <f>I13/(1.0546-0.00216*G13)</f>
        <v>34.744130324990309</v>
      </c>
      <c r="K13" s="3">
        <f>10^((E13*25)/867)</f>
        <v>53573.547317767414</v>
      </c>
      <c r="L13" s="3">
        <f>F13*5/1023*10</f>
        <v>0.68426197458455518</v>
      </c>
    </row>
    <row r="14" spans="2:12" x14ac:dyDescent="0.3">
      <c r="B14">
        <v>2</v>
      </c>
      <c r="C14" s="2">
        <v>176</v>
      </c>
      <c r="D14" s="2">
        <v>36</v>
      </c>
      <c r="E14" s="2">
        <v>139</v>
      </c>
      <c r="F14" s="2">
        <v>10</v>
      </c>
      <c r="G14" s="3">
        <f t="shared" ref="G14:G20" si="0">(5*D14/255 - 0.5)/0.01</f>
        <v>20.588235294117652</v>
      </c>
      <c r="H14" s="3">
        <f t="shared" ref="H14:H20" si="1">G14*9/5+32</f>
        <v>69.058823529411768</v>
      </c>
      <c r="I14" s="3">
        <f t="shared" ref="I14:I20" si="2">(5*C14/255 -0.8383)/0.03</f>
        <v>87.089346405228753</v>
      </c>
      <c r="J14" s="3">
        <f t="shared" ref="J14:J20" si="3">I14/(1.0546-0.00216*G14)</f>
        <v>86.216028749309274</v>
      </c>
      <c r="K14" s="3">
        <f t="shared" ref="K14:K20" si="4">10^((E14*25)/867)</f>
        <v>10187.645344574385</v>
      </c>
      <c r="L14" s="3">
        <f t="shared" ref="L14:L20" si="5">F14*5/1023*10</f>
        <v>0.48875855327468232</v>
      </c>
    </row>
    <row r="15" spans="2:12" x14ac:dyDescent="0.3">
      <c r="B15">
        <v>3</v>
      </c>
      <c r="C15" s="2">
        <v>95</v>
      </c>
      <c r="D15" s="2">
        <v>36</v>
      </c>
      <c r="E15" s="2">
        <v>145</v>
      </c>
      <c r="F15" s="2">
        <v>15</v>
      </c>
      <c r="G15" s="3">
        <f t="shared" si="0"/>
        <v>20.588235294117652</v>
      </c>
      <c r="H15" s="3">
        <f t="shared" si="1"/>
        <v>69.058823529411768</v>
      </c>
      <c r="I15" s="3">
        <f t="shared" si="2"/>
        <v>34.148169934640521</v>
      </c>
      <c r="J15" s="3">
        <f t="shared" si="3"/>
        <v>33.805737697492972</v>
      </c>
      <c r="K15" s="3">
        <f t="shared" si="4"/>
        <v>15173.445125140302</v>
      </c>
      <c r="L15" s="3">
        <f t="shared" si="5"/>
        <v>0.73313782991202348</v>
      </c>
    </row>
    <row r="16" spans="2:12" x14ac:dyDescent="0.3">
      <c r="B16">
        <v>4</v>
      </c>
      <c r="C16" s="2">
        <v>131</v>
      </c>
      <c r="D16" s="2">
        <v>37</v>
      </c>
      <c r="E16" s="2">
        <v>134</v>
      </c>
      <c r="F16" s="2">
        <v>25</v>
      </c>
      <c r="G16" s="3">
        <f t="shared" si="0"/>
        <v>22.549019607843135</v>
      </c>
      <c r="H16" s="3">
        <f t="shared" si="1"/>
        <v>72.588235294117652</v>
      </c>
      <c r="I16" s="3">
        <f t="shared" si="2"/>
        <v>57.677581699346412</v>
      </c>
      <c r="J16" s="3">
        <f t="shared" si="3"/>
        <v>57.339615261160041</v>
      </c>
      <c r="K16" s="3">
        <f t="shared" si="4"/>
        <v>7309.6822816008244</v>
      </c>
      <c r="L16" s="3">
        <f t="shared" si="5"/>
        <v>1.2218963831867058</v>
      </c>
    </row>
    <row r="17" spans="2:12" x14ac:dyDescent="0.3">
      <c r="B17">
        <v>5</v>
      </c>
      <c r="C17" s="2">
        <v>132</v>
      </c>
      <c r="D17" s="2">
        <v>37</v>
      </c>
      <c r="E17" s="2">
        <v>136</v>
      </c>
      <c r="F17" s="2">
        <v>35</v>
      </c>
      <c r="G17" s="3">
        <f t="shared" si="0"/>
        <v>22.549019607843135</v>
      </c>
      <c r="H17" s="3">
        <f t="shared" si="1"/>
        <v>72.588235294117652</v>
      </c>
      <c r="I17" s="3">
        <f t="shared" si="2"/>
        <v>58.33117647058824</v>
      </c>
      <c r="J17" s="3">
        <f t="shared" si="3"/>
        <v>57.989380241166771</v>
      </c>
      <c r="K17" s="3">
        <f t="shared" si="4"/>
        <v>8347.7344921141666</v>
      </c>
      <c r="L17" s="3">
        <f t="shared" si="5"/>
        <v>1.7106549364613879</v>
      </c>
    </row>
    <row r="18" spans="2:12" x14ac:dyDescent="0.3">
      <c r="B18">
        <v>6</v>
      </c>
      <c r="C18" s="2">
        <v>135</v>
      </c>
      <c r="D18" s="2">
        <v>38</v>
      </c>
      <c r="E18" s="2">
        <v>136</v>
      </c>
      <c r="F18" s="2">
        <v>70</v>
      </c>
      <c r="G18" s="3">
        <f t="shared" si="0"/>
        <v>24.509803921568629</v>
      </c>
      <c r="H18" s="3">
        <f t="shared" si="1"/>
        <v>76.117647058823536</v>
      </c>
      <c r="I18" s="3">
        <f t="shared" si="2"/>
        <v>60.291960784313723</v>
      </c>
      <c r="J18" s="3">
        <f t="shared" si="3"/>
        <v>60.192112691496071</v>
      </c>
      <c r="K18" s="3">
        <f t="shared" si="4"/>
        <v>8347.7344921141666</v>
      </c>
      <c r="L18" s="3">
        <f t="shared" si="5"/>
        <v>3.4213098729227758</v>
      </c>
    </row>
    <row r="19" spans="2:12" x14ac:dyDescent="0.3">
      <c r="B19">
        <v>7</v>
      </c>
      <c r="C19" s="2">
        <v>156</v>
      </c>
      <c r="D19" s="2">
        <v>39</v>
      </c>
      <c r="E19" s="2">
        <v>92</v>
      </c>
      <c r="F19" s="2">
        <v>14</v>
      </c>
      <c r="G19" s="3">
        <f t="shared" si="0"/>
        <v>26.470588235294112</v>
      </c>
      <c r="H19" s="3">
        <f t="shared" si="1"/>
        <v>79.647058823529406</v>
      </c>
      <c r="I19" s="3">
        <f t="shared" si="2"/>
        <v>74.017450980392141</v>
      </c>
      <c r="J19" s="3">
        <f t="shared" si="3"/>
        <v>74.20864737775365</v>
      </c>
      <c r="K19" s="3">
        <f t="shared" si="4"/>
        <v>449.59951722107331</v>
      </c>
      <c r="L19" s="3">
        <f t="shared" si="5"/>
        <v>0.68426197458455518</v>
      </c>
    </row>
    <row r="20" spans="2:12" x14ac:dyDescent="0.3">
      <c r="B20">
        <v>8</v>
      </c>
      <c r="C20" s="2">
        <v>197</v>
      </c>
      <c r="D20" s="2">
        <v>40</v>
      </c>
      <c r="E20" s="2">
        <v>96</v>
      </c>
      <c r="F20" s="2">
        <v>35</v>
      </c>
      <c r="G20" s="3">
        <f t="shared" si="0"/>
        <v>28.431372549019606</v>
      </c>
      <c r="H20" s="3">
        <f t="shared" si="1"/>
        <v>83.17647058823529</v>
      </c>
      <c r="I20" s="3">
        <f t="shared" si="2"/>
        <v>100.81483660130721</v>
      </c>
      <c r="J20" s="3">
        <f t="shared" si="3"/>
        <v>101.50627345223479</v>
      </c>
      <c r="K20" s="3">
        <f t="shared" si="4"/>
        <v>586.36236788132419</v>
      </c>
      <c r="L20" s="3">
        <f t="shared" si="5"/>
        <v>1.7106549364613879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Ruder</dc:creator>
  <cp:lastModifiedBy>WANG</cp:lastModifiedBy>
  <dcterms:created xsi:type="dcterms:W3CDTF">2014-11-01T06:25:21Z</dcterms:created>
  <dcterms:modified xsi:type="dcterms:W3CDTF">2020-04-16T03:45:10Z</dcterms:modified>
</cp:coreProperties>
</file>