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rlaa\Downloads\"/>
    </mc:Choice>
  </mc:AlternateContent>
  <bookViews>
    <workbookView xWindow="0" yWindow="0" windowWidth="20490" windowHeight="7530" activeTab="2"/>
  </bookViews>
  <sheets>
    <sheet name="PRESUPUESTO" sheetId="2" r:id="rId1"/>
    <sheet name="COSTOS" sheetId="3" r:id="rId2"/>
    <sheet name="INGRESOS" sheetId="4" r:id="rId3"/>
    <sheet name="ESTADO DE RESULTADOS" sheetId="5" r:id="rId4"/>
    <sheet name="FLUJO DE EFECTIVO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6" l="1"/>
  <c r="B8" i="5"/>
  <c r="B7" i="5"/>
  <c r="C19" i="3"/>
  <c r="D19" i="3"/>
  <c r="E19" i="3"/>
  <c r="F19" i="3"/>
  <c r="G19" i="3"/>
  <c r="B19" i="3"/>
  <c r="B13" i="3"/>
  <c r="C17" i="3"/>
  <c r="D17" i="3"/>
  <c r="E17" i="3"/>
  <c r="F17" i="3"/>
  <c r="G17" i="3"/>
  <c r="B17" i="3"/>
  <c r="C12" i="6"/>
  <c r="B12" i="6"/>
  <c r="J20" i="2"/>
  <c r="D12" i="6" l="1"/>
  <c r="E12" i="6"/>
  <c r="F12" i="6"/>
  <c r="G12" i="6"/>
  <c r="B7" i="6"/>
  <c r="D8" i="6"/>
  <c r="E8" i="6"/>
  <c r="F8" i="6"/>
  <c r="G8" i="6"/>
  <c r="C8" i="6"/>
  <c r="D7" i="6"/>
  <c r="E7" i="6"/>
  <c r="F7" i="6"/>
  <c r="G7" i="6"/>
  <c r="C7" i="6"/>
  <c r="C7" i="5"/>
  <c r="C8" i="5" s="1"/>
  <c r="C10" i="5" s="1"/>
  <c r="C12" i="5" s="1"/>
  <c r="D7" i="5"/>
  <c r="D8" i="5" s="1"/>
  <c r="D10" i="5" s="1"/>
  <c r="D12" i="5" s="1"/>
  <c r="E7" i="5"/>
  <c r="E8" i="5" s="1"/>
  <c r="E10" i="5" s="1"/>
  <c r="E12" i="5" s="1"/>
  <c r="F7" i="5"/>
  <c r="F8" i="5" s="1"/>
  <c r="F10" i="5" s="1"/>
  <c r="F12" i="5" s="1"/>
  <c r="G7" i="5"/>
  <c r="G8" i="5" s="1"/>
  <c r="G10" i="5" s="1"/>
  <c r="G12" i="5" s="1"/>
  <c r="B10" i="5"/>
  <c r="B12" i="5" s="1"/>
  <c r="B14" i="4"/>
  <c r="C14" i="4"/>
  <c r="D14" i="4"/>
  <c r="E14" i="4"/>
  <c r="F14" i="4"/>
  <c r="G14" i="4"/>
  <c r="C13" i="4"/>
  <c r="D13" i="4"/>
  <c r="E13" i="4"/>
  <c r="F13" i="4"/>
  <c r="G13" i="4"/>
  <c r="B13" i="4"/>
  <c r="C13" i="3"/>
  <c r="D13" i="3"/>
  <c r="E13" i="3"/>
  <c r="F13" i="3"/>
  <c r="G13" i="3"/>
  <c r="I10" i="2"/>
  <c r="K22" i="2"/>
  <c r="K21" i="2"/>
  <c r="K20" i="2"/>
  <c r="K23" i="2" s="1"/>
  <c r="E30" i="2"/>
  <c r="E31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2" i="2" s="1"/>
  <c r="E4" i="2"/>
</calcChain>
</file>

<file path=xl/sharedStrings.xml><?xml version="1.0" encoding="utf-8"?>
<sst xmlns="http://schemas.openxmlformats.org/spreadsheetml/2006/main" count="157" uniqueCount="95">
  <si>
    <t>Potenciometro 10 Kilo Omhs</t>
  </si>
  <si>
    <t>Placa R1</t>
  </si>
  <si>
    <t>CONCEPTOS</t>
  </si>
  <si>
    <t>UNIDAD</t>
  </si>
  <si>
    <t>CANTIDAD</t>
  </si>
  <si>
    <t>COSTO UNITARIO</t>
  </si>
  <si>
    <t>TOTAL</t>
  </si>
  <si>
    <t>PRESUPUESTO DE INVERSIÓN</t>
  </si>
  <si>
    <t xml:space="preserve">Protoboard </t>
  </si>
  <si>
    <t>Galga extensiometrica</t>
  </si>
  <si>
    <t>Sensor DTH11</t>
  </si>
  <si>
    <t>Pantalla LCD</t>
  </si>
  <si>
    <t>Placa de presión</t>
  </si>
  <si>
    <t>Socket para foco</t>
  </si>
  <si>
    <t>Foco</t>
  </si>
  <si>
    <t>Aerosol</t>
  </si>
  <si>
    <t>Hielera</t>
  </si>
  <si>
    <t>Tryplay</t>
  </si>
  <si>
    <t>Espejo</t>
  </si>
  <si>
    <t>Extensión</t>
  </si>
  <si>
    <t>Switch</t>
  </si>
  <si>
    <t>Barras de silicón</t>
  </si>
  <si>
    <t>Pinturas acrílicas</t>
  </si>
  <si>
    <t>Pila 9v</t>
  </si>
  <si>
    <t>Cinchos</t>
  </si>
  <si>
    <t>Cono de huevo</t>
  </si>
  <si>
    <t>Playeras</t>
  </si>
  <si>
    <t>Gorras</t>
  </si>
  <si>
    <t>Pieza</t>
  </si>
  <si>
    <t>Paquete</t>
  </si>
  <si>
    <t>Resistol 5000</t>
  </si>
  <si>
    <t>Marco de vidrio</t>
  </si>
  <si>
    <t>Kit de herramienta</t>
  </si>
  <si>
    <t>Resistencia 220 Ohms</t>
  </si>
  <si>
    <t>Módulo xh711</t>
  </si>
  <si>
    <t xml:space="preserve">Pago de Servicios y Costos de mantenimiento de equipo </t>
  </si>
  <si>
    <t xml:space="preserve">CONCEPTO </t>
  </si>
  <si>
    <t>PAGO MENSUAL</t>
  </si>
  <si>
    <t>Luz</t>
  </si>
  <si>
    <t>Agua</t>
  </si>
  <si>
    <t>Mantenimiento</t>
  </si>
  <si>
    <t>Costos de Salarios y Mano de Obra</t>
  </si>
  <si>
    <t>Mano de obra</t>
  </si>
  <si>
    <t>CONCEPTO</t>
  </si>
  <si>
    <t>Contador</t>
  </si>
  <si>
    <t>Administrador</t>
  </si>
  <si>
    <t>Laptop HP</t>
  </si>
  <si>
    <t>PAGO SEMANAL</t>
  </si>
  <si>
    <t>COSTO</t>
  </si>
  <si>
    <t>PROYECCIÓN DE COSTOS MENSUALES</t>
  </si>
  <si>
    <t>ENERO</t>
  </si>
  <si>
    <t>FEBRERO</t>
  </si>
  <si>
    <t xml:space="preserve">MARZO </t>
  </si>
  <si>
    <t>ABRIL</t>
  </si>
  <si>
    <t xml:space="preserve">MAYO </t>
  </si>
  <si>
    <t>JUNIO</t>
  </si>
  <si>
    <t>Costos Variables</t>
  </si>
  <si>
    <t>Costo Producción</t>
  </si>
  <si>
    <t>Costos Fijos</t>
  </si>
  <si>
    <t>TOTAL CV</t>
  </si>
  <si>
    <t>Mano de Obra</t>
  </si>
  <si>
    <t xml:space="preserve">Luz </t>
  </si>
  <si>
    <t xml:space="preserve">Teléfono </t>
  </si>
  <si>
    <t>TOTAL CF</t>
  </si>
  <si>
    <t>Terreno</t>
  </si>
  <si>
    <t>COSTOS TOTALES</t>
  </si>
  <si>
    <t>PROYECCIÓN DE VENTAS MENSUALES</t>
  </si>
  <si>
    <t>Ingresos</t>
  </si>
  <si>
    <t>MARZO</t>
  </si>
  <si>
    <t>Incubadoras producidas</t>
  </si>
  <si>
    <t>Costos de mercancía vendida</t>
  </si>
  <si>
    <t>Utilidad  bruta</t>
  </si>
  <si>
    <t xml:space="preserve">Incubadoras producidas </t>
  </si>
  <si>
    <t>ESTADO DE RESULTADOS</t>
  </si>
  <si>
    <t>MAYO</t>
  </si>
  <si>
    <t>COSTOS FIJOS</t>
  </si>
  <si>
    <t>COSTOS VARIABLES</t>
  </si>
  <si>
    <t>( + ) VENTAS</t>
  </si>
  <si>
    <t>( - ) COSTOS TOTALES</t>
  </si>
  <si>
    <t>( = ) UTILIDAD BRUTA</t>
  </si>
  <si>
    <t xml:space="preserve">( - ) DEPRECIACIÓN </t>
  </si>
  <si>
    <t>( = ) UTILIDAD ANTES DE IMPUESTOS</t>
  </si>
  <si>
    <t>( - ) IMPUESTOS</t>
  </si>
  <si>
    <t>( = ) UTILIDAD DEL EJERCICIO</t>
  </si>
  <si>
    <t>SISTEMA DE MONITOREO Y CONTROL DE TEMPERATURA PARA INCUBADORA DE HUEVOS DE GALLINA</t>
  </si>
  <si>
    <t xml:space="preserve">ENERO </t>
  </si>
  <si>
    <t>Flujo de caja operativo</t>
  </si>
  <si>
    <t>UTILIDAD DEL EJERCICIO</t>
  </si>
  <si>
    <t>( + ) DEPRECIACIÓN Y AMORTIZACIÓN</t>
  </si>
  <si>
    <t xml:space="preserve">( - ) CAMBIOS EN CAPITAL DE TRABAJO </t>
  </si>
  <si>
    <t>EFECTIVO DE LAS OPERACIONES</t>
  </si>
  <si>
    <t>INCREMENTO NETO EN EFECTIVO</t>
  </si>
  <si>
    <t>SALDO EN EFECTIVO INICIAL</t>
  </si>
  <si>
    <t>SALDO EN EFECTIVO FINAL</t>
  </si>
  <si>
    <t>VALOR DE RESCATE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</si>
</sst>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1"/>
      <color theme="1"/>
      <name val="Times New Roman"/>
      <family val="1"/>
    </font>
    <font>
      <i/>
      <sz val="11"/>
      <color theme="1"/>
      <name val="Arial"/>
      <family val="2"/>
    </font>
    <font>
      <i/>
      <sz val="11"/>
      <color theme="1"/>
      <name val="Calibri"/>
      <family val="2"/>
      <scheme val="minor"/>
    </font>
    <font>
      <i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44" fontId="1" fillId="0" borderId="1" xfId="0" applyNumberFormat="1" applyFont="1" applyBorder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/>
    </xf>
    <xf numFmtId="44" fontId="0" fillId="0" borderId="1" xfId="0" applyNumberFormat="1" applyBorder="1" applyAlignment="1"/>
    <xf numFmtId="44" fontId="0" fillId="0" borderId="1" xfId="0" applyNumberFormat="1" applyBorder="1"/>
    <xf numFmtId="0" fontId="0" fillId="0" borderId="1" xfId="0" applyNumberFormat="1" applyBorder="1" applyAlignment="1">
      <alignment horizontal="center"/>
    </xf>
    <xf numFmtId="0" fontId="0" fillId="3" borderId="1" xfId="0" applyFill="1" applyBorder="1"/>
    <xf numFmtId="0" fontId="3" fillId="0" borderId="1" xfId="0" applyFont="1" applyFill="1" applyBorder="1" applyAlignment="1">
      <alignment horizontal="center"/>
    </xf>
    <xf numFmtId="0" fontId="6" fillId="0" borderId="1" xfId="0" applyFont="1" applyBorder="1"/>
    <xf numFmtId="0" fontId="7" fillId="0" borderId="1" xfId="0" applyFont="1" applyBorder="1"/>
    <xf numFmtId="0" fontId="0" fillId="2" borderId="1" xfId="0" applyFill="1" applyBorder="1"/>
    <xf numFmtId="0" fontId="3" fillId="0" borderId="0" xfId="0" applyFont="1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0" borderId="0" xfId="0" applyFont="1" applyAlignment="1">
      <alignment horizontal="center"/>
    </xf>
    <xf numFmtId="4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44" fontId="0" fillId="0" borderId="1" xfId="0" applyNumberFormat="1" applyBorder="1"/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5" fillId="0" borderId="0" xfId="0" applyFont="1" applyAlignment="1">
      <alignment horizontal="center" wrapText="1"/>
    </xf>
    <xf numFmtId="0" fontId="3" fillId="0" borderId="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3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A2" workbookViewId="0">
      <selection activeCell="F10" sqref="F10"/>
    </sheetView>
  </sheetViews>
  <sheetFormatPr baseColWidth="10" defaultRowHeight="15" x14ac:dyDescent="0.25"/>
  <cols>
    <col min="1" max="1" width="26.5703125" bestFit="1" customWidth="1"/>
    <col min="2" max="2" width="10.140625" bestFit="1" customWidth="1"/>
    <col min="3" max="3" width="13.140625" bestFit="1" customWidth="1"/>
    <col min="4" max="4" width="20" bestFit="1" customWidth="1"/>
    <col min="7" max="7" width="13.7109375" bestFit="1" customWidth="1"/>
    <col min="8" max="8" width="14.85546875" bestFit="1" customWidth="1"/>
    <col min="9" max="9" width="9" bestFit="1" customWidth="1"/>
    <col min="10" max="11" width="18.7109375" bestFit="1" customWidth="1"/>
  </cols>
  <sheetData>
    <row r="1" spans="1:11" ht="46.5" customHeight="1" x14ac:dyDescent="0.25">
      <c r="B1" s="29" t="s">
        <v>84</v>
      </c>
      <c r="C1" s="29"/>
      <c r="D1" s="29"/>
    </row>
    <row r="2" spans="1:11" x14ac:dyDescent="0.25">
      <c r="B2" s="30" t="s">
        <v>7</v>
      </c>
      <c r="C2" s="30"/>
      <c r="D2" s="30"/>
    </row>
    <row r="3" spans="1:11" ht="15.75" x14ac:dyDescent="0.25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G3" s="31" t="s">
        <v>35</v>
      </c>
      <c r="H3" s="31"/>
      <c r="I3" s="31"/>
      <c r="J3" s="31"/>
      <c r="K3" s="31"/>
    </row>
    <row r="4" spans="1:11" x14ac:dyDescent="0.25">
      <c r="A4" s="1" t="s">
        <v>8</v>
      </c>
      <c r="B4" s="6" t="s">
        <v>28</v>
      </c>
      <c r="C4" s="6">
        <v>1</v>
      </c>
      <c r="D4" s="7">
        <v>52</v>
      </c>
      <c r="E4" s="7">
        <f>PRODUCT(C4,D4)</f>
        <v>52</v>
      </c>
      <c r="H4" s="10" t="s">
        <v>36</v>
      </c>
      <c r="I4" s="32" t="s">
        <v>37</v>
      </c>
      <c r="J4" s="32"/>
    </row>
    <row r="5" spans="1:11" x14ac:dyDescent="0.25">
      <c r="A5" s="2" t="s">
        <v>9</v>
      </c>
      <c r="B5" s="6" t="s">
        <v>28</v>
      </c>
      <c r="C5" s="6">
        <v>1</v>
      </c>
      <c r="D5" s="7">
        <v>140</v>
      </c>
      <c r="E5" s="7">
        <f t="shared" ref="E5:E29" si="0">PRODUCT(C5,D5)</f>
        <v>140</v>
      </c>
      <c r="H5" s="2" t="s">
        <v>38</v>
      </c>
      <c r="I5" s="33">
        <v>1200</v>
      </c>
      <c r="J5" s="33"/>
    </row>
    <row r="6" spans="1:11" x14ac:dyDescent="0.25">
      <c r="A6" s="2" t="s">
        <v>10</v>
      </c>
      <c r="B6" s="6" t="s">
        <v>28</v>
      </c>
      <c r="C6" s="6">
        <v>1</v>
      </c>
      <c r="D6" s="7">
        <v>72</v>
      </c>
      <c r="E6" s="7">
        <f t="shared" si="0"/>
        <v>72</v>
      </c>
      <c r="H6" s="2" t="s">
        <v>62</v>
      </c>
      <c r="I6" s="28">
        <v>200</v>
      </c>
      <c r="J6" s="28"/>
    </row>
    <row r="7" spans="1:11" x14ac:dyDescent="0.25">
      <c r="A7" s="2" t="s">
        <v>11</v>
      </c>
      <c r="B7" s="6" t="s">
        <v>28</v>
      </c>
      <c r="C7" s="6">
        <v>1</v>
      </c>
      <c r="D7" s="7">
        <v>170</v>
      </c>
      <c r="E7" s="7">
        <f t="shared" si="0"/>
        <v>170</v>
      </c>
      <c r="H7" s="2" t="s">
        <v>39</v>
      </c>
      <c r="I7" s="28">
        <v>250</v>
      </c>
      <c r="J7" s="28"/>
    </row>
    <row r="8" spans="1:11" x14ac:dyDescent="0.25">
      <c r="A8" s="2" t="s">
        <v>0</v>
      </c>
      <c r="B8" s="6" t="s">
        <v>28</v>
      </c>
      <c r="C8" s="6">
        <v>1</v>
      </c>
      <c r="D8" s="7">
        <v>35</v>
      </c>
      <c r="E8" s="7">
        <f t="shared" si="0"/>
        <v>35</v>
      </c>
      <c r="H8" s="2" t="s">
        <v>40</v>
      </c>
      <c r="I8" s="28">
        <v>100</v>
      </c>
      <c r="J8" s="28"/>
    </row>
    <row r="9" spans="1:11" x14ac:dyDescent="0.25">
      <c r="A9" s="2" t="s">
        <v>12</v>
      </c>
      <c r="B9" s="6" t="s">
        <v>28</v>
      </c>
      <c r="C9" s="6">
        <v>1</v>
      </c>
      <c r="D9" s="7">
        <v>484</v>
      </c>
      <c r="E9" s="7">
        <f t="shared" si="0"/>
        <v>484</v>
      </c>
      <c r="H9" s="3" t="s">
        <v>64</v>
      </c>
      <c r="I9" s="26">
        <v>2500</v>
      </c>
      <c r="J9" s="27"/>
    </row>
    <row r="10" spans="1:11" x14ac:dyDescent="0.25">
      <c r="A10" s="2" t="s">
        <v>34</v>
      </c>
      <c r="B10" s="6" t="s">
        <v>28</v>
      </c>
      <c r="C10" s="6">
        <v>1</v>
      </c>
      <c r="D10" s="7">
        <v>51</v>
      </c>
      <c r="E10" s="7">
        <f t="shared" si="0"/>
        <v>51</v>
      </c>
      <c r="H10" s="17" t="s">
        <v>6</v>
      </c>
      <c r="I10" s="26">
        <f>SUM(I5:J9)</f>
        <v>4250</v>
      </c>
      <c r="J10" s="27"/>
    </row>
    <row r="11" spans="1:11" x14ac:dyDescent="0.25">
      <c r="A11" s="2" t="s">
        <v>33</v>
      </c>
      <c r="B11" s="6" t="s">
        <v>28</v>
      </c>
      <c r="C11" s="6">
        <v>1</v>
      </c>
      <c r="D11" s="7">
        <v>108</v>
      </c>
      <c r="E11" s="7">
        <f t="shared" si="0"/>
        <v>108</v>
      </c>
    </row>
    <row r="12" spans="1:11" x14ac:dyDescent="0.25">
      <c r="A12" s="2" t="s">
        <v>1</v>
      </c>
      <c r="B12" s="6" t="s">
        <v>28</v>
      </c>
      <c r="C12" s="6">
        <v>1</v>
      </c>
      <c r="D12" s="7">
        <v>330</v>
      </c>
      <c r="E12" s="7">
        <f t="shared" si="0"/>
        <v>330</v>
      </c>
    </row>
    <row r="13" spans="1:11" x14ac:dyDescent="0.25">
      <c r="A13" s="2" t="s">
        <v>32</v>
      </c>
      <c r="B13" s="6" t="s">
        <v>29</v>
      </c>
      <c r="C13" s="6">
        <v>1</v>
      </c>
      <c r="D13" s="7">
        <v>850</v>
      </c>
      <c r="E13" s="7">
        <f t="shared" si="0"/>
        <v>850</v>
      </c>
    </row>
    <row r="14" spans="1:11" x14ac:dyDescent="0.25">
      <c r="A14" s="2" t="s">
        <v>31</v>
      </c>
      <c r="B14" s="6" t="s">
        <v>28</v>
      </c>
      <c r="C14" s="6">
        <v>1</v>
      </c>
      <c r="D14" s="7">
        <v>400</v>
      </c>
      <c r="E14" s="7">
        <f t="shared" si="0"/>
        <v>400</v>
      </c>
    </row>
    <row r="15" spans="1:11" x14ac:dyDescent="0.25">
      <c r="A15" s="2" t="s">
        <v>13</v>
      </c>
      <c r="B15" s="6" t="s">
        <v>28</v>
      </c>
      <c r="C15" s="6">
        <v>1</v>
      </c>
      <c r="D15" s="7">
        <v>50</v>
      </c>
      <c r="E15" s="7">
        <f t="shared" si="0"/>
        <v>50</v>
      </c>
    </row>
    <row r="16" spans="1:11" x14ac:dyDescent="0.25">
      <c r="A16" s="2" t="s">
        <v>14</v>
      </c>
      <c r="B16" s="6" t="s">
        <v>28</v>
      </c>
      <c r="C16" s="6">
        <v>1</v>
      </c>
      <c r="D16" s="7">
        <v>80</v>
      </c>
      <c r="E16" s="7">
        <f t="shared" si="0"/>
        <v>80</v>
      </c>
    </row>
    <row r="17" spans="1:11" x14ac:dyDescent="0.25">
      <c r="A17" s="2" t="s">
        <v>15</v>
      </c>
      <c r="B17" s="6" t="s">
        <v>28</v>
      </c>
      <c r="C17" s="6">
        <v>2</v>
      </c>
      <c r="D17" s="7">
        <v>100</v>
      </c>
      <c r="E17" s="7">
        <f t="shared" si="0"/>
        <v>200</v>
      </c>
    </row>
    <row r="18" spans="1:11" x14ac:dyDescent="0.25">
      <c r="A18" s="2" t="s">
        <v>30</v>
      </c>
      <c r="B18" s="6" t="s">
        <v>28</v>
      </c>
      <c r="C18" s="6">
        <v>1</v>
      </c>
      <c r="D18" s="7">
        <v>150</v>
      </c>
      <c r="E18" s="7">
        <f t="shared" si="0"/>
        <v>150</v>
      </c>
      <c r="G18" s="25" t="s">
        <v>41</v>
      </c>
      <c r="H18" s="25"/>
      <c r="I18" s="25"/>
      <c r="J18" s="25"/>
      <c r="K18" s="25"/>
    </row>
    <row r="19" spans="1:11" x14ac:dyDescent="0.25">
      <c r="A19" s="2" t="s">
        <v>16</v>
      </c>
      <c r="B19" s="6" t="s">
        <v>28</v>
      </c>
      <c r="C19" s="6">
        <v>1</v>
      </c>
      <c r="D19" s="7">
        <v>110</v>
      </c>
      <c r="E19" s="7">
        <f t="shared" si="0"/>
        <v>110</v>
      </c>
      <c r="G19" s="10" t="s">
        <v>43</v>
      </c>
      <c r="H19" s="12" t="s">
        <v>3</v>
      </c>
      <c r="I19" s="12" t="s">
        <v>48</v>
      </c>
      <c r="J19" s="11" t="s">
        <v>47</v>
      </c>
      <c r="K19" s="11" t="s">
        <v>37</v>
      </c>
    </row>
    <row r="20" spans="1:11" x14ac:dyDescent="0.25">
      <c r="A20" s="2" t="s">
        <v>17</v>
      </c>
      <c r="B20" s="6" t="s">
        <v>28</v>
      </c>
      <c r="C20" s="6">
        <v>1</v>
      </c>
      <c r="D20" s="7">
        <v>50</v>
      </c>
      <c r="E20" s="7">
        <f t="shared" si="0"/>
        <v>50</v>
      </c>
      <c r="G20" s="2" t="s">
        <v>42</v>
      </c>
      <c r="H20" s="15">
        <v>5</v>
      </c>
      <c r="I20" s="13">
        <v>250</v>
      </c>
      <c r="J20" s="13">
        <f>H20*I20</f>
        <v>1250</v>
      </c>
      <c r="K20" s="13">
        <f>J20*4</f>
        <v>5000</v>
      </c>
    </row>
    <row r="21" spans="1:11" x14ac:dyDescent="0.25">
      <c r="A21" s="2" t="s">
        <v>18</v>
      </c>
      <c r="B21" s="6" t="s">
        <v>28</v>
      </c>
      <c r="C21" s="6">
        <v>5</v>
      </c>
      <c r="D21" s="7">
        <v>10</v>
      </c>
      <c r="E21" s="7">
        <f t="shared" si="0"/>
        <v>50</v>
      </c>
      <c r="G21" s="2" t="s">
        <v>44</v>
      </c>
      <c r="H21" s="15">
        <v>1</v>
      </c>
      <c r="I21" s="13">
        <v>207</v>
      </c>
      <c r="J21" s="13">
        <v>1449</v>
      </c>
      <c r="K21" s="13">
        <f t="shared" ref="K21:K22" si="1">J21*4</f>
        <v>5796</v>
      </c>
    </row>
    <row r="22" spans="1:11" x14ac:dyDescent="0.25">
      <c r="A22" s="2" t="s">
        <v>19</v>
      </c>
      <c r="B22" s="6" t="s">
        <v>28</v>
      </c>
      <c r="C22" s="6">
        <v>1</v>
      </c>
      <c r="D22" s="7">
        <v>40</v>
      </c>
      <c r="E22" s="7">
        <f t="shared" si="0"/>
        <v>40</v>
      </c>
      <c r="G22" s="2" t="s">
        <v>45</v>
      </c>
      <c r="H22" s="15">
        <v>1</v>
      </c>
      <c r="I22" s="13">
        <v>207</v>
      </c>
      <c r="J22" s="13">
        <v>1449</v>
      </c>
      <c r="K22" s="13">
        <f t="shared" si="1"/>
        <v>5796</v>
      </c>
    </row>
    <row r="23" spans="1:11" x14ac:dyDescent="0.25">
      <c r="A23" s="2" t="s">
        <v>20</v>
      </c>
      <c r="B23" s="6" t="s">
        <v>28</v>
      </c>
      <c r="C23" s="6">
        <v>1</v>
      </c>
      <c r="D23" s="7">
        <v>40</v>
      </c>
      <c r="E23" s="7">
        <f t="shared" si="0"/>
        <v>40</v>
      </c>
      <c r="G23" s="4" t="s">
        <v>6</v>
      </c>
      <c r="H23" s="16"/>
      <c r="I23" s="16"/>
      <c r="J23" s="16"/>
      <c r="K23" s="14">
        <f>SUM(K20:K22)</f>
        <v>16592</v>
      </c>
    </row>
    <row r="24" spans="1:11" x14ac:dyDescent="0.25">
      <c r="A24" s="2" t="s">
        <v>21</v>
      </c>
      <c r="B24" s="6" t="s">
        <v>28</v>
      </c>
      <c r="C24" s="6">
        <v>10</v>
      </c>
      <c r="D24" s="7">
        <v>5</v>
      </c>
      <c r="E24" s="7">
        <f t="shared" si="0"/>
        <v>50</v>
      </c>
    </row>
    <row r="25" spans="1:11" x14ac:dyDescent="0.25">
      <c r="A25" s="2" t="s">
        <v>22</v>
      </c>
      <c r="B25" s="6" t="s">
        <v>28</v>
      </c>
      <c r="C25" s="6">
        <v>4</v>
      </c>
      <c r="D25" s="7">
        <v>20</v>
      </c>
      <c r="E25" s="7">
        <f t="shared" si="0"/>
        <v>80</v>
      </c>
    </row>
    <row r="26" spans="1:11" x14ac:dyDescent="0.25">
      <c r="A26" s="2" t="s">
        <v>23</v>
      </c>
      <c r="B26" s="6" t="s">
        <v>28</v>
      </c>
      <c r="C26" s="6">
        <v>1</v>
      </c>
      <c r="D26" s="7">
        <v>170</v>
      </c>
      <c r="E26" s="7">
        <f t="shared" si="0"/>
        <v>170</v>
      </c>
    </row>
    <row r="27" spans="1:11" x14ac:dyDescent="0.25">
      <c r="A27" s="2" t="s">
        <v>24</v>
      </c>
      <c r="B27" s="6" t="s">
        <v>29</v>
      </c>
      <c r="C27" s="6">
        <v>1</v>
      </c>
      <c r="D27" s="7">
        <v>60</v>
      </c>
      <c r="E27" s="7">
        <f t="shared" si="0"/>
        <v>60</v>
      </c>
    </row>
    <row r="28" spans="1:11" x14ac:dyDescent="0.25">
      <c r="A28" s="2" t="s">
        <v>25</v>
      </c>
      <c r="B28" s="6" t="s">
        <v>28</v>
      </c>
      <c r="C28" s="6">
        <v>1</v>
      </c>
      <c r="D28" s="7">
        <v>5</v>
      </c>
      <c r="E28" s="7">
        <f t="shared" si="0"/>
        <v>5</v>
      </c>
    </row>
    <row r="29" spans="1:11" x14ac:dyDescent="0.25">
      <c r="A29" s="3" t="s">
        <v>46</v>
      </c>
      <c r="B29" s="6" t="s">
        <v>28</v>
      </c>
      <c r="C29" s="6">
        <v>1</v>
      </c>
      <c r="D29" s="7">
        <v>25000</v>
      </c>
      <c r="E29" s="7">
        <f t="shared" si="0"/>
        <v>25000</v>
      </c>
    </row>
    <row r="30" spans="1:11" x14ac:dyDescent="0.25">
      <c r="A30" s="3" t="s">
        <v>26</v>
      </c>
      <c r="B30" s="6" t="s">
        <v>28</v>
      </c>
      <c r="C30" s="6">
        <v>5</v>
      </c>
      <c r="D30" s="7">
        <v>150</v>
      </c>
      <c r="E30" s="7">
        <f t="shared" ref="E30:E31" si="2">PRODUCT(C30,D30)</f>
        <v>750</v>
      </c>
    </row>
    <row r="31" spans="1:11" x14ac:dyDescent="0.25">
      <c r="A31" s="3" t="s">
        <v>27</v>
      </c>
      <c r="B31" s="6" t="s">
        <v>28</v>
      </c>
      <c r="C31" s="6">
        <v>5</v>
      </c>
      <c r="D31" s="7">
        <v>90</v>
      </c>
      <c r="E31" s="7">
        <f t="shared" si="2"/>
        <v>450</v>
      </c>
    </row>
    <row r="32" spans="1:11" x14ac:dyDescent="0.25">
      <c r="A32" s="4" t="s">
        <v>6</v>
      </c>
      <c r="B32" s="8"/>
      <c r="C32" s="8"/>
      <c r="D32" s="8"/>
      <c r="E32" s="9">
        <f>SUM(E5:E31)</f>
        <v>29975</v>
      </c>
    </row>
  </sheetData>
  <mergeCells count="11">
    <mergeCell ref="G18:K18"/>
    <mergeCell ref="I10:J10"/>
    <mergeCell ref="I8:J8"/>
    <mergeCell ref="I9:J9"/>
    <mergeCell ref="B1:D1"/>
    <mergeCell ref="B2:D2"/>
    <mergeCell ref="G3:K3"/>
    <mergeCell ref="I4:J4"/>
    <mergeCell ref="I5:J5"/>
    <mergeCell ref="I6:J6"/>
    <mergeCell ref="I7:J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opLeftCell="A2" workbookViewId="0">
      <selection activeCell="B17" sqref="B17"/>
    </sheetView>
  </sheetViews>
  <sheetFormatPr baseColWidth="10" defaultRowHeight="15" x14ac:dyDescent="0.25"/>
  <cols>
    <col min="1" max="1" width="21" bestFit="1" customWidth="1"/>
    <col min="2" max="7" width="12.5703125" bestFit="1" customWidth="1"/>
  </cols>
  <sheetData>
    <row r="1" spans="1:7" ht="45" customHeight="1" x14ac:dyDescent="0.25">
      <c r="B1" s="34" t="s">
        <v>84</v>
      </c>
      <c r="C1" s="34"/>
      <c r="D1" s="34"/>
      <c r="E1" s="34"/>
      <c r="F1" s="34"/>
    </row>
    <row r="2" spans="1:7" x14ac:dyDescent="0.25">
      <c r="B2" s="35" t="s">
        <v>49</v>
      </c>
      <c r="C2" s="35"/>
      <c r="D2" s="35"/>
      <c r="E2" s="35"/>
      <c r="F2" s="35"/>
    </row>
    <row r="3" spans="1:7" x14ac:dyDescent="0.25">
      <c r="A3" s="12" t="s">
        <v>43</v>
      </c>
      <c r="B3" s="12" t="s">
        <v>50</v>
      </c>
      <c r="C3" s="12" t="s">
        <v>51</v>
      </c>
      <c r="D3" s="12" t="s">
        <v>52</v>
      </c>
      <c r="E3" s="12" t="s">
        <v>53</v>
      </c>
      <c r="F3" s="12" t="s">
        <v>54</v>
      </c>
      <c r="G3" s="12" t="s">
        <v>55</v>
      </c>
    </row>
    <row r="4" spans="1:7" x14ac:dyDescent="0.25">
      <c r="A4" s="18" t="s">
        <v>58</v>
      </c>
      <c r="B4" s="14"/>
      <c r="C4" s="14"/>
      <c r="D4" s="14"/>
      <c r="E4" s="14"/>
      <c r="F4" s="14"/>
      <c r="G4" s="14"/>
    </row>
    <row r="5" spans="1:7" x14ac:dyDescent="0.25">
      <c r="A5" s="1"/>
      <c r="B5" s="14"/>
      <c r="C5" s="14"/>
      <c r="D5" s="14"/>
      <c r="E5" s="14"/>
      <c r="F5" s="14"/>
      <c r="G5" s="14"/>
    </row>
    <row r="6" spans="1:7" x14ac:dyDescent="0.25">
      <c r="A6" s="1" t="s">
        <v>44</v>
      </c>
      <c r="B6" s="14">
        <v>5796</v>
      </c>
      <c r="C6" s="14">
        <v>5796</v>
      </c>
      <c r="D6" s="14">
        <v>5796</v>
      </c>
      <c r="E6" s="14">
        <v>5796</v>
      </c>
      <c r="F6" s="14">
        <v>5796</v>
      </c>
      <c r="G6" s="14">
        <v>5796</v>
      </c>
    </row>
    <row r="7" spans="1:7" x14ac:dyDescent="0.25">
      <c r="A7" s="1" t="s">
        <v>45</v>
      </c>
      <c r="B7" s="14">
        <v>5796</v>
      </c>
      <c r="C7" s="14">
        <v>5796</v>
      </c>
      <c r="D7" s="14">
        <v>5796</v>
      </c>
      <c r="E7" s="14">
        <v>5796</v>
      </c>
      <c r="F7" s="14">
        <v>5796</v>
      </c>
      <c r="G7" s="14">
        <v>5796</v>
      </c>
    </row>
    <row r="8" spans="1:7" x14ac:dyDescent="0.25">
      <c r="A8" s="1" t="s">
        <v>61</v>
      </c>
      <c r="B8" s="14">
        <v>1200</v>
      </c>
      <c r="C8" s="14">
        <v>1200</v>
      </c>
      <c r="D8" s="14">
        <v>1200</v>
      </c>
      <c r="E8" s="14">
        <v>1200</v>
      </c>
      <c r="F8" s="14">
        <v>1200</v>
      </c>
      <c r="G8" s="14">
        <v>1200</v>
      </c>
    </row>
    <row r="9" spans="1:7" x14ac:dyDescent="0.25">
      <c r="A9" s="1" t="s">
        <v>62</v>
      </c>
      <c r="B9" s="14">
        <v>200</v>
      </c>
      <c r="C9" s="14">
        <v>200</v>
      </c>
      <c r="D9" s="14">
        <v>200</v>
      </c>
      <c r="E9" s="14">
        <v>200</v>
      </c>
      <c r="F9" s="14">
        <v>200</v>
      </c>
      <c r="G9" s="14">
        <v>200</v>
      </c>
    </row>
    <row r="10" spans="1:7" x14ac:dyDescent="0.25">
      <c r="A10" s="1" t="s">
        <v>39</v>
      </c>
      <c r="B10" s="14">
        <v>250</v>
      </c>
      <c r="C10" s="14">
        <v>250</v>
      </c>
      <c r="D10" s="14">
        <v>250</v>
      </c>
      <c r="E10" s="14">
        <v>250</v>
      </c>
      <c r="F10" s="14">
        <v>250</v>
      </c>
      <c r="G10" s="14">
        <v>250</v>
      </c>
    </row>
    <row r="11" spans="1:7" x14ac:dyDescent="0.25">
      <c r="A11" s="1" t="s">
        <v>40</v>
      </c>
      <c r="B11" s="14">
        <v>100</v>
      </c>
      <c r="C11" s="14">
        <v>100</v>
      </c>
      <c r="D11" s="14">
        <v>100</v>
      </c>
      <c r="E11" s="14">
        <v>100</v>
      </c>
      <c r="F11" s="14">
        <v>100</v>
      </c>
      <c r="G11" s="14">
        <v>100</v>
      </c>
    </row>
    <row r="12" spans="1:7" x14ac:dyDescent="0.25">
      <c r="A12" s="1" t="s">
        <v>64</v>
      </c>
      <c r="B12" s="14">
        <v>2500</v>
      </c>
      <c r="C12" s="14">
        <v>2500</v>
      </c>
      <c r="D12" s="14">
        <v>2500</v>
      </c>
      <c r="E12" s="14">
        <v>2500</v>
      </c>
      <c r="F12" s="14">
        <v>2500</v>
      </c>
      <c r="G12" s="14">
        <v>2500</v>
      </c>
    </row>
    <row r="13" spans="1:7" x14ac:dyDescent="0.25">
      <c r="A13" s="4" t="s">
        <v>63</v>
      </c>
      <c r="B13" s="14">
        <f>SUM(B5:B12)</f>
        <v>15842</v>
      </c>
      <c r="C13" s="14">
        <f t="shared" ref="C13:G13" si="0">SUM(C5:C12)</f>
        <v>15842</v>
      </c>
      <c r="D13" s="14">
        <f t="shared" si="0"/>
        <v>15842</v>
      </c>
      <c r="E13" s="14">
        <f t="shared" si="0"/>
        <v>15842</v>
      </c>
      <c r="F13" s="14">
        <f t="shared" si="0"/>
        <v>15842</v>
      </c>
      <c r="G13" s="14">
        <f t="shared" si="0"/>
        <v>15842</v>
      </c>
    </row>
    <row r="14" spans="1:7" x14ac:dyDescent="0.25">
      <c r="A14" s="18" t="s">
        <v>56</v>
      </c>
      <c r="B14" s="14"/>
      <c r="C14" s="14"/>
      <c r="D14" s="14"/>
      <c r="E14" s="14"/>
      <c r="F14" s="14"/>
      <c r="G14" s="14"/>
    </row>
    <row r="15" spans="1:7" x14ac:dyDescent="0.25">
      <c r="A15" s="1" t="s">
        <v>60</v>
      </c>
      <c r="B15" s="14">
        <v>50000</v>
      </c>
      <c r="C15" s="14">
        <v>75000</v>
      </c>
      <c r="D15" s="14">
        <v>100000</v>
      </c>
      <c r="E15" s="14">
        <v>125000</v>
      </c>
      <c r="F15" s="14">
        <v>150000</v>
      </c>
      <c r="G15" s="14">
        <v>175000</v>
      </c>
    </row>
    <row r="16" spans="1:7" x14ac:dyDescent="0.25">
      <c r="A16" s="1" t="s">
        <v>57</v>
      </c>
      <c r="B16" s="14">
        <v>18875</v>
      </c>
      <c r="C16" s="14">
        <v>19125</v>
      </c>
      <c r="D16" s="14">
        <v>19375</v>
      </c>
      <c r="E16" s="14">
        <v>19625</v>
      </c>
      <c r="F16" s="14">
        <v>19875</v>
      </c>
      <c r="G16" s="14">
        <v>20125</v>
      </c>
    </row>
    <row r="17" spans="1:7" x14ac:dyDescent="0.25">
      <c r="A17" s="4" t="s">
        <v>59</v>
      </c>
      <c r="B17" s="14">
        <f>SUM(B15,B16)</f>
        <v>68875</v>
      </c>
      <c r="C17" s="14">
        <f t="shared" ref="C17:G17" si="1">SUM(C15,C16)</f>
        <v>94125</v>
      </c>
      <c r="D17" s="14">
        <f t="shared" si="1"/>
        <v>119375</v>
      </c>
      <c r="E17" s="14">
        <f t="shared" si="1"/>
        <v>144625</v>
      </c>
      <c r="F17" s="14">
        <f t="shared" si="1"/>
        <v>169875</v>
      </c>
      <c r="G17" s="14">
        <f t="shared" si="1"/>
        <v>195125</v>
      </c>
    </row>
    <row r="18" spans="1:7" x14ac:dyDescent="0.25">
      <c r="A18" s="19"/>
      <c r="B18" s="14"/>
      <c r="C18" s="14"/>
      <c r="D18" s="14"/>
      <c r="E18" s="14"/>
      <c r="F18" s="14"/>
      <c r="G18" s="14"/>
    </row>
    <row r="19" spans="1:7" x14ac:dyDescent="0.25">
      <c r="A19" s="4" t="s">
        <v>65</v>
      </c>
      <c r="B19" s="14">
        <f>SUM(B13,B17)</f>
        <v>84717</v>
      </c>
      <c r="C19" s="14">
        <f t="shared" ref="C19:G19" si="2">SUM(C13,C17)</f>
        <v>109967</v>
      </c>
      <c r="D19" s="14">
        <f t="shared" si="2"/>
        <v>135217</v>
      </c>
      <c r="E19" s="14">
        <f t="shared" si="2"/>
        <v>160467</v>
      </c>
      <c r="F19" s="14">
        <f t="shared" si="2"/>
        <v>185717</v>
      </c>
      <c r="G19" s="14">
        <f t="shared" si="2"/>
        <v>210967</v>
      </c>
    </row>
  </sheetData>
  <mergeCells count="2">
    <mergeCell ref="B1:F1"/>
    <mergeCell ref="B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B13" sqref="B13"/>
    </sheetView>
  </sheetViews>
  <sheetFormatPr baseColWidth="10" defaultRowHeight="15" x14ac:dyDescent="0.25"/>
  <cols>
    <col min="1" max="1" width="23.5703125" bestFit="1" customWidth="1"/>
    <col min="2" max="7" width="12.5703125" bestFit="1" customWidth="1"/>
  </cols>
  <sheetData>
    <row r="1" spans="1:7" ht="45" customHeight="1" x14ac:dyDescent="0.25">
      <c r="B1" s="34" t="s">
        <v>84</v>
      </c>
      <c r="C1" s="34"/>
      <c r="D1" s="34"/>
      <c r="E1" s="34"/>
    </row>
    <row r="2" spans="1:7" x14ac:dyDescent="0.25">
      <c r="B2" s="25" t="s">
        <v>66</v>
      </c>
      <c r="C2" s="25"/>
      <c r="D2" s="25"/>
      <c r="E2" s="25"/>
    </row>
    <row r="3" spans="1:7" x14ac:dyDescent="0.25">
      <c r="A3" s="20"/>
      <c r="B3" s="12" t="s">
        <v>50</v>
      </c>
      <c r="C3" s="12" t="s">
        <v>51</v>
      </c>
      <c r="D3" s="12" t="s">
        <v>68</v>
      </c>
      <c r="E3" s="12" t="s">
        <v>53</v>
      </c>
      <c r="F3" s="12" t="s">
        <v>54</v>
      </c>
      <c r="G3" s="12" t="s">
        <v>55</v>
      </c>
    </row>
    <row r="4" spans="1:7" x14ac:dyDescent="0.25">
      <c r="A4" s="2"/>
      <c r="B4" s="36" t="s">
        <v>67</v>
      </c>
      <c r="C4" s="36"/>
      <c r="D4" s="36"/>
      <c r="E4" s="36"/>
      <c r="F4" s="36"/>
      <c r="G4" s="36"/>
    </row>
    <row r="5" spans="1:7" x14ac:dyDescent="0.25">
      <c r="A5" s="1" t="s">
        <v>69</v>
      </c>
      <c r="B5" s="14">
        <v>115000</v>
      </c>
      <c r="C5" s="14">
        <v>175500</v>
      </c>
      <c r="D5" s="14">
        <v>230000</v>
      </c>
      <c r="E5" s="14">
        <v>287500</v>
      </c>
      <c r="F5" s="14">
        <v>345000</v>
      </c>
      <c r="G5" s="14">
        <v>402500</v>
      </c>
    </row>
    <row r="6" spans="1:7" x14ac:dyDescent="0.25">
      <c r="A6" s="4" t="s">
        <v>6</v>
      </c>
      <c r="B6" s="14">
        <v>115000</v>
      </c>
      <c r="C6" s="14">
        <v>175500</v>
      </c>
      <c r="D6" s="14">
        <v>230000</v>
      </c>
      <c r="E6" s="14">
        <v>287500</v>
      </c>
      <c r="F6" s="14">
        <v>345000</v>
      </c>
      <c r="G6" s="14">
        <v>402500</v>
      </c>
    </row>
    <row r="7" spans="1:7" x14ac:dyDescent="0.25">
      <c r="A7" s="1"/>
      <c r="B7" s="37"/>
      <c r="C7" s="38"/>
      <c r="D7" s="38"/>
      <c r="E7" s="38"/>
      <c r="F7" s="38"/>
      <c r="G7" s="27"/>
    </row>
    <row r="8" spans="1:7" x14ac:dyDescent="0.25">
      <c r="A8" s="1"/>
      <c r="B8" s="36" t="s">
        <v>70</v>
      </c>
      <c r="C8" s="36"/>
      <c r="D8" s="36"/>
      <c r="E8" s="36"/>
      <c r="F8" s="36"/>
      <c r="G8" s="36"/>
    </row>
    <row r="9" spans="1:7" x14ac:dyDescent="0.25">
      <c r="A9" s="1" t="s">
        <v>69</v>
      </c>
      <c r="B9" s="14">
        <v>84717</v>
      </c>
      <c r="C9" s="14">
        <v>109967</v>
      </c>
      <c r="D9" s="14">
        <v>135217</v>
      </c>
      <c r="E9" s="14">
        <v>160467</v>
      </c>
      <c r="F9" s="14">
        <v>185717</v>
      </c>
      <c r="G9" s="14">
        <v>210967</v>
      </c>
    </row>
    <row r="10" spans="1:7" x14ac:dyDescent="0.25">
      <c r="A10" s="4" t="s">
        <v>6</v>
      </c>
      <c r="B10" s="14">
        <v>84717</v>
      </c>
      <c r="C10" s="14">
        <v>109967</v>
      </c>
      <c r="D10" s="14">
        <v>135217</v>
      </c>
      <c r="E10" s="14">
        <v>160467</v>
      </c>
      <c r="F10" s="14">
        <v>185717</v>
      </c>
      <c r="G10" s="14">
        <v>210967</v>
      </c>
    </row>
    <row r="11" spans="1:7" x14ac:dyDescent="0.25">
      <c r="A11" s="2"/>
      <c r="B11" s="37"/>
      <c r="C11" s="38"/>
      <c r="D11" s="38"/>
      <c r="E11" s="38"/>
      <c r="F11" s="38"/>
      <c r="G11" s="27"/>
    </row>
    <row r="12" spans="1:7" x14ac:dyDescent="0.25">
      <c r="A12" s="2"/>
      <c r="B12" s="36" t="s">
        <v>71</v>
      </c>
      <c r="C12" s="36"/>
      <c r="D12" s="36"/>
      <c r="E12" s="36"/>
      <c r="F12" s="36"/>
      <c r="G12" s="36"/>
    </row>
    <row r="13" spans="1:7" x14ac:dyDescent="0.25">
      <c r="A13" s="1" t="s">
        <v>72</v>
      </c>
      <c r="B13" s="14">
        <f>(B5-B9)</f>
        <v>30283</v>
      </c>
      <c r="C13" s="14">
        <f t="shared" ref="C13:G14" si="0">(C5-C9)</f>
        <v>65533</v>
      </c>
      <c r="D13" s="14">
        <f t="shared" si="0"/>
        <v>94783</v>
      </c>
      <c r="E13" s="14">
        <f t="shared" si="0"/>
        <v>127033</v>
      </c>
      <c r="F13" s="14">
        <f t="shared" si="0"/>
        <v>159283</v>
      </c>
      <c r="G13" s="14">
        <f t="shared" si="0"/>
        <v>191533</v>
      </c>
    </row>
    <row r="14" spans="1:7" x14ac:dyDescent="0.25">
      <c r="A14" s="4" t="s">
        <v>6</v>
      </c>
      <c r="B14" s="14">
        <f>(B6-B10)</f>
        <v>30283</v>
      </c>
      <c r="C14" s="14">
        <f t="shared" si="0"/>
        <v>65533</v>
      </c>
      <c r="D14" s="14">
        <f t="shared" si="0"/>
        <v>94783</v>
      </c>
      <c r="E14" s="14">
        <f t="shared" si="0"/>
        <v>127033</v>
      </c>
      <c r="F14" s="14">
        <f t="shared" si="0"/>
        <v>159283</v>
      </c>
      <c r="G14" s="14">
        <f t="shared" si="0"/>
        <v>191533</v>
      </c>
    </row>
  </sheetData>
  <mergeCells count="7">
    <mergeCell ref="B1:E1"/>
    <mergeCell ref="B2:E2"/>
    <mergeCell ref="B4:G4"/>
    <mergeCell ref="B8:G8"/>
    <mergeCell ref="B12:G12"/>
    <mergeCell ref="B7:G7"/>
    <mergeCell ref="B11:G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B12" sqref="B12"/>
    </sheetView>
  </sheetViews>
  <sheetFormatPr baseColWidth="10" defaultRowHeight="15" x14ac:dyDescent="0.25"/>
  <cols>
    <col min="1" max="1" width="32.85546875" bestFit="1" customWidth="1"/>
    <col min="2" max="7" width="12.5703125" bestFit="1" customWidth="1"/>
  </cols>
  <sheetData>
    <row r="1" spans="1:7" ht="45" customHeight="1" x14ac:dyDescent="0.25">
      <c r="B1" s="34" t="s">
        <v>84</v>
      </c>
      <c r="C1" s="34"/>
      <c r="D1" s="34"/>
      <c r="E1" s="34"/>
    </row>
    <row r="2" spans="1:7" x14ac:dyDescent="0.25">
      <c r="B2" s="25" t="s">
        <v>73</v>
      </c>
      <c r="C2" s="25"/>
      <c r="D2" s="25"/>
      <c r="E2" s="25"/>
    </row>
    <row r="3" spans="1:7" x14ac:dyDescent="0.25">
      <c r="A3" s="12" t="s">
        <v>43</v>
      </c>
      <c r="B3" s="12" t="s">
        <v>50</v>
      </c>
      <c r="C3" s="12" t="s">
        <v>51</v>
      </c>
      <c r="D3" s="12" t="s">
        <v>68</v>
      </c>
      <c r="E3" s="12" t="s">
        <v>53</v>
      </c>
      <c r="F3" s="12" t="s">
        <v>74</v>
      </c>
      <c r="G3" s="12" t="s">
        <v>55</v>
      </c>
    </row>
    <row r="4" spans="1:7" x14ac:dyDescent="0.25">
      <c r="A4" s="2" t="s">
        <v>77</v>
      </c>
      <c r="B4" s="14">
        <v>115000</v>
      </c>
      <c r="C4" s="14">
        <v>175500</v>
      </c>
      <c r="D4" s="14">
        <v>230000</v>
      </c>
      <c r="E4" s="14">
        <v>287500</v>
      </c>
      <c r="F4" s="14">
        <v>345000</v>
      </c>
      <c r="G4" s="14">
        <v>402500</v>
      </c>
    </row>
    <row r="5" spans="1:7" x14ac:dyDescent="0.25">
      <c r="A5" s="2" t="s">
        <v>75</v>
      </c>
      <c r="B5" s="14">
        <v>65842</v>
      </c>
      <c r="C5" s="14">
        <v>90842</v>
      </c>
      <c r="D5" s="14">
        <v>115842</v>
      </c>
      <c r="E5" s="14">
        <v>140842</v>
      </c>
      <c r="F5" s="14">
        <v>165842</v>
      </c>
      <c r="G5" s="14">
        <v>190842</v>
      </c>
    </row>
    <row r="6" spans="1:7" x14ac:dyDescent="0.25">
      <c r="A6" s="2" t="s">
        <v>76</v>
      </c>
      <c r="B6" s="14">
        <v>18875</v>
      </c>
      <c r="C6" s="14">
        <v>19125</v>
      </c>
      <c r="D6" s="14">
        <v>19375</v>
      </c>
      <c r="E6" s="14">
        <v>19625</v>
      </c>
      <c r="F6" s="14">
        <v>19875</v>
      </c>
      <c r="G6" s="14">
        <v>20125</v>
      </c>
    </row>
    <row r="7" spans="1:7" x14ac:dyDescent="0.25">
      <c r="A7" s="2" t="s">
        <v>78</v>
      </c>
      <c r="B7" s="14">
        <f>SUM(B5,B6)</f>
        <v>84717</v>
      </c>
      <c r="C7" s="14">
        <f t="shared" ref="C7:G7" si="0">SUM(C5,C6)</f>
        <v>109967</v>
      </c>
      <c r="D7" s="14">
        <f t="shared" si="0"/>
        <v>135217</v>
      </c>
      <c r="E7" s="14">
        <f t="shared" si="0"/>
        <v>160467</v>
      </c>
      <c r="F7" s="14">
        <f t="shared" si="0"/>
        <v>185717</v>
      </c>
      <c r="G7" s="14">
        <f t="shared" si="0"/>
        <v>210967</v>
      </c>
    </row>
    <row r="8" spans="1:7" x14ac:dyDescent="0.25">
      <c r="A8" s="2" t="s">
        <v>79</v>
      </c>
      <c r="B8" s="14">
        <f>(B4-B7)</f>
        <v>30283</v>
      </c>
      <c r="C8" s="14">
        <f t="shared" ref="C8:G8" si="1">(C4-C7)</f>
        <v>65533</v>
      </c>
      <c r="D8" s="14">
        <f t="shared" si="1"/>
        <v>94783</v>
      </c>
      <c r="E8" s="14">
        <f t="shared" si="1"/>
        <v>127033</v>
      </c>
      <c r="F8" s="14">
        <f t="shared" si="1"/>
        <v>159283</v>
      </c>
      <c r="G8" s="14">
        <f t="shared" si="1"/>
        <v>191533</v>
      </c>
    </row>
    <row r="9" spans="1:7" x14ac:dyDescent="0.25">
      <c r="A9" s="2" t="s">
        <v>80</v>
      </c>
      <c r="B9" s="14">
        <v>3000</v>
      </c>
      <c r="C9" s="14">
        <v>3250</v>
      </c>
      <c r="D9" s="14">
        <v>3500</v>
      </c>
      <c r="E9" s="14">
        <v>3750</v>
      </c>
      <c r="F9" s="14">
        <v>4000</v>
      </c>
      <c r="G9" s="14">
        <v>4250</v>
      </c>
    </row>
    <row r="10" spans="1:7" x14ac:dyDescent="0.25">
      <c r="A10" s="2" t="s">
        <v>81</v>
      </c>
      <c r="B10" s="14">
        <f>(B8-B9)</f>
        <v>27283</v>
      </c>
      <c r="C10" s="14">
        <f t="shared" ref="C10:G10" si="2">(C8-C9)</f>
        <v>62283</v>
      </c>
      <c r="D10" s="14">
        <f t="shared" si="2"/>
        <v>91283</v>
      </c>
      <c r="E10" s="14">
        <f t="shared" si="2"/>
        <v>123283</v>
      </c>
      <c r="F10" s="14">
        <f t="shared" si="2"/>
        <v>155283</v>
      </c>
      <c r="G10" s="14">
        <f t="shared" si="2"/>
        <v>187283</v>
      </c>
    </row>
    <row r="11" spans="1:7" x14ac:dyDescent="0.25">
      <c r="A11" s="2" t="s">
        <v>82</v>
      </c>
      <c r="B11" s="14">
        <v>5639.68</v>
      </c>
      <c r="C11" s="14">
        <v>7487.68</v>
      </c>
      <c r="D11" s="14">
        <v>9335.68</v>
      </c>
      <c r="E11" s="14">
        <v>11198.24</v>
      </c>
      <c r="F11" s="14">
        <v>13031.68</v>
      </c>
      <c r="G11" s="14">
        <v>14879.68</v>
      </c>
    </row>
    <row r="12" spans="1:7" x14ac:dyDescent="0.25">
      <c r="A12" s="2" t="s">
        <v>83</v>
      </c>
      <c r="B12" s="14">
        <f>(B10-B11)</f>
        <v>21643.32</v>
      </c>
      <c r="C12" s="14">
        <f t="shared" ref="C12:G12" si="3">(C10-C11)</f>
        <v>54795.32</v>
      </c>
      <c r="D12" s="14">
        <f t="shared" si="3"/>
        <v>81947.320000000007</v>
      </c>
      <c r="E12" s="14">
        <f t="shared" si="3"/>
        <v>112084.76</v>
      </c>
      <c r="F12" s="14">
        <f t="shared" si="3"/>
        <v>142251.32</v>
      </c>
      <c r="G12" s="14">
        <f t="shared" si="3"/>
        <v>172403.32</v>
      </c>
    </row>
  </sheetData>
  <mergeCells count="2">
    <mergeCell ref="B1:E1"/>
    <mergeCell ref="B2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D12" sqref="D12"/>
    </sheetView>
  </sheetViews>
  <sheetFormatPr baseColWidth="10" defaultRowHeight="15" x14ac:dyDescent="0.25"/>
  <cols>
    <col min="1" max="1" width="34.28515625" bestFit="1" customWidth="1"/>
    <col min="4" max="7" width="12.5703125" bestFit="1" customWidth="1"/>
  </cols>
  <sheetData>
    <row r="1" spans="1:7" ht="45.75" customHeight="1" x14ac:dyDescent="0.25">
      <c r="B1" s="21"/>
      <c r="C1" s="40" t="s">
        <v>84</v>
      </c>
      <c r="D1" s="40"/>
      <c r="E1" s="40"/>
      <c r="F1" s="40"/>
      <c r="G1" s="21"/>
    </row>
    <row r="2" spans="1:7" x14ac:dyDescent="0.25">
      <c r="A2" s="22"/>
      <c r="B2" s="12" t="s">
        <v>85</v>
      </c>
      <c r="C2" s="12" t="s">
        <v>51</v>
      </c>
      <c r="D2" s="12" t="s">
        <v>52</v>
      </c>
      <c r="E2" s="12" t="s">
        <v>53</v>
      </c>
      <c r="F2" s="12" t="s">
        <v>74</v>
      </c>
      <c r="G2" s="12" t="s">
        <v>55</v>
      </c>
    </row>
    <row r="3" spans="1:7" x14ac:dyDescent="0.25">
      <c r="A3" s="24"/>
      <c r="B3" s="39" t="s">
        <v>86</v>
      </c>
      <c r="C3" s="36"/>
      <c r="D3" s="36"/>
      <c r="E3" s="36"/>
      <c r="F3" s="36"/>
      <c r="G3" s="36"/>
    </row>
    <row r="4" spans="1:7" x14ac:dyDescent="0.25">
      <c r="A4" s="23" t="s">
        <v>87</v>
      </c>
      <c r="B4" s="14">
        <v>21643.32</v>
      </c>
      <c r="C4" s="14">
        <v>54795.32</v>
      </c>
      <c r="D4" s="14">
        <v>81947.320000000007</v>
      </c>
      <c r="E4" s="14">
        <v>112084.76</v>
      </c>
      <c r="F4" s="14">
        <v>142521.32</v>
      </c>
      <c r="G4" s="14">
        <v>172403.32</v>
      </c>
    </row>
    <row r="5" spans="1:7" x14ac:dyDescent="0.25">
      <c r="A5" s="2" t="s">
        <v>88</v>
      </c>
      <c r="B5" s="14">
        <v>1000</v>
      </c>
      <c r="C5" s="14">
        <v>1250</v>
      </c>
      <c r="D5" s="14">
        <v>1500</v>
      </c>
      <c r="E5" s="14">
        <v>1750</v>
      </c>
      <c r="F5" s="14">
        <v>2000</v>
      </c>
      <c r="G5" s="14">
        <v>2250</v>
      </c>
    </row>
    <row r="6" spans="1:7" x14ac:dyDescent="0.25">
      <c r="A6" s="2" t="s">
        <v>89</v>
      </c>
      <c r="B6" s="14">
        <v>650</v>
      </c>
      <c r="C6" s="14">
        <v>700</v>
      </c>
      <c r="D6" s="14">
        <v>750</v>
      </c>
      <c r="E6" s="14">
        <v>800</v>
      </c>
      <c r="F6" s="14">
        <v>850</v>
      </c>
      <c r="G6" s="14">
        <v>900</v>
      </c>
    </row>
    <row r="7" spans="1:7" x14ac:dyDescent="0.25">
      <c r="A7" s="6" t="s">
        <v>94</v>
      </c>
      <c r="B7" s="14">
        <f>(B5-B6)</f>
        <v>350</v>
      </c>
      <c r="C7" s="14">
        <f>(C5-C6)</f>
        <v>550</v>
      </c>
      <c r="D7" s="14">
        <f t="shared" ref="D7:G7" si="0">(D5-D6)</f>
        <v>750</v>
      </c>
      <c r="E7" s="14">
        <f t="shared" si="0"/>
        <v>950</v>
      </c>
      <c r="F7" s="14">
        <f t="shared" si="0"/>
        <v>1150</v>
      </c>
      <c r="G7" s="14">
        <f t="shared" si="0"/>
        <v>1350</v>
      </c>
    </row>
    <row r="8" spans="1:7" x14ac:dyDescent="0.25">
      <c r="A8" s="6" t="s">
        <v>90</v>
      </c>
      <c r="B8" s="14">
        <f>SUM(B4,B7)</f>
        <v>21993.32</v>
      </c>
      <c r="C8" s="14">
        <f>SUM(C4,C7)</f>
        <v>55345.32</v>
      </c>
      <c r="D8" s="14">
        <f t="shared" ref="D8:G8" si="1">SUM(D4,D7)</f>
        <v>82697.320000000007</v>
      </c>
      <c r="E8" s="14">
        <f t="shared" si="1"/>
        <v>113034.76</v>
      </c>
      <c r="F8" s="14">
        <f t="shared" si="1"/>
        <v>143671.32</v>
      </c>
      <c r="G8" s="14">
        <f t="shared" si="1"/>
        <v>173753.32</v>
      </c>
    </row>
    <row r="9" spans="1:7" x14ac:dyDescent="0.25">
      <c r="A9" s="2"/>
      <c r="B9" s="14"/>
      <c r="C9" s="14"/>
      <c r="D9" s="14"/>
      <c r="E9" s="14"/>
      <c r="F9" s="14"/>
      <c r="G9" s="14"/>
    </row>
    <row r="10" spans="1:7" x14ac:dyDescent="0.25">
      <c r="A10" s="2" t="s">
        <v>91</v>
      </c>
      <c r="B10" s="14">
        <v>21993.32</v>
      </c>
      <c r="C10" s="14">
        <v>55345.32</v>
      </c>
      <c r="D10" s="14">
        <v>82697.320000000007</v>
      </c>
      <c r="E10" s="14">
        <v>113034.76</v>
      </c>
      <c r="F10" s="14">
        <v>143671.32</v>
      </c>
      <c r="G10" s="14">
        <v>173753.32</v>
      </c>
    </row>
    <row r="11" spans="1:7" x14ac:dyDescent="0.25">
      <c r="A11" s="2" t="s">
        <v>92</v>
      </c>
      <c r="B11" s="14">
        <v>11000</v>
      </c>
      <c r="C11" s="14">
        <v>24000</v>
      </c>
      <c r="D11" s="14">
        <v>33000</v>
      </c>
      <c r="E11" s="14">
        <v>42000</v>
      </c>
      <c r="F11" s="14">
        <v>51000</v>
      </c>
      <c r="G11" s="14">
        <v>60000</v>
      </c>
    </row>
    <row r="12" spans="1:7" x14ac:dyDescent="0.25">
      <c r="A12" s="2" t="s">
        <v>93</v>
      </c>
      <c r="B12" s="14">
        <f>SUM(B10,B11)</f>
        <v>32993.32</v>
      </c>
      <c r="C12" s="14">
        <f>SUM(C10,C11)</f>
        <v>79345.320000000007</v>
      </c>
      <c r="D12" s="14">
        <f t="shared" ref="C12:G12" si="2">SUM(D10,D11)</f>
        <v>115697.32</v>
      </c>
      <c r="E12" s="14">
        <f t="shared" si="2"/>
        <v>155034.76</v>
      </c>
      <c r="F12" s="14">
        <f t="shared" si="2"/>
        <v>194671.32</v>
      </c>
      <c r="G12" s="14">
        <f t="shared" si="2"/>
        <v>233753.32</v>
      </c>
    </row>
  </sheetData>
  <mergeCells count="2">
    <mergeCell ref="B3:G3"/>
    <mergeCell ref="C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PRESUPUESTO</vt:lpstr>
      <vt:lpstr>COSTOS</vt:lpstr>
      <vt:lpstr>INGRESOS</vt:lpstr>
      <vt:lpstr>ESTADO DE RESULTADOS</vt:lpstr>
      <vt:lpstr>FLUJO DE EFECTIVO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LAB2-PC27</dc:creator>
  <cp:lastModifiedBy>Karlaa</cp:lastModifiedBy>
  <dcterms:created xsi:type="dcterms:W3CDTF">2023-04-24T13:41:45Z</dcterms:created>
  <dcterms:modified xsi:type="dcterms:W3CDTF">2023-05-31T04:40:32Z</dcterms:modified>
</cp:coreProperties>
</file>