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n\Desktop\Thesis\confidential-fair-exchange\results\"/>
    </mc:Choice>
  </mc:AlternateContent>
  <xr:revisionPtr revIDLastSave="0" documentId="13_ncr:1_{5C8A5A79-CFE1-439D-879E-8191A1E951E0}" xr6:coauthVersionLast="47" xr6:coauthVersionMax="47" xr10:uidLastSave="{00000000-0000-0000-0000-000000000000}"/>
  <bookViews>
    <workbookView xWindow="-110" yWindow="-110" windowWidth="21820" windowHeight="13900" activeTab="2" xr2:uid="{5F922745-7528-0F40-B053-CCEE2A7D879C}"/>
  </bookViews>
  <sheets>
    <sheet name="polygon" sheetId="1" r:id="rId1"/>
    <sheet name="ropsten" sheetId="3" r:id="rId2"/>
    <sheet name="goerl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3" l="1"/>
  <c r="D33" i="3"/>
  <c r="F31" i="3"/>
  <c r="D51" i="3"/>
  <c r="C51" i="3"/>
  <c r="B51" i="3"/>
  <c r="G19" i="3"/>
  <c r="E19" i="3" l="1"/>
  <c r="E20" i="3"/>
  <c r="D41" i="3"/>
  <c r="D32" i="3"/>
  <c r="D34" i="3"/>
  <c r="D35" i="3"/>
  <c r="D36" i="3"/>
  <c r="D37" i="3"/>
  <c r="G30" i="3"/>
  <c r="F32" i="3"/>
  <c r="F33" i="3"/>
  <c r="F34" i="3"/>
  <c r="F35" i="3"/>
  <c r="F36" i="3"/>
  <c r="F37" i="3"/>
  <c r="F38" i="3"/>
  <c r="H15" i="3"/>
  <c r="G15" i="3"/>
  <c r="H20" i="3"/>
  <c r="H21" i="3"/>
  <c r="H22" i="3"/>
  <c r="H23" i="3"/>
  <c r="H24" i="3"/>
  <c r="H25" i="3"/>
  <c r="H26" i="3"/>
  <c r="H27" i="3"/>
  <c r="H19" i="3"/>
  <c r="G20" i="3"/>
  <c r="G21" i="3"/>
  <c r="G22" i="3"/>
  <c r="G23" i="3"/>
  <c r="G24" i="3"/>
  <c r="G25" i="3"/>
  <c r="G26" i="3"/>
  <c r="G27" i="3"/>
  <c r="C41" i="3"/>
  <c r="C42" i="3"/>
  <c r="C43" i="3"/>
  <c r="C44" i="3"/>
  <c r="C45" i="3"/>
  <c r="C46" i="3"/>
  <c r="C47" i="3"/>
  <c r="C48" i="3"/>
  <c r="C49" i="3"/>
  <c r="B42" i="3"/>
  <c r="B43" i="3"/>
  <c r="B44" i="3"/>
  <c r="B45" i="3"/>
  <c r="B46" i="3"/>
  <c r="B47" i="3"/>
  <c r="B48" i="3"/>
  <c r="B49" i="3"/>
  <c r="B41" i="3"/>
  <c r="E21" i="3"/>
  <c r="E22" i="3"/>
  <c r="E23" i="3"/>
  <c r="E24" i="3"/>
  <c r="E25" i="3"/>
  <c r="E26" i="3"/>
  <c r="E27" i="3"/>
  <c r="G31" i="3" l="1"/>
  <c r="B7" i="3"/>
  <c r="D48" i="3" l="1"/>
  <c r="E37" i="3"/>
  <c r="D47" i="3"/>
  <c r="E36" i="3"/>
  <c r="D46" i="3"/>
  <c r="E35" i="3"/>
  <c r="D45" i="3"/>
  <c r="E34" i="3"/>
  <c r="D44" i="3"/>
  <c r="E33" i="3"/>
  <c r="D43" i="3"/>
  <c r="E38" i="3"/>
  <c r="D49" i="3"/>
  <c r="E32" i="3" l="1"/>
  <c r="E31" i="3"/>
  <c r="D42" i="3"/>
</calcChain>
</file>

<file path=xl/sharedStrings.xml><?xml version="1.0" encoding="utf-8"?>
<sst xmlns="http://schemas.openxmlformats.org/spreadsheetml/2006/main" count="83" uniqueCount="35">
  <si>
    <t>Execution</t>
  </si>
  <si>
    <t>Optimistic Case</t>
  </si>
  <si>
    <t>Pessimistic Case</t>
  </si>
  <si>
    <t>Depth</t>
  </si>
  <si>
    <t>Withdraw Cost</t>
  </si>
  <si>
    <t>Confidential Fair Exchange Experimental Results - Polygon Testnet</t>
  </si>
  <si>
    <t>INIT PHASE</t>
  </si>
  <si>
    <t>BUYING PHASE</t>
  </si>
  <si>
    <t>publishFile</t>
  </si>
  <si>
    <t>publishDescription</t>
  </si>
  <si>
    <t>buy</t>
  </si>
  <si>
    <t>publishKey</t>
  </si>
  <si>
    <t>raiseObjection</t>
  </si>
  <si>
    <t>withdraw</t>
  </si>
  <si>
    <t xml:space="preserve">Contract Address: </t>
  </si>
  <si>
    <t xml:space="preserve">buyer </t>
  </si>
  <si>
    <t>seller</t>
  </si>
  <si>
    <t>Total Cost</t>
  </si>
  <si>
    <t>refoundToBuyer</t>
  </si>
  <si>
    <t>Confidential Fair Exchange Experimental Results - Ropsten Testnet</t>
  </si>
  <si>
    <t>0xdFB793Af7C0D498bb0604fC63C867C1508EE3C09</t>
  </si>
  <si>
    <t>0x71B4938f4Bb1Eb764Fc9ac6abdf54cBCC72Bd360</t>
  </si>
  <si>
    <t>deploy</t>
  </si>
  <si>
    <t xml:space="preserve">old: </t>
  </si>
  <si>
    <t xml:space="preserve">diff: </t>
  </si>
  <si>
    <t>old step diff</t>
  </si>
  <si>
    <t>new step diff</t>
  </si>
  <si>
    <t xml:space="preserve">publish file </t>
  </si>
  <si>
    <t>publish desc</t>
  </si>
  <si>
    <t>refundToBuyer</t>
  </si>
  <si>
    <t>FAIRDROP</t>
  </si>
  <si>
    <t>FAIRDEX</t>
  </si>
  <si>
    <t>ADDRESS</t>
  </si>
  <si>
    <t>0x54567cfD53EcA3F0F18D438f084d3a54349Ff131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</si>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</sst>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ourier"/>
      <family val="1"/>
    </font>
    <font>
      <sz val="11"/>
      <name val="Consolas"/>
      <family val="3"/>
    </font>
    <font>
      <sz val="12"/>
      <name val="Consolas"/>
      <family val="3"/>
    </font>
    <font>
      <sz val="12"/>
      <color rgb="FF1E20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0" fillId="4" borderId="0" xfId="0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4F43-D148-EC4A-98F0-22C54D6DD382}">
  <dimension ref="A1:I45"/>
  <sheetViews>
    <sheetView zoomScale="70" zoomScaleNormal="70" workbookViewId="0">
      <selection activeCell="B3" sqref="B3"/>
    </sheetView>
  </sheetViews>
  <sheetFormatPr defaultColWidth="10.83203125" defaultRowHeight="15.5" x14ac:dyDescent="0.35"/>
  <cols>
    <col min="1" max="1" width="15.83203125" bestFit="1" customWidth="1"/>
    <col min="2" max="2" width="15.1640625" bestFit="1" customWidth="1"/>
    <col min="3" max="3" width="17.5" bestFit="1" customWidth="1"/>
    <col min="4" max="4" width="15.83203125" bestFit="1" customWidth="1"/>
    <col min="5" max="5" width="19.33203125" customWidth="1"/>
    <col min="6" max="6" width="19.5" customWidth="1"/>
    <col min="7" max="7" width="17.6640625" customWidth="1"/>
    <col min="8" max="8" width="32.83203125" customWidth="1"/>
    <col min="9" max="9" width="9.58203125" customWidth="1"/>
  </cols>
  <sheetData>
    <row r="1" spans="1:9" x14ac:dyDescent="0.3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x14ac:dyDescent="0.35">
      <c r="A2" s="7"/>
      <c r="B2" s="7"/>
      <c r="C2" s="7"/>
      <c r="D2" s="7"/>
      <c r="E2" s="7"/>
      <c r="F2" s="7"/>
      <c r="G2" s="7"/>
      <c r="H2" s="7"/>
      <c r="I2" s="7"/>
    </row>
    <row r="3" spans="1:9" x14ac:dyDescent="0.35">
      <c r="A3" s="3" t="s">
        <v>14</v>
      </c>
      <c r="B3" s="13" t="s">
        <v>21</v>
      </c>
      <c r="C3" s="7"/>
      <c r="D3" s="7"/>
      <c r="E3" s="7"/>
      <c r="F3" s="7"/>
      <c r="G3" s="7"/>
      <c r="H3" s="7"/>
      <c r="I3" s="7"/>
    </row>
    <row r="4" spans="1:9" x14ac:dyDescent="0.35">
      <c r="D4" s="7"/>
    </row>
    <row r="5" spans="1:9" x14ac:dyDescent="0.35">
      <c r="A5" s="11" t="s">
        <v>6</v>
      </c>
    </row>
    <row r="6" spans="1:9" x14ac:dyDescent="0.35">
      <c r="B6" t="s">
        <v>8</v>
      </c>
      <c r="C6" t="s">
        <v>9</v>
      </c>
    </row>
    <row r="9" spans="1:9" x14ac:dyDescent="0.35">
      <c r="A9" s="11" t="s">
        <v>7</v>
      </c>
    </row>
    <row r="11" spans="1:9" x14ac:dyDescent="0.35">
      <c r="A11" s="18" t="s">
        <v>1</v>
      </c>
      <c r="B11" s="20" t="s">
        <v>0</v>
      </c>
      <c r="C11" s="20"/>
      <c r="D11" s="20"/>
      <c r="E11" s="3" t="s">
        <v>4</v>
      </c>
      <c r="F11" s="19" t="s">
        <v>17</v>
      </c>
      <c r="G11" s="19"/>
      <c r="H11" s="3"/>
    </row>
    <row r="12" spans="1:9" x14ac:dyDescent="0.35">
      <c r="A12" s="18"/>
      <c r="B12" s="6" t="s">
        <v>10</v>
      </c>
      <c r="C12" s="6" t="s">
        <v>11</v>
      </c>
      <c r="D12" s="6" t="s">
        <v>12</v>
      </c>
      <c r="E12" s="3" t="s">
        <v>13</v>
      </c>
      <c r="F12" s="3" t="s">
        <v>15</v>
      </c>
      <c r="G12" s="3" t="s">
        <v>16</v>
      </c>
      <c r="H12" s="3"/>
    </row>
    <row r="13" spans="1:9" x14ac:dyDescent="0.35">
      <c r="B13" s="3"/>
      <c r="C13" s="3"/>
      <c r="D13" s="3"/>
      <c r="E13" s="3"/>
      <c r="F13" s="9"/>
      <c r="G13" s="3"/>
      <c r="H13" s="10"/>
    </row>
    <row r="14" spans="1:9" x14ac:dyDescent="0.35">
      <c r="B14" s="3"/>
      <c r="C14" s="3"/>
      <c r="D14" s="3"/>
      <c r="E14" s="3"/>
      <c r="F14" s="3"/>
      <c r="G14" s="3"/>
      <c r="H14" s="3"/>
    </row>
    <row r="15" spans="1:9" x14ac:dyDescent="0.35">
      <c r="A15" s="1" t="s">
        <v>2</v>
      </c>
      <c r="B15" s="20" t="s">
        <v>0</v>
      </c>
      <c r="C15" s="20"/>
      <c r="D15" s="20"/>
      <c r="E15" s="3" t="s">
        <v>4</v>
      </c>
      <c r="F15" s="19" t="s">
        <v>17</v>
      </c>
      <c r="G15" s="19"/>
      <c r="H15" s="3"/>
    </row>
    <row r="16" spans="1:9" x14ac:dyDescent="0.35">
      <c r="A16" s="3" t="s">
        <v>3</v>
      </c>
      <c r="B16" s="6" t="s">
        <v>10</v>
      </c>
      <c r="C16" s="6" t="s">
        <v>11</v>
      </c>
      <c r="D16" s="6" t="s">
        <v>12</v>
      </c>
      <c r="E16" s="3" t="s">
        <v>18</v>
      </c>
      <c r="F16" s="3" t="s">
        <v>15</v>
      </c>
      <c r="G16" s="3" t="s">
        <v>16</v>
      </c>
      <c r="H16" s="3"/>
    </row>
    <row r="17" spans="1:9" x14ac:dyDescent="0.35">
      <c r="A17" s="3">
        <v>6</v>
      </c>
      <c r="B17" s="3"/>
      <c r="C17" s="3"/>
      <c r="D17" s="3"/>
      <c r="E17" s="3"/>
      <c r="F17" s="3"/>
      <c r="G17" s="9"/>
      <c r="H17" s="3"/>
      <c r="I17" s="5"/>
    </row>
    <row r="18" spans="1:9" x14ac:dyDescent="0.35">
      <c r="A18" s="3">
        <v>7</v>
      </c>
      <c r="B18" s="3"/>
      <c r="C18" s="3"/>
      <c r="D18" s="3"/>
      <c r="E18" s="3"/>
      <c r="F18" s="3"/>
      <c r="G18" s="9"/>
      <c r="H18" s="3"/>
      <c r="I18" s="5"/>
    </row>
    <row r="19" spans="1:9" x14ac:dyDescent="0.35">
      <c r="A19" s="3">
        <v>8</v>
      </c>
      <c r="B19" s="3"/>
      <c r="C19" s="3"/>
      <c r="D19" s="3"/>
      <c r="E19" s="3"/>
      <c r="F19" s="3"/>
      <c r="G19" s="9"/>
      <c r="H19" s="3"/>
      <c r="I19" s="5"/>
    </row>
    <row r="20" spans="1:9" x14ac:dyDescent="0.35">
      <c r="A20" s="3">
        <v>9</v>
      </c>
      <c r="B20" s="3"/>
      <c r="C20" s="3"/>
      <c r="D20" s="3"/>
      <c r="E20" s="3"/>
      <c r="F20" s="3"/>
      <c r="G20" s="9"/>
      <c r="H20" s="3"/>
      <c r="I20" s="5"/>
    </row>
    <row r="21" spans="1:9" x14ac:dyDescent="0.35">
      <c r="A21" s="3">
        <v>10</v>
      </c>
      <c r="B21" s="3"/>
      <c r="C21" s="3"/>
      <c r="D21" s="3"/>
      <c r="E21" s="3"/>
      <c r="F21" s="3"/>
      <c r="G21" s="9"/>
      <c r="H21" s="3"/>
      <c r="I21" s="5"/>
    </row>
    <row r="22" spans="1:9" x14ac:dyDescent="0.35">
      <c r="A22" s="3">
        <v>11</v>
      </c>
      <c r="B22" s="3"/>
      <c r="C22" s="3"/>
      <c r="D22" s="3"/>
      <c r="E22" s="3"/>
      <c r="F22" s="3"/>
      <c r="G22" s="9"/>
      <c r="H22" s="3"/>
      <c r="I22" s="5"/>
    </row>
    <row r="23" spans="1:9" x14ac:dyDescent="0.35">
      <c r="A23" s="3">
        <v>12</v>
      </c>
      <c r="B23" s="3"/>
      <c r="C23" s="3"/>
      <c r="D23" s="3"/>
      <c r="E23" s="3"/>
      <c r="F23" s="3"/>
      <c r="G23" s="9"/>
      <c r="H23" s="3"/>
      <c r="I23" s="5"/>
    </row>
    <row r="24" spans="1:9" x14ac:dyDescent="0.35">
      <c r="A24" s="3">
        <v>13</v>
      </c>
      <c r="B24" s="3"/>
      <c r="C24" s="3"/>
      <c r="D24" s="3"/>
      <c r="E24" s="3"/>
      <c r="F24" s="3"/>
      <c r="G24" s="9"/>
      <c r="H24" s="3"/>
      <c r="I24" s="5"/>
    </row>
    <row r="25" spans="1:9" x14ac:dyDescent="0.35">
      <c r="A25" s="3">
        <v>14</v>
      </c>
      <c r="B25" s="3"/>
      <c r="C25" s="3"/>
      <c r="D25" s="3"/>
      <c r="E25" s="3"/>
      <c r="F25" s="3"/>
      <c r="G25" s="9"/>
      <c r="H25" s="3"/>
      <c r="I25" s="5"/>
    </row>
    <row r="26" spans="1:9" x14ac:dyDescent="0.35">
      <c r="A26" s="1"/>
      <c r="B26" s="3"/>
      <c r="C26" s="19"/>
      <c r="D26" s="19"/>
      <c r="E26" s="19"/>
      <c r="F26" s="3"/>
      <c r="G26" s="3"/>
      <c r="H26" s="3"/>
      <c r="I26" s="2"/>
    </row>
    <row r="27" spans="1:9" x14ac:dyDescent="0.3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5">
      <c r="A28" s="3"/>
      <c r="B28" s="3"/>
      <c r="C28" s="3"/>
      <c r="D28" s="3"/>
      <c r="E28" s="3"/>
      <c r="F28" s="3"/>
      <c r="G28" s="9"/>
      <c r="H28" s="3"/>
      <c r="I28" s="5"/>
    </row>
    <row r="29" spans="1:9" x14ac:dyDescent="0.35">
      <c r="A29" s="3"/>
      <c r="B29" s="3"/>
      <c r="C29" s="3"/>
      <c r="D29" s="3"/>
      <c r="E29" s="3"/>
      <c r="F29" s="3"/>
      <c r="G29" s="9"/>
      <c r="H29" s="3"/>
      <c r="I29" s="5"/>
    </row>
    <row r="30" spans="1:9" x14ac:dyDescent="0.35">
      <c r="A30" s="3"/>
      <c r="G30" s="8"/>
      <c r="I30" s="5"/>
    </row>
    <row r="31" spans="1:9" x14ac:dyDescent="0.35">
      <c r="A31" s="3"/>
      <c r="G31" s="8"/>
      <c r="I31" s="5"/>
    </row>
    <row r="32" spans="1:9" x14ac:dyDescent="0.35">
      <c r="A32" s="3"/>
      <c r="G32" s="8"/>
      <c r="I32" s="5"/>
    </row>
    <row r="33" spans="1:9" x14ac:dyDescent="0.35">
      <c r="A33" s="3"/>
      <c r="G33" s="8"/>
      <c r="I33" s="5"/>
    </row>
    <row r="34" spans="1:9" x14ac:dyDescent="0.35">
      <c r="A34" s="3"/>
      <c r="G34" s="8"/>
      <c r="I34" s="5"/>
    </row>
    <row r="35" spans="1:9" x14ac:dyDescent="0.35">
      <c r="A35" s="3"/>
      <c r="G35" s="8"/>
      <c r="I35" s="5"/>
    </row>
    <row r="36" spans="1:9" x14ac:dyDescent="0.35">
      <c r="A36" s="3"/>
      <c r="G36" s="8"/>
      <c r="I36" s="5"/>
    </row>
    <row r="37" spans="1:9" x14ac:dyDescent="0.35">
      <c r="A37" s="3"/>
      <c r="G37" s="8"/>
      <c r="I37" s="5"/>
    </row>
    <row r="44" spans="1:9" x14ac:dyDescent="0.35">
      <c r="G44" s="4"/>
      <c r="I44" s="2"/>
    </row>
    <row r="45" spans="1:9" x14ac:dyDescent="0.35">
      <c r="G45" s="4"/>
      <c r="I45" s="2"/>
    </row>
  </sheetData>
  <mergeCells count="7">
    <mergeCell ref="A1:I1"/>
    <mergeCell ref="A11:A12"/>
    <mergeCell ref="F11:G11"/>
    <mergeCell ref="F15:G15"/>
    <mergeCell ref="C26:E26"/>
    <mergeCell ref="B15:D15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C27-8383-400B-9973-D62D6614955F}">
  <dimension ref="A1:I53"/>
  <sheetViews>
    <sheetView topLeftCell="A13" zoomScale="85" zoomScaleNormal="85" workbookViewId="0">
      <selection activeCell="D30" sqref="D30"/>
    </sheetView>
  </sheetViews>
  <sheetFormatPr defaultColWidth="10.83203125" defaultRowHeight="15.5" x14ac:dyDescent="0.35"/>
  <cols>
    <col min="1" max="1" width="15.83203125" bestFit="1" customWidth="1"/>
    <col min="2" max="2" width="15.1640625" bestFit="1" customWidth="1"/>
    <col min="3" max="3" width="17.5" bestFit="1" customWidth="1"/>
    <col min="4" max="4" width="15.83203125" bestFit="1" customWidth="1"/>
    <col min="5" max="5" width="19.33203125" customWidth="1"/>
    <col min="6" max="6" width="19.5" customWidth="1"/>
    <col min="7" max="7" width="17.6640625" customWidth="1"/>
    <col min="8" max="8" width="32.83203125" customWidth="1"/>
    <col min="9" max="9" width="9.58203125" customWidth="1"/>
  </cols>
  <sheetData>
    <row r="1" spans="1:9" x14ac:dyDescent="0.35">
      <c r="A1" s="17" t="s">
        <v>19</v>
      </c>
      <c r="B1" s="17"/>
      <c r="C1" s="17"/>
      <c r="D1" s="17"/>
      <c r="E1" s="17"/>
      <c r="F1" s="17"/>
      <c r="G1" s="17"/>
      <c r="H1" s="17"/>
      <c r="I1" s="17"/>
    </row>
    <row r="2" spans="1:9" x14ac:dyDescent="0.35">
      <c r="A2" s="7"/>
      <c r="B2" s="7"/>
      <c r="C2" s="7"/>
      <c r="D2" s="7"/>
      <c r="E2" s="7"/>
      <c r="F2" s="7"/>
      <c r="G2" s="7"/>
      <c r="H2" s="7"/>
      <c r="I2" s="7"/>
    </row>
    <row r="3" spans="1:9" x14ac:dyDescent="0.35">
      <c r="A3" s="3" t="s">
        <v>14</v>
      </c>
      <c r="B3" s="12" t="s">
        <v>20</v>
      </c>
      <c r="C3" s="7"/>
      <c r="D3" s="7"/>
      <c r="E3" s="7"/>
      <c r="F3" s="7"/>
      <c r="G3" s="7"/>
      <c r="H3" s="7"/>
      <c r="I3" s="7"/>
    </row>
    <row r="4" spans="1:9" x14ac:dyDescent="0.35">
      <c r="A4" s="3"/>
      <c r="B4" s="12"/>
      <c r="C4" s="7"/>
      <c r="D4" s="7"/>
      <c r="E4" s="7"/>
      <c r="F4" s="7"/>
      <c r="G4" s="7"/>
      <c r="H4" s="7"/>
      <c r="I4" s="7"/>
    </row>
    <row r="5" spans="1:9" x14ac:dyDescent="0.35">
      <c r="A5" s="3" t="s">
        <v>22</v>
      </c>
      <c r="B5" s="12">
        <v>1936780</v>
      </c>
      <c r="C5" s="7"/>
      <c r="D5" s="7"/>
      <c r="E5" s="7"/>
      <c r="F5" s="7"/>
      <c r="G5" s="7"/>
      <c r="H5" s="7"/>
      <c r="I5" s="7"/>
    </row>
    <row r="6" spans="1:9" x14ac:dyDescent="0.35">
      <c r="D6" s="7"/>
    </row>
    <row r="7" spans="1:9" x14ac:dyDescent="0.35">
      <c r="A7" s="11" t="s">
        <v>6</v>
      </c>
      <c r="B7">
        <f>SUM(B9:C9)</f>
        <v>142618</v>
      </c>
    </row>
    <row r="8" spans="1:9" x14ac:dyDescent="0.35">
      <c r="B8" t="s">
        <v>8</v>
      </c>
      <c r="C8" t="s">
        <v>9</v>
      </c>
    </row>
    <row r="9" spans="1:9" x14ac:dyDescent="0.35">
      <c r="B9">
        <v>93728</v>
      </c>
      <c r="C9">
        <v>48890</v>
      </c>
    </row>
    <row r="11" spans="1:9" x14ac:dyDescent="0.35">
      <c r="A11" s="11" t="s">
        <v>7</v>
      </c>
    </row>
    <row r="13" spans="1:9" x14ac:dyDescent="0.35">
      <c r="A13" s="18" t="s">
        <v>1</v>
      </c>
      <c r="B13" s="20" t="s">
        <v>0</v>
      </c>
      <c r="C13" s="20"/>
      <c r="D13" s="20"/>
      <c r="F13" s="3" t="s">
        <v>4</v>
      </c>
      <c r="G13" s="3" t="s">
        <v>17</v>
      </c>
      <c r="H13" s="3"/>
    </row>
    <row r="14" spans="1:9" x14ac:dyDescent="0.35">
      <c r="A14" s="18"/>
      <c r="B14" s="6" t="s">
        <v>10</v>
      </c>
      <c r="C14" s="6" t="s">
        <v>11</v>
      </c>
      <c r="D14" s="6" t="s">
        <v>12</v>
      </c>
      <c r="F14" s="3" t="s">
        <v>13</v>
      </c>
      <c r="G14" s="3" t="s">
        <v>15</v>
      </c>
      <c r="H14" s="3" t="s">
        <v>16</v>
      </c>
    </row>
    <row r="15" spans="1:9" x14ac:dyDescent="0.35">
      <c r="B15" s="3">
        <v>107374</v>
      </c>
      <c r="C15" s="3">
        <v>80015</v>
      </c>
      <c r="D15" s="3">
        <v>0</v>
      </c>
      <c r="F15" s="3"/>
      <c r="G15" s="9">
        <f>B15+D15</f>
        <v>107374</v>
      </c>
      <c r="H15" s="3">
        <f>C15+F15</f>
        <v>80015</v>
      </c>
    </row>
    <row r="16" spans="1:9" x14ac:dyDescent="0.35">
      <c r="B16" s="3"/>
      <c r="C16" s="3"/>
      <c r="D16" s="3"/>
      <c r="F16" s="3"/>
      <c r="G16" s="3"/>
      <c r="H16" s="3"/>
    </row>
    <row r="17" spans="1:9" x14ac:dyDescent="0.35">
      <c r="A17" s="1" t="s">
        <v>2</v>
      </c>
      <c r="B17" s="20" t="s">
        <v>0</v>
      </c>
      <c r="C17" s="20"/>
      <c r="D17" s="20"/>
      <c r="F17" s="3" t="s">
        <v>4</v>
      </c>
      <c r="G17" s="3" t="s">
        <v>17</v>
      </c>
      <c r="H17" s="3"/>
    </row>
    <row r="18" spans="1:9" x14ac:dyDescent="0.35">
      <c r="A18" s="3" t="s">
        <v>3</v>
      </c>
      <c r="B18" s="6" t="s">
        <v>10</v>
      </c>
      <c r="C18" s="6" t="s">
        <v>11</v>
      </c>
      <c r="D18" s="6" t="s">
        <v>12</v>
      </c>
      <c r="F18" s="3" t="s">
        <v>18</v>
      </c>
      <c r="G18" s="3" t="s">
        <v>15</v>
      </c>
      <c r="H18" s="3" t="s">
        <v>16</v>
      </c>
    </row>
    <row r="19" spans="1:9" x14ac:dyDescent="0.35">
      <c r="A19" s="3">
        <v>6</v>
      </c>
      <c r="B19" s="3">
        <v>107374</v>
      </c>
      <c r="C19" s="3">
        <v>80015</v>
      </c>
      <c r="D19" s="3">
        <v>64605</v>
      </c>
      <c r="E19">
        <f>SUM(B19:D19)</f>
        <v>251994</v>
      </c>
      <c r="F19" s="3"/>
      <c r="G19" s="3">
        <f>SUM(B19,D19,F19)</f>
        <v>171979</v>
      </c>
      <c r="H19" s="9">
        <f>C19</f>
        <v>80015</v>
      </c>
      <c r="I19" s="5"/>
    </row>
    <row r="20" spans="1:9" x14ac:dyDescent="0.35">
      <c r="A20" s="3">
        <v>7</v>
      </c>
      <c r="B20" s="3">
        <v>107374</v>
      </c>
      <c r="C20" s="3">
        <v>80015</v>
      </c>
      <c r="D20" s="3">
        <v>66125</v>
      </c>
      <c r="E20">
        <f t="shared" ref="E20:E27" si="0">SUM(B20:D20)</f>
        <v>253514</v>
      </c>
      <c r="F20" s="3"/>
      <c r="G20" s="3">
        <f t="shared" ref="G20:G27" si="1">SUM(B20,D20,F20)</f>
        <v>173499</v>
      </c>
      <c r="H20" s="9">
        <f t="shared" ref="H20:H27" si="2">C20</f>
        <v>80015</v>
      </c>
      <c r="I20" s="5"/>
    </row>
    <row r="21" spans="1:9" x14ac:dyDescent="0.35">
      <c r="A21" s="3">
        <v>8</v>
      </c>
      <c r="B21" s="3">
        <v>107374</v>
      </c>
      <c r="C21" s="3">
        <v>80015</v>
      </c>
      <c r="D21" s="3">
        <v>67657</v>
      </c>
      <c r="E21">
        <f t="shared" si="0"/>
        <v>255046</v>
      </c>
      <c r="F21" s="3"/>
      <c r="G21" s="3">
        <f t="shared" si="1"/>
        <v>175031</v>
      </c>
      <c r="H21" s="9">
        <f t="shared" si="2"/>
        <v>80015</v>
      </c>
      <c r="I21" s="5"/>
    </row>
    <row r="22" spans="1:9" x14ac:dyDescent="0.35">
      <c r="A22" s="3">
        <v>9</v>
      </c>
      <c r="B22" s="3">
        <v>107374</v>
      </c>
      <c r="C22" s="3">
        <v>80015</v>
      </c>
      <c r="D22" s="3">
        <v>69140</v>
      </c>
      <c r="E22">
        <f t="shared" si="0"/>
        <v>256529</v>
      </c>
      <c r="F22" s="3"/>
      <c r="G22" s="3">
        <f t="shared" si="1"/>
        <v>176514</v>
      </c>
      <c r="H22" s="9">
        <f t="shared" si="2"/>
        <v>80015</v>
      </c>
      <c r="I22" s="5"/>
    </row>
    <row r="23" spans="1:9" x14ac:dyDescent="0.35">
      <c r="A23" s="3">
        <v>10</v>
      </c>
      <c r="B23" s="3">
        <v>107374</v>
      </c>
      <c r="C23" s="3">
        <v>80015</v>
      </c>
      <c r="D23" s="3">
        <v>70684</v>
      </c>
      <c r="E23">
        <f t="shared" si="0"/>
        <v>258073</v>
      </c>
      <c r="F23" s="3"/>
      <c r="G23" s="3">
        <f t="shared" si="1"/>
        <v>178058</v>
      </c>
      <c r="H23" s="9">
        <f t="shared" si="2"/>
        <v>80015</v>
      </c>
      <c r="I23" s="5"/>
    </row>
    <row r="24" spans="1:9" x14ac:dyDescent="0.35">
      <c r="A24" s="3">
        <v>11</v>
      </c>
      <c r="B24" s="3">
        <v>107374</v>
      </c>
      <c r="C24" s="3">
        <v>80015</v>
      </c>
      <c r="D24" s="3">
        <v>72204</v>
      </c>
      <c r="E24">
        <f t="shared" si="0"/>
        <v>259593</v>
      </c>
      <c r="F24" s="3"/>
      <c r="G24" s="3">
        <f t="shared" si="1"/>
        <v>179578</v>
      </c>
      <c r="H24" s="9">
        <f t="shared" si="2"/>
        <v>80015</v>
      </c>
      <c r="I24" s="5"/>
    </row>
    <row r="25" spans="1:9" x14ac:dyDescent="0.35">
      <c r="A25" s="3">
        <v>12</v>
      </c>
      <c r="B25" s="3">
        <v>107374</v>
      </c>
      <c r="C25" s="3">
        <v>80015</v>
      </c>
      <c r="D25" s="3">
        <v>73712</v>
      </c>
      <c r="E25">
        <f t="shared" si="0"/>
        <v>261101</v>
      </c>
      <c r="F25" s="3"/>
      <c r="G25" s="3">
        <f t="shared" si="1"/>
        <v>181086</v>
      </c>
      <c r="H25" s="9">
        <f t="shared" si="2"/>
        <v>80015</v>
      </c>
      <c r="I25" s="5"/>
    </row>
    <row r="26" spans="1:9" x14ac:dyDescent="0.35">
      <c r="A26" s="3">
        <v>13</v>
      </c>
      <c r="B26" s="3">
        <v>107374</v>
      </c>
      <c r="C26" s="3">
        <v>80015</v>
      </c>
      <c r="D26" s="3">
        <v>75244</v>
      </c>
      <c r="E26">
        <f t="shared" si="0"/>
        <v>262633</v>
      </c>
      <c r="F26" s="3"/>
      <c r="G26" s="3">
        <f t="shared" si="1"/>
        <v>182618</v>
      </c>
      <c r="H26" s="9">
        <f t="shared" si="2"/>
        <v>80015</v>
      </c>
      <c r="I26" s="5"/>
    </row>
    <row r="27" spans="1:9" x14ac:dyDescent="0.35">
      <c r="A27" s="3">
        <v>14</v>
      </c>
      <c r="B27" s="3">
        <v>107374</v>
      </c>
      <c r="C27" s="3">
        <v>80015</v>
      </c>
      <c r="D27" s="3">
        <v>76776</v>
      </c>
      <c r="E27">
        <f t="shared" si="0"/>
        <v>264165</v>
      </c>
      <c r="F27" s="3"/>
      <c r="G27" s="3">
        <f t="shared" si="1"/>
        <v>184150</v>
      </c>
      <c r="H27" s="9">
        <f t="shared" si="2"/>
        <v>80015</v>
      </c>
      <c r="I27" s="5"/>
    </row>
    <row r="28" spans="1:9" x14ac:dyDescent="0.35">
      <c r="A28" s="1"/>
      <c r="B28" s="3"/>
      <c r="C28" s="3"/>
      <c r="D28" s="3"/>
      <c r="F28" s="3"/>
      <c r="G28" s="3"/>
      <c r="H28" s="3"/>
      <c r="I28" s="2"/>
    </row>
    <row r="29" spans="1:9" x14ac:dyDescent="0.35">
      <c r="A29" s="3"/>
      <c r="B29" s="3"/>
      <c r="D29" s="3"/>
      <c r="F29" s="3"/>
      <c r="G29" s="3"/>
      <c r="H29" s="3"/>
      <c r="I29" s="3"/>
    </row>
    <row r="30" spans="1:9" x14ac:dyDescent="0.35">
      <c r="A30" s="14" t="s">
        <v>23</v>
      </c>
      <c r="B30" s="14">
        <v>91417</v>
      </c>
      <c r="C30" s="14">
        <v>57227</v>
      </c>
      <c r="D30" s="14">
        <v>47495</v>
      </c>
      <c r="E30" s="14" t="s">
        <v>25</v>
      </c>
      <c r="F30" s="14" t="s">
        <v>26</v>
      </c>
      <c r="G30" s="15">
        <f>SUM(B30:D30)</f>
        <v>196139</v>
      </c>
      <c r="H30" s="14"/>
      <c r="I30" s="5"/>
    </row>
    <row r="31" spans="1:9" x14ac:dyDescent="0.35">
      <c r="A31" s="14"/>
      <c r="B31" s="14">
        <v>91417</v>
      </c>
      <c r="C31" s="14">
        <v>57227</v>
      </c>
      <c r="D31" s="14">
        <f>INT($D$30+($D$38-$D$30)/8*(A20-$A$19))</f>
        <v>48284</v>
      </c>
      <c r="E31" s="14">
        <f>D31-D30</f>
        <v>789</v>
      </c>
      <c r="F31" s="14">
        <f>D20-D19</f>
        <v>1520</v>
      </c>
      <c r="G31" s="15">
        <f>1 - G30/E20</f>
        <v>0.22631886207467833</v>
      </c>
      <c r="H31" s="14"/>
      <c r="I31" s="5"/>
    </row>
    <row r="32" spans="1:9" x14ac:dyDescent="0.35">
      <c r="A32" s="14"/>
      <c r="B32" s="14">
        <v>91417</v>
      </c>
      <c r="C32" s="14">
        <v>57227</v>
      </c>
      <c r="D32" s="14">
        <f t="shared" ref="D32:D37" si="3">INT($D$30+($D$38-$D$30)/8*(A21-$A$19))</f>
        <v>49073</v>
      </c>
      <c r="E32" s="14">
        <f t="shared" ref="E32:E38" si="4">D32-D31</f>
        <v>789</v>
      </c>
      <c r="F32" s="14">
        <f t="shared" ref="F32:F38" si="5">D21-D20</f>
        <v>1532</v>
      </c>
      <c r="G32" s="15"/>
      <c r="H32" s="14"/>
      <c r="I32" s="5"/>
    </row>
    <row r="33" spans="1:9" x14ac:dyDescent="0.35">
      <c r="A33" s="14"/>
      <c r="B33" s="14">
        <v>91417</v>
      </c>
      <c r="C33" s="14">
        <v>57227</v>
      </c>
      <c r="D33" s="14">
        <f>INT($D$30+($D$38-$D$30)/8*(A22-$A$19))</f>
        <v>49862</v>
      </c>
      <c r="E33" s="14">
        <f t="shared" si="4"/>
        <v>789</v>
      </c>
      <c r="F33" s="14">
        <f t="shared" si="5"/>
        <v>1483</v>
      </c>
      <c r="G33" s="15"/>
      <c r="H33" s="14"/>
      <c r="I33" s="5"/>
    </row>
    <row r="34" spans="1:9" x14ac:dyDescent="0.35">
      <c r="A34" s="14"/>
      <c r="B34" s="14">
        <v>91417</v>
      </c>
      <c r="C34" s="14">
        <v>57227</v>
      </c>
      <c r="D34" s="14">
        <f t="shared" si="3"/>
        <v>50652</v>
      </c>
      <c r="E34" s="14">
        <f t="shared" si="4"/>
        <v>790</v>
      </c>
      <c r="F34" s="14">
        <f t="shared" si="5"/>
        <v>1544</v>
      </c>
      <c r="G34" s="15"/>
      <c r="H34" s="14"/>
      <c r="I34" s="5"/>
    </row>
    <row r="35" spans="1:9" x14ac:dyDescent="0.35">
      <c r="A35" s="14"/>
      <c r="B35" s="14">
        <v>91417</v>
      </c>
      <c r="C35" s="14">
        <v>57227</v>
      </c>
      <c r="D35" s="14">
        <f t="shared" si="3"/>
        <v>51441</v>
      </c>
      <c r="E35" s="14">
        <f t="shared" si="4"/>
        <v>789</v>
      </c>
      <c r="F35" s="14">
        <f t="shared" si="5"/>
        <v>1520</v>
      </c>
      <c r="G35" s="15"/>
      <c r="H35" s="14"/>
      <c r="I35" s="5"/>
    </row>
    <row r="36" spans="1:9" x14ac:dyDescent="0.35">
      <c r="A36" s="14"/>
      <c r="B36" s="14">
        <v>91417</v>
      </c>
      <c r="C36" s="14">
        <v>57227</v>
      </c>
      <c r="D36" s="14">
        <f t="shared" si="3"/>
        <v>52230</v>
      </c>
      <c r="E36" s="14">
        <f t="shared" si="4"/>
        <v>789</v>
      </c>
      <c r="F36" s="14">
        <f t="shared" si="5"/>
        <v>1508</v>
      </c>
      <c r="G36" s="15"/>
      <c r="H36" s="14"/>
      <c r="I36" s="5"/>
    </row>
    <row r="37" spans="1:9" x14ac:dyDescent="0.35">
      <c r="A37" s="14"/>
      <c r="B37" s="14">
        <v>91417</v>
      </c>
      <c r="C37" s="14">
        <v>57227</v>
      </c>
      <c r="D37" s="14">
        <f t="shared" si="3"/>
        <v>53019</v>
      </c>
      <c r="E37" s="14">
        <f t="shared" si="4"/>
        <v>789</v>
      </c>
      <c r="F37" s="14">
        <f t="shared" si="5"/>
        <v>1532</v>
      </c>
      <c r="G37" s="15"/>
      <c r="H37" s="14"/>
      <c r="I37" s="5"/>
    </row>
    <row r="38" spans="1:9" x14ac:dyDescent="0.35">
      <c r="A38" s="14"/>
      <c r="B38" s="14">
        <v>91417</v>
      </c>
      <c r="C38" s="14">
        <v>57227</v>
      </c>
      <c r="D38" s="14">
        <v>53809</v>
      </c>
      <c r="E38" s="14">
        <f t="shared" si="4"/>
        <v>790</v>
      </c>
      <c r="F38" s="14">
        <f t="shared" si="5"/>
        <v>1532</v>
      </c>
      <c r="G38" s="15"/>
      <c r="H38" s="14"/>
      <c r="I38" s="5"/>
    </row>
    <row r="39" spans="1:9" x14ac:dyDescent="0.35">
      <c r="A39" s="14"/>
      <c r="B39" s="14"/>
      <c r="C39" s="14"/>
      <c r="D39" s="14"/>
      <c r="E39" s="14"/>
      <c r="F39" s="14"/>
      <c r="G39" s="15"/>
      <c r="H39" s="14"/>
      <c r="I39" s="5"/>
    </row>
    <row r="40" spans="1:9" x14ac:dyDescent="0.35">
      <c r="A40" s="14"/>
      <c r="B40" s="14"/>
      <c r="C40" s="14"/>
      <c r="D40" s="14"/>
      <c r="E40" s="14"/>
      <c r="F40" s="14"/>
      <c r="G40" s="14"/>
      <c r="H40" s="14"/>
    </row>
    <row r="41" spans="1:9" x14ac:dyDescent="0.35">
      <c r="A41" s="3" t="s">
        <v>24</v>
      </c>
      <c r="B41" s="14">
        <f>B19-B30</f>
        <v>15957</v>
      </c>
      <c r="C41" s="14">
        <f t="shared" ref="C41" si="6">C19-C30</f>
        <v>22788</v>
      </c>
      <c r="D41" s="14">
        <f>D19-D30</f>
        <v>17110</v>
      </c>
      <c r="E41" s="14"/>
      <c r="F41" s="14"/>
      <c r="G41" s="14"/>
      <c r="H41" s="14"/>
    </row>
    <row r="42" spans="1:9" x14ac:dyDescent="0.35">
      <c r="A42" s="14"/>
      <c r="B42" s="14">
        <f t="shared" ref="B42:D49" si="7">B20-B31</f>
        <v>15957</v>
      </c>
      <c r="C42" s="14">
        <f t="shared" si="7"/>
        <v>22788</v>
      </c>
      <c r="D42" s="14">
        <f>D20-D31</f>
        <v>17841</v>
      </c>
      <c r="E42" s="14"/>
      <c r="F42" s="14"/>
      <c r="G42" s="14"/>
      <c r="H42" s="14"/>
    </row>
    <row r="43" spans="1:9" x14ac:dyDescent="0.35">
      <c r="A43" s="14"/>
      <c r="B43" s="14">
        <f t="shared" si="7"/>
        <v>15957</v>
      </c>
      <c r="C43" s="14">
        <f t="shared" si="7"/>
        <v>22788</v>
      </c>
      <c r="D43" s="14">
        <f t="shared" si="7"/>
        <v>18584</v>
      </c>
      <c r="E43" s="14"/>
      <c r="F43" s="14"/>
      <c r="G43" s="14"/>
      <c r="H43" s="14"/>
    </row>
    <row r="44" spans="1:9" x14ac:dyDescent="0.35">
      <c r="A44" s="14"/>
      <c r="B44" s="14">
        <f t="shared" si="7"/>
        <v>15957</v>
      </c>
      <c r="C44" s="14">
        <f t="shared" si="7"/>
        <v>22788</v>
      </c>
      <c r="D44" s="14">
        <f t="shared" si="7"/>
        <v>19278</v>
      </c>
      <c r="E44" s="14"/>
      <c r="F44" s="14"/>
      <c r="G44" s="14"/>
      <c r="H44" s="14"/>
    </row>
    <row r="45" spans="1:9" x14ac:dyDescent="0.35">
      <c r="A45" s="14"/>
      <c r="B45" s="14">
        <f t="shared" si="7"/>
        <v>15957</v>
      </c>
      <c r="C45" s="14">
        <f t="shared" si="7"/>
        <v>22788</v>
      </c>
      <c r="D45" s="14">
        <f t="shared" si="7"/>
        <v>20032</v>
      </c>
      <c r="E45" s="14"/>
      <c r="F45" s="14"/>
      <c r="G45" s="14"/>
      <c r="H45" s="14"/>
    </row>
    <row r="46" spans="1:9" x14ac:dyDescent="0.35">
      <c r="A46" s="14"/>
      <c r="B46" s="14">
        <f t="shared" si="7"/>
        <v>15957</v>
      </c>
      <c r="C46" s="14">
        <f t="shared" si="7"/>
        <v>22788</v>
      </c>
      <c r="D46" s="14">
        <f t="shared" si="7"/>
        <v>20763</v>
      </c>
      <c r="E46" s="14"/>
      <c r="F46" s="14"/>
      <c r="G46" s="16"/>
      <c r="H46" s="14"/>
      <c r="I46" s="2"/>
    </row>
    <row r="47" spans="1:9" x14ac:dyDescent="0.35">
      <c r="A47" s="14"/>
      <c r="B47" s="14">
        <f t="shared" si="7"/>
        <v>15957</v>
      </c>
      <c r="C47" s="14">
        <f t="shared" si="7"/>
        <v>22788</v>
      </c>
      <c r="D47" s="14">
        <f t="shared" si="7"/>
        <v>21482</v>
      </c>
      <c r="E47" s="14"/>
      <c r="F47" s="14"/>
      <c r="G47" s="16"/>
      <c r="H47" s="14"/>
      <c r="I47" s="2"/>
    </row>
    <row r="48" spans="1:9" x14ac:dyDescent="0.35">
      <c r="A48" s="14"/>
      <c r="B48" s="14">
        <f t="shared" si="7"/>
        <v>15957</v>
      </c>
      <c r="C48" s="14">
        <f t="shared" si="7"/>
        <v>22788</v>
      </c>
      <c r="D48" s="14">
        <f t="shared" si="7"/>
        <v>22225</v>
      </c>
      <c r="E48" s="14"/>
      <c r="F48" s="14"/>
      <c r="G48" s="14"/>
      <c r="H48" s="14"/>
    </row>
    <row r="49" spans="1:8" x14ac:dyDescent="0.35">
      <c r="A49" s="14"/>
      <c r="B49" s="14">
        <f t="shared" si="7"/>
        <v>15957</v>
      </c>
      <c r="C49" s="14">
        <f t="shared" si="7"/>
        <v>22788</v>
      </c>
      <c r="D49" s="14">
        <f>D27-D38</f>
        <v>22967</v>
      </c>
      <c r="E49" s="14"/>
      <c r="F49" s="14"/>
      <c r="G49" s="14"/>
      <c r="H49" s="14"/>
    </row>
    <row r="50" spans="1:8" x14ac:dyDescent="0.35">
      <c r="A50" s="14"/>
      <c r="B50" s="14"/>
      <c r="C50" s="14"/>
      <c r="D50" s="14"/>
      <c r="E50" s="14"/>
      <c r="F50" s="14"/>
      <c r="G50" s="14"/>
      <c r="H50" s="14"/>
    </row>
    <row r="51" spans="1:8" x14ac:dyDescent="0.35">
      <c r="A51" s="14"/>
      <c r="B51" s="14">
        <f>B41/B30*100</f>
        <v>17.45517792095562</v>
      </c>
      <c r="C51" s="14">
        <f>C41/C30*100</f>
        <v>39.820364513254233</v>
      </c>
      <c r="D51" s="14">
        <f>D41/D30*100</f>
        <v>36.024844720496894</v>
      </c>
      <c r="E51" s="14"/>
      <c r="F51" s="14"/>
      <c r="G51" s="14"/>
      <c r="H51" s="14"/>
    </row>
    <row r="52" spans="1:8" x14ac:dyDescent="0.35">
      <c r="A52" s="14"/>
      <c r="B52" s="14"/>
      <c r="C52" s="14"/>
      <c r="D52" s="14"/>
      <c r="E52" s="14"/>
      <c r="F52" s="14"/>
      <c r="G52" s="14"/>
      <c r="H52" s="14"/>
    </row>
    <row r="53" spans="1:8" x14ac:dyDescent="0.35">
      <c r="A53" s="14"/>
      <c r="B53" s="14"/>
      <c r="C53" s="14"/>
      <c r="D53" s="14"/>
      <c r="E53" s="14"/>
      <c r="F53" s="14"/>
      <c r="G53" s="14"/>
      <c r="H53" s="14"/>
    </row>
  </sheetData>
  <mergeCells count="4">
    <mergeCell ref="A1:I1"/>
    <mergeCell ref="A13:A14"/>
    <mergeCell ref="B13:D13"/>
    <mergeCell ref="B17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26DE-2927-40F1-9BCF-D315E919FCE8}">
  <dimension ref="A1:S46"/>
  <sheetViews>
    <sheetView tabSelected="1" workbookViewId="0">
      <selection activeCell="H18" sqref="H18"/>
    </sheetView>
  </sheetViews>
  <sheetFormatPr defaultRowHeight="15.5" x14ac:dyDescent="0.35"/>
  <cols>
    <col min="2" max="3" width="14.33203125" customWidth="1"/>
    <col min="5" max="5" width="8.6640625" customWidth="1"/>
    <col min="6" max="6" width="14.75" customWidth="1"/>
    <col min="7" max="7" width="10.6640625" customWidth="1"/>
  </cols>
  <sheetData>
    <row r="1" spans="1:19" x14ac:dyDescent="0.3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5">
      <c r="A2" s="21"/>
      <c r="B2" s="24" t="s">
        <v>30</v>
      </c>
      <c r="C2" s="24"/>
      <c r="D2" s="21"/>
      <c r="E2" s="21"/>
      <c r="F2" s="24" t="s">
        <v>31</v>
      </c>
      <c r="G2" s="24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x14ac:dyDescent="0.35">
      <c r="A3" s="21"/>
      <c r="B3" s="24"/>
      <c r="C3" s="24"/>
      <c r="D3" s="21"/>
      <c r="E3" s="21"/>
      <c r="F3" s="24"/>
      <c r="G3" s="24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 x14ac:dyDescent="0.35">
      <c r="A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19" x14ac:dyDescent="0.35">
      <c r="A5" s="21"/>
      <c r="B5" t="s">
        <v>32</v>
      </c>
      <c r="C5" s="25" t="s">
        <v>33</v>
      </c>
      <c r="D5" s="21" t="s">
        <v>34</v>
      </c>
      <c r="E5" s="21"/>
      <c r="F5" t="s">
        <v>32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19" x14ac:dyDescent="0.35">
      <c r="A6" s="21"/>
      <c r="D6" s="21"/>
      <c r="E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spans="1:19" x14ac:dyDescent="0.35">
      <c r="A7" s="21"/>
      <c r="B7" s="21" t="s">
        <v>22</v>
      </c>
      <c r="C7" s="22">
        <v>1982723</v>
      </c>
      <c r="D7" s="21"/>
      <c r="E7" s="21"/>
      <c r="F7" s="21" t="s">
        <v>22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  <row r="8" spans="1:19" x14ac:dyDescent="0.35">
      <c r="A8" s="21"/>
      <c r="B8" s="21" t="s">
        <v>27</v>
      </c>
      <c r="C8" s="22">
        <v>93728</v>
      </c>
      <c r="D8" s="21"/>
      <c r="E8" s="21"/>
      <c r="F8" s="21" t="s">
        <v>27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spans="1:19" x14ac:dyDescent="0.35">
      <c r="A9" s="21"/>
      <c r="B9" s="21" t="s">
        <v>28</v>
      </c>
      <c r="C9" s="26">
        <v>48890</v>
      </c>
      <c r="D9" s="21"/>
      <c r="E9" s="21"/>
      <c r="F9" s="21" t="s">
        <v>28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19" x14ac:dyDescent="0.35">
      <c r="A10" s="21"/>
      <c r="B10" s="21" t="s">
        <v>10</v>
      </c>
      <c r="C10" s="26">
        <v>107645</v>
      </c>
      <c r="D10" s="21"/>
      <c r="E10" s="21"/>
      <c r="F10" s="21" t="s">
        <v>10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spans="1:19" x14ac:dyDescent="0.35">
      <c r="A11" s="21"/>
      <c r="B11" s="21" t="s">
        <v>29</v>
      </c>
      <c r="C11" s="26">
        <v>59660</v>
      </c>
      <c r="D11" s="21"/>
      <c r="E11" s="21"/>
      <c r="F11" s="21" t="s">
        <v>29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19" x14ac:dyDescent="0.35">
      <c r="A12" s="21"/>
      <c r="B12" s="21" t="s">
        <v>11</v>
      </c>
      <c r="C12" s="26">
        <v>80015</v>
      </c>
      <c r="D12" s="21"/>
      <c r="E12" s="21"/>
      <c r="F12" s="21" t="s">
        <v>11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</row>
    <row r="13" spans="1:19" x14ac:dyDescent="0.35">
      <c r="A13" s="21"/>
      <c r="B13" s="21" t="s">
        <v>13</v>
      </c>
      <c r="C13" s="26">
        <v>44601</v>
      </c>
      <c r="D13" s="21"/>
      <c r="E13" s="21"/>
      <c r="F13" s="21" t="s">
        <v>13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35">
      <c r="A14" s="21"/>
      <c r="B14" s="21"/>
      <c r="C14" s="23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35">
      <c r="A15" s="21"/>
      <c r="B15" s="21"/>
      <c r="C15" s="14">
        <v>64605</v>
      </c>
      <c r="D15" s="21"/>
      <c r="E15" s="21"/>
      <c r="F15" s="21"/>
      <c r="G15" s="14">
        <v>47495</v>
      </c>
      <c r="H15" s="14"/>
      <c r="I15" s="14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35">
      <c r="A16" s="21"/>
      <c r="B16" s="21" t="s">
        <v>12</v>
      </c>
      <c r="C16" s="14">
        <v>66125</v>
      </c>
      <c r="D16" s="21"/>
      <c r="E16" s="21"/>
      <c r="F16" s="21" t="s">
        <v>12</v>
      </c>
      <c r="G16" s="14"/>
      <c r="H16" s="14"/>
      <c r="I16" s="14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35">
      <c r="A17" s="21"/>
      <c r="B17" s="21"/>
      <c r="C17" s="14">
        <v>67657</v>
      </c>
      <c r="D17" s="21"/>
      <c r="E17" s="21"/>
      <c r="F17" s="21"/>
      <c r="G17" s="14"/>
      <c r="H17" s="14"/>
      <c r="I17" s="14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35">
      <c r="A18" s="21"/>
      <c r="B18" s="21"/>
      <c r="C18" s="14">
        <v>69140</v>
      </c>
      <c r="D18" s="21"/>
      <c r="E18" s="21"/>
      <c r="F18" s="21"/>
      <c r="G18" s="14"/>
      <c r="H18" s="14"/>
      <c r="I18" s="14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35">
      <c r="A19" s="21"/>
      <c r="B19" s="21"/>
      <c r="C19" s="14">
        <v>70684</v>
      </c>
      <c r="D19" s="21"/>
      <c r="E19" s="21"/>
      <c r="F19" s="21"/>
      <c r="G19" s="14"/>
      <c r="H19" s="14"/>
      <c r="I19" s="14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35">
      <c r="A20" s="21"/>
      <c r="B20" s="21"/>
      <c r="C20" s="14">
        <v>72204</v>
      </c>
      <c r="D20" s="21"/>
      <c r="E20" s="21"/>
      <c r="F20" s="21"/>
      <c r="G20" s="14"/>
      <c r="H20" s="14"/>
      <c r="I20" s="14"/>
      <c r="J20" s="21"/>
      <c r="K20" s="21"/>
      <c r="L20" s="21"/>
      <c r="M20" s="21"/>
      <c r="N20" s="21"/>
      <c r="O20" s="21"/>
      <c r="P20" s="21"/>
      <c r="Q20" s="21"/>
      <c r="R20" s="21"/>
      <c r="S20" s="21"/>
    </row>
    <row r="21" spans="1:19" x14ac:dyDescent="0.35">
      <c r="A21" s="21"/>
      <c r="B21" s="21"/>
      <c r="C21" s="14">
        <v>73712</v>
      </c>
      <c r="D21" s="21"/>
      <c r="E21" s="21"/>
      <c r="F21" s="21"/>
      <c r="G21" s="14"/>
      <c r="H21" s="14"/>
      <c r="I21" s="14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spans="1:19" x14ac:dyDescent="0.35">
      <c r="A22" s="21"/>
      <c r="B22" s="21"/>
      <c r="C22" s="14">
        <v>75244</v>
      </c>
      <c r="D22" s="21"/>
      <c r="E22" s="21"/>
      <c r="F22" s="21"/>
      <c r="G22" s="14"/>
      <c r="H22" s="14"/>
      <c r="I22" s="14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1:19" x14ac:dyDescent="0.35">
      <c r="A23" s="21"/>
      <c r="B23" s="21"/>
      <c r="C23" s="14">
        <v>76776</v>
      </c>
      <c r="D23" s="21"/>
      <c r="E23" s="21"/>
      <c r="F23" s="21"/>
      <c r="G23" s="14">
        <v>53809</v>
      </c>
      <c r="H23" s="14"/>
      <c r="I23" s="14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spans="1:19" x14ac:dyDescent="0.3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1:19" x14ac:dyDescent="0.3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  <row r="26" spans="1:19" x14ac:dyDescent="0.3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19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 spans="1:19" x14ac:dyDescent="0.3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spans="1:19" x14ac:dyDescent="0.3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 spans="1:19" x14ac:dyDescent="0.3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</row>
    <row r="31" spans="1:19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1:19" x14ac:dyDescent="0.3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</row>
    <row r="33" spans="1:19" x14ac:dyDescent="0.3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x14ac:dyDescent="0.3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pans="1:19" x14ac:dyDescent="0.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</row>
    <row r="36" spans="1:19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19" x14ac:dyDescent="0.3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</row>
    <row r="38" spans="1:19" x14ac:dyDescent="0.3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  <row r="39" spans="1:19" x14ac:dyDescent="0.3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</row>
    <row r="40" spans="1:19" x14ac:dyDescent="0.3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</row>
    <row r="41" spans="1:19" x14ac:dyDescent="0.3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</row>
    <row r="42" spans="1:19" x14ac:dyDescent="0.3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1:19" x14ac:dyDescent="0.3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  <row r="44" spans="1:19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19" x14ac:dyDescent="0.3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</row>
    <row r="46" spans="1:19" x14ac:dyDescent="0.3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</row>
  </sheetData>
  <mergeCells count="2">
    <mergeCell ref="B2:C3"/>
    <mergeCell ref="F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polygon</vt:lpstr>
      <vt:lpstr>ropsten</vt:lpstr>
      <vt:lpstr>goerli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Egon</cp:lastModifiedBy>
  <dcterms:created xsi:type="dcterms:W3CDTF">2021-04-27T04:29:08Z</dcterms:created>
  <dcterms:modified xsi:type="dcterms:W3CDTF">2022-11-25T11:19:30Z</dcterms:modified>
</cp:coreProperties>
</file>