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actions (old)" sheetId="1" r:id="rId3"/>
    <sheet state="hidden" name="Strategy Cards (old)" sheetId="2" r:id="rId4"/>
    <sheet state="visible" name="Factions" sheetId="3" r:id="rId5"/>
    <sheet state="visible" name="Strategy Cards and PN's" sheetId="4" r:id="rId6"/>
    <sheet state="visible" name="Technology" sheetId="5" r:id="rId7"/>
    <sheet state="hidden" name="Objectives (old)" sheetId="6" r:id="rId8"/>
    <sheet state="hidden" name="Technology (old)" sheetId="7" r:id="rId9"/>
    <sheet state="visible" name="Objectives" sheetId="8" r:id="rId10"/>
    <sheet state="visible" name="Action Cards" sheetId="9" r:id="rId11"/>
    <sheet state="hidden" name="Agenda Cards (old)" sheetId="10" r:id="rId12"/>
    <sheet state="visible" name="Agendas" sheetId="11" r:id="rId13"/>
    <sheet state="visible" name="FAQ" sheetId="12" r:id="rId14"/>
    <sheet state="hidden" name="Planets (old)" sheetId="13" r:id="rId15"/>
    <sheet state="hidden" name="Action Cards (old)" sheetId="14" r:id="rId16"/>
    <sheet state="visible" name="Planets" sheetId="15" r:id="rId17"/>
    <sheet state="visible" name="Planet Lore" sheetId="16" r:id="rId18"/>
    <sheet state="visible" name="Faction Lore" sheetId="17" r:id="rId19"/>
    <sheet state="visible" name="2020 SCPT Tournament Prelim Sta" sheetId="18" r:id="rId20"/>
    <sheet state="visible" name="2019 SCPT Tournament Semis Stat" sheetId="19" r:id="rId21"/>
    <sheet state="visible" name="2019 SCPT Tournament Prelim Sta" sheetId="20" r:id="rId22"/>
    <sheet state="visible" name="2019 SCPT Tournament Knockout S" sheetId="21" r:id="rId23"/>
    <sheet state="visible" name="2019 SCPT Tournament Drafts" sheetId="22" r:id="rId24"/>
    <sheet state="visible" name="2019 SCPT Tournament Maps" sheetId="23" r:id="rId25"/>
  </sheets>
  <definedNames>
    <definedName hidden="1" localSheetId="13" name="_xlnm._FilterDatabase">'Action Cards (old)'!$A$1:$D$1000</definedName>
    <definedName hidden="1" localSheetId="9" name="_xlnm._FilterDatabase">'Agenda Cards (old)'!$A$1:$E$1000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7">
      <text>
        <t xml:space="preserve">Awaiting Mentak Pillage ruling</t>
      </text>
    </comment>
    <comment authorId="0" ref="C61">
      <text>
        <t xml:space="preserve">Awaiting Ghosts ruling</t>
      </text>
    </comment>
    <comment authorId="0" ref="C89">
      <text>
        <t xml:space="preserve">PDS fire
Mentak Pillage</t>
      </text>
    </comment>
    <comment authorId="0" ref="C90">
      <text>
        <t xml:space="preserve">Winnu votes
Integrated economy
Taking the planet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    On first approach to Nestphar, a first-time visitor may be surprised by the soupy haze that bleeds from the planet’s atmosphere like a dusty cloud. This cloud consists of quadrillions of tiny living spores emitted by Nestphar’s many Flaah, city-sized floating forests in its stratosphere. The short-lived (and therefore continually resupplied) orbital presence of the Flaah spores allows the Arborec denizens in Nestphar's space-stations and shipyards to remain in continuous symbiotic contact with their planet. The Arborec term for this vital connection, shared among all living things on Nestphar, is best translated as "the Symphony."
    When traveling beyond the reach of Nestphar‘s Flaah spores, and therefore outside connection to the prime Symphony, the Arborec employ the massive Letani. Physically, the Letani are the largest sentient beings yet discovered in the galaxy (each slightly larger than a Sol elephantus), their bodies resembling a kraken-shaped mushroom crossed with a monstrous carnivorous flower. The Letani are each uniquely capable of embodying a powerful instance of the Symphony (and are therefore closest to an “individual” within Arborec society} which may act as a harmonic nexus for Arborec organisms in near proximity. All ships in the Arborec fleet are based around the presence of at least one {with some ships as many as five) Letani orchestrating the unity of Arborec lifeforms crewing the vessel. Once a Letani returns to the embrace of Nestphar’s prime Symphony, its experiences are reconnected and absorbed into the Arborec, as a data-capsule would be reconnected to its mainframe.
    While surely intelligent and demonstrably capable of crafting impressive technologies, structures, and a sophisticated fleet of interstellar craft, the Arborec‘s method of communication remains a source of great controversy. Being a race of vegetative and fungal matter, handling its own data transmission and emotive projection through the prime Symphony, the Arborec have never developed any form of visual or auditory communication (concepts which, to this day, remain foreign to them).
    Arborec scientists found the solution to this dilemma in the Sol merchant vessel Dies Opulen. The crew of the Dies Opulen had tragically become infected by Yborin Plague on Maaluk and had later died in deep space. When the derelict ship was found by an Arborec scout, it was determined the cool bodies of the human crew were in perfect condition for an ambitious experiment. The bodies were sent to the great laboratories in Kushin, near the Arborec capital Phara.
    Here, fungal Arzuga cells were attached to the brainstems of the dead humans. It was hoped, when grown under proper conditions, the complex acidic properties of Arzuga would successfully merge the cells with the innate brain-tissue of the deceased subjects, slowly re stimulating the neural pathways back to life. Then, by injecting photo-voltaic stims into the soft tissues of the dead body, the neurally active Arzuga would spur the soft tissue cells to heal and regrow, effectively reanimating the dead body. Symbiotically attached to the host body, the Arzuga fungi evolved into a new being, one which the Arborec call the Dirzuga.
    The Dirzuga were the missing link between the Symphony and the manifestation of physical communication that the Arborec lacked. Over the following few decades, the Arborec eagerly acquired additional subjects (human bodies seem to work best and are the most frequently used, but Letnev, Winnu, and Xxcha bodies are also commonly used as Dirzuga hosts), establishing a sizable diplomatic and trading corps that have become the basis for the Arborec’s interaction with the rest of the galaxy.
The Arborec insist the host bodies of the Dirzuga are devoid of the expired individuals’ consciousness. With a cultural relationship to death rooted in the natural cycle of decomposition and regrowth, the Arborec have little understanding or sympathy for those who vigorously protest against the bodies of their citizens being reused (some use the term “enslaved”) in such a manner.
    Ultimately, despite the objections of the dissident races, the Arborec were admitted as a member of the galactic council. The potential wealth of foodstuffs, medicines, and other treasures of Nestphar proved effective in overcoming any objections.
    While the Arborec insist that the past knowledge and experiences of Dirzuga bodies do not persist beyond this reanimation, there are some who suspect the Arborec do not tell the entire truth. Such theorists can provide many examples in which the Arborec seem to have come upon information, or intimate understanding of other cultures, that seem inexplicable otherwise.</t>
      </text>
    </comment>
    <comment authorId="0" ref="B11">
      <text>
        <t xml:space="preserve">    In the very blackness of space lies cold, hard Arc Prime. Its system has no central star, and Arc Prime’s lack of defined orbit has been a mystery to scientists for millennia. It is a common jest that Arc Prime is simply afloat in space, and that only the Letnev disdain for the rest of the galaxy protects it from a fatal collision. The Letnev’s principal vassal, Wren Terra, shines like a mighty star in the ebon distance, while thorny military ships surround the dark planet like fireflies attracted to a black hole.
    Foreign visitors to Arc Prime will, under heavy fighter escort, be directed to the Dunlain Crater. The crater holds the sprawling city of Feruc, Arc Prime’s only city located on the planetary surface. Feruc is a pressurized mesh of icy black metal housing, belching industries, warehouses, and military installations. The thin atmosphere of Arc Prime prohibits normal surface life outside the cold pressurized facilities of Feruc. Since the Barony has no use for the meager atmosphere of Arc Prime, it freely emits unfiltered pollutants from the underground Letnev cities and factories to the surface. A journey to Feruc is likely to leave a thick layer of frozen black residue on any vessel. It is a common merchant endearment to call a ship returning from Arc Prime a “Chimney Sweeper.”
    Under the surface of Arc Prime, heated by its planetary core, the Baron presides over the proud and fierce Letnev people. Few non-natives have ever visited the capital Goz, fabled “city of a billion,” or the other six major underground urban centers of Arc Prime. A gray organic plant material, called Ao by the Letnev, is found everywhere in Arc Prime’s underground. It is Ao that supplies the oxygen to the enormous cavern-networks, and the plant is held in almost religious awe and respect by the Letnev people.
    Although tens of thousands of moist fungus caves are farmed by an army of intelligent machines, the Letnev’s great weakness has always been its shortage of food, liquid, medicines, and essential vitamins. The ancient Lazax kept the aggressive race in check by maintaining strict control of the Letnev food supplies and trade.
    Throughout the time of the Lazax Empire, the Letnev led two unsuccessful rebellions against the Imperium. Their history of dissension justified a constant imperial oversight of Arc Prime and its people. The Letnev blockade of the Quann wormhole at the end of the Age of Dusk was started in “protest over the Lazax sanctions and supervision. It was the Quann conflict that ignited the Twilight Wars and the final downfall of the empire.
    After Wren Terra was annexed by the Letnev during the latter years of the Age of Dusk, their colonies here have been primarily occupied with growing and supplying food for the population of Arc Prime. Foreign trade with the Letnev consists mainly of foodstuffs, for which merchants receive metals, weapons, and the sharp Saimoc-strong crystals used in mining operations across the galaxy.
    The Baron keeps order by maintaining a strict bureaucracy, discipline, and an elitist military culture that brings the strongest and the smartest directly under his control. The pale Letnev despise light, and will often wear protective headgear when visiting other worlds with bright sunlight.
    The legendary Letnev troops are only surpassed in brute strength by the Tekldar N’orr elite soldiers of distant Quinarra. With the new awakening of ambitions among the great races, the resurgence of interstellar commerce, and the recent momentum of the Galactic Council, the Baron has secretly been preparing to lead his people to final dominance. Baron Daz Emmiciel Werqan III has only one ambition: to become emperor at any cost.</t>
      </text>
    </comment>
    <comment authorId="0" ref="B16">
      <text>
        <t xml:space="preserve">    Few historians dispute that the Saar were the first of the known 3 races to venture into space, but it remains unknown whether it was need or curiosity that drove the otherwise primitive people into such exploration. Their peaceful ways and dispersed civilization never promulgated them to official Lazax recognition. Some scholars have thus called them “the forgotten race.”
    The tale of the Saar is a tragic one. Historical records are awash with accounts of deliberate planetary expulsions, even massacres, of Saar settlements found on planets colonized by the other races. The musical Saar often chant the “Lay of Lisis” in memory of the largest known Saar colony prior to Ragh’s Call. After the planet of Lisis was annexed by the Sardakk N’orr, no word came from the great Saar settlement there again. They simply disappeared. In their memory, most Saar females wear a carefully carved silver pendant called the Y’ouf Lisis, or the “Tear of Lisis.” During the Houw Shanan, the Saar Holy Day, such pendants are given to young Saar women, while Saar cubs throw beetles and insects into a raging fire and the elders howl at the stars with a longing rage.
    Before the Call began, the Saar were scattered across the galaxy, existing at the mercy of other races. On dozens of worlds, Saar could be found living in slums and sublevel cities, working in the most noxious and despicable industries, and making slim sustenance from the scraps of other civilizations. Considered unclean and barely sentient by other races, Saar life was cheap and subject to little justice. With hard work, polluted environments, and no access to proper medical care, the bitter lives of the Saar were often short.
    It was in the hopeless middle period of the Dark Years that a single Saar, Ragh Gavar, would forever change the destiny of his people.
    Ragh made his living as the captain of an old scrap metal freighter that flew between Xxehan and Sol, a route that had been in his family for centuries. Despite being a capable trader, Ragh’s passion lay in poetry and the imagination of the pen, in the creation of succinct writings of hope, scrawled on paper scraps during long trade hauls. At his ports of call, other Saar would often congregate before his loading doors so that they might hear his latest verses and tales. Many of his listeners began to call him the “Captain of Hope.”
    Yet one year, Ragh did not arrive at his destination. His rusty navigation system had finally failed, and Ragh’s ship was lost among the stars. Floating in unknown space, as his ancestors had once done so bravely before him, Ragh prayed that the One Between the Stars would see him and his small crew home.
    The Call began a few years after Ragh Gavar’s disappearance. Throughout the great expanses of the galaxy, every Saar began to feel within himself an unyielding longing for the stars, and especially for a certain distant place beyond known space.
    Early followers of the Call found its origin in the great asteroid field of Jorun, and here found a small but blossoming Saar colony on the two gigantic asteroids of Ragh and Lisis II. As the Call continued, Saar brethren from across the galaxy continued to arrive at Jorun, together building the infrastructure of civilization and hope for a lost race.
    Years before, Ragh’s ship had crashed in the Jorun. Miraculously, he and his crew had survived, and with great wonder they soon discovered the mineral richness, frozen water, atmospheric caverns, and strange fauna that lay hidden within the endless ocean of rock.
    Yet Ragh was restless in his new home. It is told that the Captain awoke one night from a dream and then bade his crewmates farewell, disappearing into the great network of caverns that lies within the asteroid named after him. Ragh Gavar was never found or heard from again. But less than a month after his disappearance, the Call began. Saar mystics believe that the Captain of Hope has joined the One Between the Stars, and that he at last won forgiveness for the Saar, and has called them to relieve their suffering. They believe that Ragh’s Call has brought them home, that the life-giving rocks surrounding them are the remnants of the ancient Saar planet of origin, and that even in death it is giving its people a second life.
    For centuries the unified and passionate Saar people have built a formidable home and civilization in the Jorun asteroid field. The Saar have finally found home, and they have found that they are strong.</t>
      </text>
    </comment>
    <comment authorId="0" ref="B21">
      <text>
        <t xml:space="preserve">    It was during the early years of the Age of Dusk that Jol-Nar explorers came upon the volcanic planet of Muaat. Scouting for resources beyond the Mahact Plateau, the explorers were amazed by the mineral wealth of their discovery, but they were truly awestruck by the extraordinary qualities of the planet’s fiery inhabitants, the Gashlai.
    The Gashlai were unlike any race known to the Jol-Nar: sentient beings with bodies slowly consumed by a fiery heat. After their conception, the Gashlai cocooning process somehow enables conversion of energy into mass - a process hinted at by scientific theory, but forever thought unattainable on a sub-cosmic scale.
    The Jol-Nar benefited greatly from Muaat’s resources, yet they were frustrated in their attempts to replicate the Gashlai cocooning process. Instead, the Gashlai proved useful as slave labor, as the Headmasters transformed the orbit of Muaat into a massive shipyard for their navy. It was here, at the Muaat shipyards, that the construction of a secret Jol-Nar superweapon began.
    The Gashlai suffered tragically under their enslavement by the Jol-Nar, but events of the early Twilight Wars would dramatically change their ill fortune.
    Just after the Twilight Wars erupted, a Jol-Nar expedition party searching for mineral deposits on Muaat became infected by an organism in the Doolak Mountains. The infection developed into a disease later known as the Doolak plague. The covert, yet frequent, traffic between Muaat and the Garian star system allowed for the spread of the virus to the Jol-Nar home worlds.
    The plague became one of the greatest disasters in Jol-Nar history, and only the early research of Gashlai biology allowed the Headmasters to devise a vaccine before the entire Jol-Nar population was destroyed. Before the Iol-Nar could recover from this disaster, their military offensive collapsed, and soon the Headmasters would face the ruthless advance of the Sardakk N’orr.
    As the Jol-Nar navy retreated, the Headmasters were forced to call forth their secret weapon at Muaat. This weapon - an enormous battlevessel called the “War Sun”- was not yet entirely complete, but with their fates clinging to the defenses of the Saudor system, the Headmasters had no choice but to bring it to bear against the enemy.
    As the War Sun left its Muaat moorings, and as the majority of the remaining Jol-Nar personnel left with it, the Gashlai finally carved their own destiny. Having long schemed against their enslavers, the incinerated the remaining Jol-Nar in the system, capturing the ship-yard and every available scientific document left behind by their hated oppressors.
    Not long after their costly victory at Saudor, the Iol-Nar sought to return to their colony at Muaat, but found that all communications with the system had been severed. Exploratory ships sent to Muaat would not return. Though the Headmasters suspected what might have taken place on their old colony, they were unable to return there in force again.
    Throughout the long Dark Years, the Gashlai prospered.
    Clad in Ember suits, special body armor shielding the Gashlai from the cold and others from their lethal heat, a large assembly of Gashlai envoys have recently arrived at Mecatol Rex, demanding recognition and representation. The High Fire Warden Sushon Azh has simultaneously sent forth Gashlai ambassadors to all the great races in the distinctive gold-bronze frigates of the Gashlai.
    Yet one such ambassador did not arrive in a frigate. As the Gashlai ambassador assigned to the Jol-Nar sailed past the Garian star and began his approach to 101, the Headmasters paled in fear, for this representative arrived in a War Sun, a copy of their own ancient designs. The message was not wasted on the Headmasters. Their former slaves had become formidable, and they had not forgotten, or forgiven, the past.
    Led by the Fire Wardens, the Gashlai are resolved to never be enslaved again. Inside their golden Ember suits they burn with ambition. The Jol-Nar fear what the rest of the galaxy is about to learn: that the Embers of Muaat intend to bring their fire to the furthest reaches of space, burning the unwilling into submission.</t>
      </text>
    </comment>
    <comment authorId="0" ref="B26">
      <text>
        <t xml:space="preserve">    Under the punishing rays of the massive star Kenara lies the tri-system of the Hacan, each of its three satellites wrapped in the yellow haze so distinctive of desert planets. These three jewels are called Arretze, Kamdorn, and Hercant. Here, the united Emirates of the Hacan have grown a mighty civilization of warriors, nomads, farmers, and above all, merchants.
    The Kenara system is one of the most heavily trafficked in the known universe. Only the wormhole portal systems see more traffic in any given cycle. From Kenara, an untold number of Hacan and other merchant vessels traverse the galaxy. This traffic is supported by entire cities of space stations that provide the warehousing, logistics, maintenance, banking, entertainment, and other necessities facilitating the constant flow of goods, ships, and crew. On the surface of the three hot desert planets, life is slower and more serene. Only life in the city of Harcarun on the planet Arretze matches the breathless pace of the space above. Located in a shadowy vale near the Arretze northern pole, Harcarun is the only city in the tri-system that has a fixed position. Its permanent location and almost bearable climate has made Harcarun the primary point of operation for most non-native trading corporations, financiers, and opportunists. The Hacan, despite their uncanny ability for establishing financial relationships and building trade, generally despise the chaotic lifestyle and, to them, windy cold of Harcarun.
    The Hacan people dwell mostly in cities built on massive dust~sleds, constantly moving to cooler climates as the desert seasons shift. Although some technology has been introduced in the last hundred years, most Hacan cities are still pulled by vast herds of Tuuran beasts, whose gill-like skin membranes take moisture from the very air itself.
    In their distant past, the Hacan were a poor species, their exploits into space dwarfed by the other great races of the Imperium. Then slowly the Hacan discovered an insatiable offworlder lust for special products grown under Kenara’s blinding light or dug from the deep sands of their homeworlds. The intoxicating gerr root, clothes made from the starflowers that only rise during Hercant’s equinox, Spehat aphrodisiacs, liquors, medicines, and forbidden drugs: all harvested and manufactured by the crafty and patient hands of the Hacan.
    Soon the Hacan became masters of trade, and their system prospered as unfathomable fortunes were made by the increasingly powerful trading clans, chief among them the Mowshir Emirate of Arretze. The desire to protect their newfound wealth, and a will to peacefully regulate and arbitrate between the clans, moved the Hacan to form a representative gathering and to elect a Quieron - the leader who speaks for all the Hacan. The Quieron leads the entire hierarchy of trade-groups, each possessing its own fleets of commerce and war. His task: to lead his people to the Imperial Throne, establishing an era ofwealth and peaceful commerce.</t>
      </text>
    </comment>
  </commentList>
</comments>
</file>

<file path=xl/sharedStrings.xml><?xml version="1.0" encoding="utf-8"?>
<sst xmlns="http://schemas.openxmlformats.org/spreadsheetml/2006/main" count="4782" uniqueCount="1669">
  <si>
    <t>Factions of Twilight Imperium - Fourth Edition</t>
  </si>
  <si>
    <t>Arborec</t>
  </si>
  <si>
    <t>Naalu Collective</t>
  </si>
  <si>
    <t>Strategy Cards</t>
  </si>
  <si>
    <t>Home System</t>
  </si>
  <si>
    <t>3/1 0/2</t>
  </si>
  <si>
    <t>Nestphar: 3/2</t>
  </si>
  <si>
    <t>Druaa: 3/1
Maaluuk: 0/2</t>
  </si>
  <si>
    <t>Faction Abilities</t>
  </si>
  <si>
    <r>
      <rPr>
        <u/>
      </rPr>
      <t>Mitosis:</t>
    </r>
    <r>
      <t xml:space="preserve">
</t>
    </r>
    <r>
      <rPr/>
      <t xml:space="preserve">Your space docks cannot produce infantry. At the start of the status phase, place 1 infantry from your reinforcements on any planet you control. </t>
    </r>
    <r>
      <t xml:space="preserve">
</t>
    </r>
  </si>
  <si>
    <r>
      <rPr>
        <u/>
      </rPr>
      <t>Telepathic:</t>
    </r>
    <r>
      <t xml:space="preserve">
</t>
    </r>
    <r>
      <rPr/>
      <t>At the end of the strategy phase, place the Naalu "0" token on your strategy card; you are first in initiative order.</t>
    </r>
    <r>
      <t xml:space="preserve">
</t>
    </r>
    <r>
      <rPr>
        <u/>
      </rPr>
      <t>Foresight:</t>
    </r>
    <r>
      <t xml:space="preserve">
</t>
    </r>
    <r>
      <rPr/>
      <t>After another player moves ships into a system that contains one or more of your ships, you may place 1 token from your strategy pool in an adjacent system that does not contain another player's ships; move your ships from the active system into that system.</t>
    </r>
  </si>
  <si>
    <t>Commodities</t>
  </si>
  <si>
    <t>Promissory Note</t>
  </si>
  <si>
    <r>
      <rPr>
        <u/>
      </rPr>
      <t>Stymie</t>
    </r>
    <r>
      <t xml:space="preserve">
Action:</t>
    </r>
    <r>
      <rPr/>
      <t xml:space="preserve"> Place this card faceup in your play area.
While this card is in your play area, the Arborec player cannot produce units in or adjacent to non-home systems that contain 1 or more of your units. 
If you activate a system that contains 1 or more of the Arborec player's units, return this card to the Arborec player.</t>
    </r>
  </si>
  <si>
    <r>
      <rPr>
        <u/>
      </rPr>
      <t>Gift of Prescience:</t>
    </r>
    <r>
      <t xml:space="preserve">
At the end of the Strategy Phase:</t>
    </r>
    <r>
      <rPr/>
      <t xml:space="preserve">
Place this card faceup in your play area and place the Naalu "0" token on your strategy card; you are the first in initiative order. The Naalu player cannot use his </t>
    </r>
    <r>
      <rPr>
        <i/>
      </rPr>
      <t>Telepathic</t>
    </r>
    <r>
      <rPr/>
      <t xml:space="preserve"> faction ability during this game round.
Return this card to the Naalu player at the end of the status phase.</t>
    </r>
  </si>
  <si>
    <t>Starting Fleet</t>
  </si>
  <si>
    <t>1 Carrier
1 Cruiser
2 Fighters
4 Infantry
1 Space Dock
1 PDS</t>
  </si>
  <si>
    <t>1 Carrier
1 Cruiser
1 Destroyer
3 Fighters
4 Infantry
1 Space Dock
1 PDS</t>
  </si>
  <si>
    <t>Starting Technologies</t>
  </si>
  <si>
    <t>Magen Defense Grid (R)</t>
  </si>
  <si>
    <r>
      <rPr>
        <color rgb="FFFF9900"/>
      </rPr>
      <t>Sarween Tools (0)</t>
    </r>
    <r>
      <t xml:space="preserve">
</t>
    </r>
    <r>
      <rPr>
        <color rgb="FF38761D"/>
      </rPr>
      <t>Neural Motivator (0)</t>
    </r>
  </si>
  <si>
    <t>Special Units</t>
  </si>
  <si>
    <r>
      <rPr>
        <u/>
      </rPr>
      <t>Letani Warrior I:</t>
    </r>
    <r>
      <t xml:space="preserve">
</t>
    </r>
    <r>
      <rPr/>
      <t xml:space="preserve">Arborec Infantry
Cost: 1 (x2)
Combat: 8
</t>
    </r>
    <r>
      <rPr>
        <i/>
      </rPr>
      <t>Production 1</t>
    </r>
  </si>
  <si>
    <r>
      <rPr>
        <u/>
      </rPr>
      <t>Hybrid Crystal Fighter I:</t>
    </r>
    <r>
      <t xml:space="preserve">
</t>
    </r>
    <r>
      <rPr/>
      <t>Naalu Fighter
Cost: 1 (x2)
Combat: 8</t>
    </r>
  </si>
  <si>
    <t>Faction Technologies</t>
  </si>
  <si>
    <r>
      <rPr>
        <u/>
      </rPr>
      <t>Letani Warrior II (GG):</t>
    </r>
    <r>
      <t xml:space="preserve">
</t>
    </r>
    <r>
      <rPr/>
      <t xml:space="preserve">Arborec Infantry
Cost: 1 (x2)
Combat: 7
</t>
    </r>
    <r>
      <rPr>
        <i/>
      </rPr>
      <t xml:space="preserve">Production 2
</t>
    </r>
    <r>
      <rPr/>
      <t xml:space="preserve">After this unit is destroyed, roll 1 die. If the result is 6 or greater, place the unit on this card. At the start of your next turn, place each unit that is on this card on a planet you control in your home system.
</t>
    </r>
    <r>
      <rPr>
        <color rgb="FF38761D"/>
      </rPr>
      <t xml:space="preserve">
</t>
    </r>
    <r>
      <rPr>
        <color rgb="FF38761D"/>
        <u/>
      </rPr>
      <t>Bioplasmosis (GG):</t>
    </r>
    <r>
      <t xml:space="preserve">
</t>
    </r>
    <r>
      <rPr/>
      <t>At the end of the status phase, you may remove any number of infantry from planets you control and place them on 1 or more planets you control in the same or adjacent systems.</t>
    </r>
  </si>
  <si>
    <r>
      <rPr>
        <u/>
      </rPr>
      <t>Hybrid Crystal Fighter II (GB):</t>
    </r>
    <r>
      <t xml:space="preserve">
</t>
    </r>
    <r>
      <rPr/>
      <t>Naalu Fighter
Combat: 7
Move: 2
This unit may move without being transported. Each fighter in excess of your ships' capacity counts as 1/2 of a ship against your fleet pool.</t>
    </r>
    <r>
      <t xml:space="preserve">
</t>
    </r>
    <r>
      <rPr>
        <color rgb="FF38761D"/>
        <u/>
      </rPr>
      <t>Neuroglaive (GGG):</t>
    </r>
    <r>
      <t xml:space="preserve">
</t>
    </r>
    <r>
      <rPr/>
      <t>After another player activates a system that contains 1 or more of your ships, that player removes 1 token from his fleet pool and returns it to his reinforcements.</t>
    </r>
  </si>
  <si>
    <t>Flagship</t>
  </si>
  <si>
    <r>
      <rPr>
        <u/>
      </rPr>
      <t>Duha Menaimon:</t>
    </r>
    <r>
      <t xml:space="preserve">
</t>
    </r>
    <r>
      <rPr/>
      <t xml:space="preserve">Arborec Flagship
Cost: 8
Combat: 7 (x2)
Move: 1
Capacity: 5
</t>
    </r>
    <r>
      <rPr>
        <i/>
      </rPr>
      <t>Sustain Damage</t>
    </r>
    <r>
      <rPr/>
      <t xml:space="preserve">
After you activate this system, you may produce up to 5 units in this system.</t>
    </r>
  </si>
  <si>
    <r>
      <t xml:space="preserve">Matriarch
Naalu Flagship
Cost: 8
Combat: 9 (x2)
Move: 1
Capacity: 6
Sustain Damage 
During an invasion in this system, you may commit fighters to planets as if they were ground forces. </t>
    </r>
    <r>
      <rPr>
        <color rgb="FF00FFFF"/>
      </rPr>
      <t>When combat ends,</t>
    </r>
    <r>
      <t xml:space="preserve"> return those units to the space area.</t>
    </r>
  </si>
  <si>
    <t>Barony of Letnev</t>
  </si>
  <si>
    <t>Nekro Virus</t>
  </si>
  <si>
    <r>
      <rPr>
        <b/>
      </rPr>
      <t>Mitosis :</t>
    </r>
    <r>
      <t xml:space="preserve">
Your space docks cannot produce infantry. At the start of the status phase place 1 infantry from your reinforcements on any planet you control. 
</t>
    </r>
  </si>
  <si>
    <r>
      <rPr>
        <b/>
      </rPr>
      <t>Telepathic</t>
    </r>
    <r>
      <t xml:space="preserve">
At the end of the strategy phase, place the Naalu "0" token on your strategy card. You are first in initiative order
</t>
    </r>
    <r>
      <rPr>
        <b/>
      </rPr>
      <t>Foresight</t>
    </r>
    <r>
      <t xml:space="preserve">
After another player moves ships into a system that contains one or more of your ships, you may place 1 token from your strategy pool in an adjacent system that does not contain another player's ships : move your ships from the active system into that system.</t>
    </r>
  </si>
  <si>
    <t>Promissary Note</t>
  </si>
  <si>
    <r>
      <rPr>
        <b/>
      </rPr>
      <t>Stymie</t>
    </r>
    <r>
      <t xml:space="preserve">
Action: Place this card faceup in your play area.
While this card is in your play area, the Arborec player cannot produce units in or adjacent to non-home systems that contain 1 or more of your units. 
If you activate a system that contains 1 or more of the Arborec player's units, return this card to the Arborec player.</t>
    </r>
  </si>
  <si>
    <r>
      <rPr>
        <b/>
      </rPr>
      <t>Gift of prescience</t>
    </r>
    <r>
      <t xml:space="preserve">
At the end of the Strategy Phase:
Place this card faceup in your play area and place the Naalu "0" token on your strategy card; You are the first in initiative order. The Naalu player cannot use his Telepathic faction ability during this game round.
Return this card to the Naalu player at the end of the status phase.</t>
    </r>
  </si>
  <si>
    <t>1 Space dock
1 PDS
1 Carrier
1 Cruiser
4 Infantry
2 Fighter</t>
  </si>
  <si>
    <t>Arc Prime: 4/0
Wren Terra: 2/1</t>
  </si>
  <si>
    <t>Mordai II: 4/0</t>
  </si>
  <si>
    <t>1 Space dock
1 PDS
1 Carrier
1 Cruiser
1 Destroyer
4 Infantry
3 Fighter</t>
  </si>
  <si>
    <t>9,5</t>
  </si>
  <si>
    <t>Magen Defense Grid</t>
  </si>
  <si>
    <t>Sarween Tools
Neural Motivator</t>
  </si>
  <si>
    <r>
      <rPr>
        <u/>
      </rPr>
      <t>Munitions Reserves:</t>
    </r>
    <r>
      <t xml:space="preserve">
</t>
    </r>
    <r>
      <rPr/>
      <t>At the start of each round of space combat, you may spend 2 trade goods; you may reroll any number of your dice during that combat round.</t>
    </r>
    <r>
      <t xml:space="preserve">
</t>
    </r>
    <r>
      <rPr>
        <u/>
      </rPr>
      <t>Armada:</t>
    </r>
    <r>
      <t xml:space="preserve">
</t>
    </r>
    <r>
      <rPr/>
      <t>The maximum number of non-fighter ships you can have in each system is equal to 2 more than the number of tokens in your fleet pool.</t>
    </r>
  </si>
  <si>
    <r>
      <rPr>
        <b/>
        <u/>
      </rPr>
      <t>Galactic Threat:</t>
    </r>
    <r>
      <t xml:space="preserve">
You cannot vote on agendas. Once per agenda phase, after an agenda is revealed, you may predict aloud the outcome of that agenda. If your prediction is correct, gain 1 technology that is owned by a player who voted how you predicted.
</t>
    </r>
    <r>
      <rPr>
        <b/>
        <u/>
      </rPr>
      <t>Technology Singularity:</t>
    </r>
    <r>
      <t xml:space="preserve">
Once per combat, after 1 of your opponent's units is destroyed, you may gain 1 technology that is owned by that player.
</t>
    </r>
    <r>
      <rPr>
        <b/>
        <u/>
      </rPr>
      <t>Propagation:</t>
    </r>
    <r>
      <t xml:space="preserve">
You cannot research technology. When you would research a technology, gain 3 command tokens instead.</t>
    </r>
  </si>
  <si>
    <r>
      <rPr>
        <b/>
      </rPr>
      <t>Letani Warrior I</t>
    </r>
    <r>
      <t xml:space="preserve"> - Cost 1(2) - Combat 8 - Production 1</t>
    </r>
  </si>
  <si>
    <r>
      <rPr>
        <u/>
      </rPr>
      <t>War Funding:</t>
    </r>
    <r>
      <t xml:space="preserve">
At the start of a round of space combat:</t>
    </r>
    <r>
      <rPr/>
      <t xml:space="preserve">
The Letnev Player loses 2 trade goods.
During this combat round, reroll any number of your dice.
Then, return this card to the Letnev player.</t>
    </r>
  </si>
  <si>
    <r>
      <rPr>
        <b/>
      </rPr>
      <t>Hybrid Crystal Fighter I</t>
    </r>
    <r>
      <t xml:space="preserve"> : Cost 1(2) - Combat 8</t>
    </r>
  </si>
  <si>
    <r>
      <rPr>
        <b/>
      </rPr>
      <t>Letani Warrior II</t>
    </r>
    <r>
      <t xml:space="preserve"> (GG) - Cost 1(2) - Combat 7- Production 2
After this unit is destroyed, roll 1 die. If the result is 6 or greater, place the unit on this card. At the start of your next turn, place each unit that is on this card on a planet you control in your home system.
</t>
    </r>
    <r>
      <rPr>
        <b/>
      </rPr>
      <t xml:space="preserve">
Bioplasmosis</t>
    </r>
    <r>
      <t xml:space="preserve"> (GG)
At the end of the status phase, you may remove any number of infantry from planets you control and place them on 1 or more planets you control in the same or adjacent systems.</t>
    </r>
  </si>
  <si>
    <r>
      <rPr>
        <u/>
      </rPr>
      <t>Antivirus:</t>
    </r>
    <r>
      <t xml:space="preserve">
At the start of a combat:</t>
    </r>
    <r>
      <rPr/>
      <t xml:space="preserve">
Place this card faceup in your play area. While this card is in your play area, the Nekro player cannot use his </t>
    </r>
    <r>
      <rPr>
        <i/>
      </rPr>
      <t>Technological Singularity</t>
    </r>
    <r>
      <rPr/>
      <t xml:space="preserve"> faction ability against you.
If you activate a system that contains 1 or more of the Nekro player's units, return this card to the Nekro player.</t>
    </r>
  </si>
  <si>
    <r>
      <rPr>
        <b/>
      </rPr>
      <t>Hybrid Crystal Fighter II</t>
    </r>
    <r>
      <t xml:space="preserve"> (GB) : Combat 7 , Move 2
This unit may move without being transported. Each fighter in excess of your ships' capacity counts as 1/2 of a ship against your fleet pool.
</t>
    </r>
    <r>
      <rPr>
        <b/>
      </rPr>
      <t>Neuroglaive</t>
    </r>
    <r>
      <t xml:space="preserve"> (GGG)
After another player activates a system that contains 1 or more of your ships, that player removes 1 token from his fleet pool and returns it to his reinforcements.</t>
    </r>
  </si>
  <si>
    <t>1 Dreadnought
1 Carrier
1 Destroyer
1 Fighter
3 Infantry
1 Space Dock</t>
  </si>
  <si>
    <t>1 Dreadnought
1 Carrier
1 Cruiser
2 Fighters
2 Infantry
1 Space Dock</t>
  </si>
  <si>
    <r>
      <rPr>
        <color rgb="FF0B5394"/>
      </rPr>
      <t>Antimass Deflectors (0)</t>
    </r>
    <r>
      <t xml:space="preserve">
</t>
    </r>
    <r>
      <rPr>
        <color rgb="FFFF0000"/>
      </rPr>
      <t>Plasma Scoring (0)</t>
    </r>
  </si>
  <si>
    <r>
      <rPr>
        <b/>
      </rPr>
      <t>Duha Menaimon</t>
    </r>
    <r>
      <t xml:space="preserve">
Cost 8 - Combat 7x2 - Move 1 - Capacity 5 - Sustain Damage
After you activate this system you may produce up to 5 units in this system</t>
    </r>
  </si>
  <si>
    <r>
      <rPr>
        <b/>
      </rPr>
      <t>Matriarch</t>
    </r>
    <r>
      <t xml:space="preserve">
Cost 8 - Combat 9x2 - Move 1 - Capacity 6 - Sustain Damage 
During an invasion in this system, you may commit fighters to planets as if they were ground forces. After combat return those units to the space area.</t>
    </r>
  </si>
  <si>
    <r>
      <t xml:space="preserve">Dacxive Animators (G)
</t>
    </r>
    <r>
      <rPr>
        <color rgb="FF000000"/>
      </rPr>
      <t>Valefar Assimilator X
Valefar Assimilator Y</t>
    </r>
  </si>
  <si>
    <t>1-Leadership</t>
  </si>
  <si>
    <r>
      <rPr>
        <color rgb="FFFF0000"/>
        <u/>
      </rPr>
      <t>Non-Euclidean Shielding (RR):</t>
    </r>
    <r>
      <t xml:space="preserve">
</t>
    </r>
    <r>
      <rPr/>
      <t xml:space="preserve">When one of your units uses </t>
    </r>
    <r>
      <rPr>
        <i/>
      </rPr>
      <t>Sustain Damage</t>
    </r>
    <r>
      <rPr/>
      <t>, cancel 2 hits instead of 1.</t>
    </r>
    <r>
      <t xml:space="preserve">
</t>
    </r>
    <r>
      <rPr>
        <color rgb="FFF1C232"/>
        <u/>
      </rPr>
      <t>L4 Disruptors (Y):</t>
    </r>
    <r>
      <t xml:space="preserve">
</t>
    </r>
    <r>
      <rPr/>
      <t xml:space="preserve">During an invasion, units cannot use </t>
    </r>
    <r>
      <rPr>
        <i/>
      </rPr>
      <t>Space Cannon</t>
    </r>
    <r>
      <rPr/>
      <t xml:space="preserve"> against your units.</t>
    </r>
  </si>
  <si>
    <r>
      <rPr>
        <b/>
        <u/>
      </rPr>
      <t>Valefactor Assimilator X:</t>
    </r>
    <r>
      <rPr>
        <b/>
      </rPr>
      <t xml:space="preserve">
</t>
    </r>
    <r>
      <t xml:space="preserve">When you gain another player's technology using 1 of your faction abilities, you may place the "X" assimilator token on a faction technology owned by that player instead. While that token is on a technology, this card gains that technology's text. You cannot place an assimilator token on technology that already has an assimilator token.
</t>
    </r>
    <r>
      <rPr>
        <b/>
      </rPr>
      <t xml:space="preserve">
</t>
    </r>
    <r>
      <rPr>
        <b/>
        <u/>
      </rPr>
      <t>Valefactor Assimilator Y</t>
    </r>
    <r>
      <rPr>
        <u/>
      </rPr>
      <t>:</t>
    </r>
    <r>
      <t xml:space="preserve">
When you gain another player's technology using 1 of your faction abilities, you may place the "Y" assimilator token on a faction technology owned by that player instead. While that token is on a technology, this card gains that technology's text. You cannot place an assimilator token on technology that already has an assimilator token.</t>
    </r>
  </si>
  <si>
    <t>5-Trade</t>
  </si>
  <si>
    <r>
      <t xml:space="preserve">Arc Secundus:
</t>
    </r>
    <r>
      <rPr/>
      <t xml:space="preserve">Letnev Flagship
Cost: 8
Combat: 5 (x2)
Move: 1
Capacity: 3
</t>
    </r>
    <r>
      <rPr>
        <i/>
      </rPr>
      <t>Sustain Damage
Bombard 5 (x3)</t>
    </r>
    <r>
      <rPr/>
      <t xml:space="preserve">
Other players' units in this system lose </t>
    </r>
    <r>
      <rPr>
        <i/>
      </rPr>
      <t>Planetary Shield</t>
    </r>
    <r>
      <rPr/>
      <t>.
At the start of each space combat round, repair this ship.</t>
    </r>
  </si>
  <si>
    <t>-Gain 3 command tokens
-Spend any amount of influence to gain 1 command token for every 3 influence spent.</t>
  </si>
  <si>
    <r>
      <rPr>
        <u/>
      </rPr>
      <t>The Alastor:</t>
    </r>
    <r>
      <t xml:space="preserve">
</t>
    </r>
    <r>
      <rPr/>
      <t xml:space="preserve">Nekro Flagship
Cost: 8
Combat: 9 (x2)
Move: 1
Capacity: 3
</t>
    </r>
    <r>
      <rPr>
        <i/>
      </rPr>
      <t>Sustain Damage</t>
    </r>
    <r>
      <rPr/>
      <t xml:space="preserve">
At the start of a space combat, choose any number of your ground forces in this system to participate in that combat as if they were ships.</t>
    </r>
  </si>
  <si>
    <t>Clan of Saar</t>
  </si>
  <si>
    <t>Sardakk N'orr</t>
  </si>
  <si>
    <t>4/0 2/1</t>
  </si>
  <si>
    <t>4/0</t>
  </si>
  <si>
    <r>
      <rPr>
        <b/>
      </rPr>
      <t>Munitions Reserves</t>
    </r>
    <r>
      <t xml:space="preserve">
At the start of each round of space combat, you may spend 2 trade goods: you may reroll any number of your dice during that combat round.
</t>
    </r>
    <r>
      <rPr>
        <b/>
      </rPr>
      <t>Armada</t>
    </r>
    <r>
      <t xml:space="preserve">
The maximum number of non-fighter ships your fleet can have in each system is equal to 2 more than the number of tokens in your fleet pool.</t>
    </r>
  </si>
  <si>
    <t>Galactic Threat
You cannot vote on agendas. Once per agenda phase after an agenda is revealed, you may predict aloud the outcome of that agenda. If your prediction is correct, gain 1 technology that is owned by a player who voted how you predicted.
Technology Singularity
Once per combat, after 1 of your opponent's units is destroyed, you may gain 1 technology that is owned by that player.
Propagation
You cannot research technology. When you would research a technology, gain 3 command tokens instead.</t>
  </si>
  <si>
    <r>
      <rPr>
        <b/>
      </rPr>
      <t>War Funding</t>
    </r>
    <r>
      <t xml:space="preserve">
At the start of a round of space combat.
The Letnev Player loses 2 trade goods.
During this combat round, reroll any number of your dice.
Then, return this card to the Letnev player.</t>
    </r>
  </si>
  <si>
    <r>
      <rPr>
        <b/>
      </rPr>
      <t>Antivirus</t>
    </r>
    <r>
      <t xml:space="preserve">
At the start of a combat:
Place this card faceup in your play area. While this card is in your play area, the Nekro player cannot use his Technological Singularity faction ability against you.
If you activate a system that contains 1 or more of the Nekro player's units, return this card to the Nekro player.</t>
    </r>
  </si>
  <si>
    <t>Gain 3 trade goods.
Replenish commodities.
Choose any number of other players. Those players use the secondary ability of this strategy card without spending a command token.</t>
  </si>
  <si>
    <t>1 Space dock
1 PDS
1 Carrier
1 Dreadnaught
1 Destroyer
3 Infantry
1 Fighter</t>
  </si>
  <si>
    <t>1 Space dock
1 Carrier
1 Dreadnaught
1 Cruiser 
2 Infantry
2 Fighter</t>
  </si>
  <si>
    <t>Spend any amount of influence to gain 1 command token for every 3 influence spent.</t>
  </si>
  <si>
    <t>Antimass Deflectors
Plasma Scoring</t>
  </si>
  <si>
    <t>Dacxive Animators</t>
  </si>
  <si>
    <r>
      <rPr>
        <b/>
      </rPr>
      <t>Non-Euclidian Shielding</t>
    </r>
    <r>
      <t xml:space="preserve"> (RR)
When one of your units uses sustain damage, cancel 2 hits instead of 1.
</t>
    </r>
    <r>
      <rPr>
        <b/>
      </rPr>
      <t>L4 Disruptors</t>
    </r>
    <r>
      <t xml:space="preserve"> (Y)
During an invasion, units cannot use space cannon against your units.</t>
    </r>
  </si>
  <si>
    <t>Valefactor Assimilator X
Valefactor Assimilator Y
When you gain another player's technology using 1 of your faction abilities, you may place the X/Y assimilator token on a faction technology owned by that player instead. While that token is on a technology, this card gains that technology's text. You cannot place an assimilator token on technology that already has an assimilator token.</t>
  </si>
  <si>
    <r>
      <rPr>
        <b/>
      </rPr>
      <t>Arc Secundus</t>
    </r>
    <r>
      <t xml:space="preserve">
Cost 8 - Combat 5x2 - Move 1 - Capacity 3 - Sustain Damage - Bombard 5x3
Other player's units in this system lose planetary shield.
At the start of each space combat round, repair this ship</t>
    </r>
  </si>
  <si>
    <r>
      <rPr>
        <b/>
      </rPr>
      <t>The Alastor</t>
    </r>
    <r>
      <t xml:space="preserve">
Cost 8 - Combat 9x2 - Move 1 - Capacity 3 - Sustain Damage
At the start of a space combat, choose any number of your ground forces in this system to participate in that combat as if they were ships.</t>
    </r>
  </si>
  <si>
    <t>Lisis II: 1/0
Ragh: 2/1</t>
  </si>
  <si>
    <t>Tren'Lak: 1/0
Quinarra: 3/1</t>
  </si>
  <si>
    <r>
      <rPr>
        <u/>
      </rPr>
      <t>Scavenge:</t>
    </r>
    <r>
      <t xml:space="preserve">
</t>
    </r>
    <r>
      <rPr/>
      <t>After you gain control of a planet, gain 1 trade good.</t>
    </r>
    <r>
      <t xml:space="preserve">
</t>
    </r>
    <r>
      <rPr>
        <u/>
      </rPr>
      <t>Nomadic:</t>
    </r>
    <r>
      <t xml:space="preserve">
</t>
    </r>
    <r>
      <rPr/>
      <t>You can score objectives even if you do not control the planets in your home system.</t>
    </r>
  </si>
  <si>
    <t>Spend 1 token from your strategy pool to replenish commodities.</t>
  </si>
  <si>
    <r>
      <rPr>
        <u/>
      </rPr>
      <t>Unrelenting:</t>
    </r>
    <r>
      <t xml:space="preserve">
</t>
    </r>
    <r>
      <rPr/>
      <t>Apply +1 to the result of each of your unit's combat rolls.</t>
    </r>
  </si>
  <si>
    <t>2-Diplomacy</t>
  </si>
  <si>
    <r>
      <rPr>
        <u/>
      </rPr>
      <t>Ragh's Call:</t>
    </r>
    <r>
      <t xml:space="preserve">
After you commit 1 or more units to land on a planet:</t>
    </r>
    <r>
      <rPr/>
      <t xml:space="preserve">
Remove all of the Saar player's ground forces from that planet and place them on a planet controlled by the Saar player. Then, return this card to the Saar player.</t>
    </r>
  </si>
  <si>
    <r>
      <rPr>
        <u/>
      </rPr>
      <t>Tekklar Legion:</t>
    </r>
    <r>
      <t xml:space="preserve">
At the start of an invasion combat:</t>
    </r>
    <r>
      <rPr/>
      <t xml:space="preserve">
Apply +1 to the result of each of your unit's combat rolls during this combat. If your opponent is the N'orr player, apply -1 to the result of each of his unit's combat rolls during this combat.
Then, return this card to the N'orr player.</t>
    </r>
  </si>
  <si>
    <t>2 Carriers
1 Cruiser
2 Fighters
4 Infantry
1 Space Dock</t>
  </si>
  <si>
    <t>2 Carriers
1 Cruiser
5 Infantry
1 Space Dock
1 PDS</t>
  </si>
  <si>
    <t>6-Warfare</t>
  </si>
  <si>
    <t>Antimass Deflectors (0)</t>
  </si>
  <si>
    <t>Choose 1 system other than the Mecatol Rex system that contains a planet you control; each other player places a command token from his reinforcements in the chosen system. Then, ready each exhausted planet you control in that system.</t>
  </si>
  <si>
    <t>Remove 1 of your command tokens from the game board; then, gain 1 command token.
Redistribute any number of the command tokens on your command sheet.</t>
  </si>
  <si>
    <t>Spend 1 token from your strategy pool to ready up to 2 exhausted planets.</t>
  </si>
  <si>
    <t>Spend 1 token from your strategy pool to use the PRODUCTION ability of 1 of your units in your home system.</t>
  </si>
  <si>
    <t>3-Politics</t>
  </si>
  <si>
    <t>7-Technology</t>
  </si>
  <si>
    <t>Choose a player other than the speaker. That player gains the speaker token.
Draw 2 action cards.
Look at the top 2 cards of the agenda deck. Place each card on the top or bottom of the deck in any order.</t>
  </si>
  <si>
    <t>Research 1 technology.
Spend 6 resources to research 1 technology.</t>
  </si>
  <si>
    <t>Spend 1 token from your strategy pool to draw 2 action cards.</t>
  </si>
  <si>
    <t>Spend 1 token from your strategy pool and 4 resources to research 1 technology.</t>
  </si>
  <si>
    <t>4-Construction</t>
  </si>
  <si>
    <t>8-Imperial</t>
  </si>
  <si>
    <t>Place 1 PDS or 1 space dock on a planet you control.
Place 1 PDS on a planet you control.</t>
  </si>
  <si>
    <t>Immediately score 1 public objective if you fulfill its requirements.
Gain 1 victory point if you control Mecatol Rex; otherwise, draw 1 secret objective.</t>
  </si>
  <si>
    <t>Place 1 token from your strategy pool in any system; you may place either 1 space dock or 1 PDS on a planet you control in that system.</t>
  </si>
  <si>
    <t>Spend 1 token from your strategy pool to draw 1 secret objective.</t>
  </si>
  <si>
    <t>Generic Promissary Notes</t>
  </si>
  <si>
    <t>Support to the Throne</t>
  </si>
  <si>
    <t>Trade Agreement</t>
  </si>
  <si>
    <t>When you receive this card and are not the (blue) player you must place it faceup in your play area and gain one victory point
When you activate a system that contains 1 or more of the (blue) player's units, or if the (blue) player is eliminated, lose 1 victory point and return this card to the (blue) player.</t>
  </si>
  <si>
    <t>When the (blue) player replenishes commodities:
The (blue) player gives you all of his commodities. Then, return this card to the (blue) player.</t>
  </si>
  <si>
    <t>Political Secret</t>
  </si>
  <si>
    <t>Ceasefire</t>
  </si>
  <si>
    <t>When an agenda is revealed :
The (blue) player cannot vote, use play action cards, or use any abilities until after that agenda has been resolved.
Then return this card to the (blue) player.</t>
  </si>
  <si>
    <t xml:space="preserve">After the (blue) player activates a system that contains 1 or more of your units :
The (blue) player cannot move units to the active system. Then return this card to the (blue) player.
</t>
  </si>
  <si>
    <t>None</t>
  </si>
  <si>
    <r>
      <rPr>
        <u/>
      </rPr>
      <t xml:space="preserve">Floating Factory I: </t>
    </r>
    <r>
      <t xml:space="preserve">
</t>
    </r>
    <r>
      <rPr/>
      <t xml:space="preserve">Saar Space Dock
Move: 1
Capacity: 4
</t>
    </r>
    <r>
      <rPr>
        <i/>
      </rPr>
      <t>Production 5</t>
    </r>
    <r>
      <rPr/>
      <t xml:space="preserve">
This unit is placed in a space area instead of on a planet. This unit can move and retreat as if it were a ship. If this unit is blockaded, it is destroyed.</t>
    </r>
  </si>
  <si>
    <r>
      <rPr>
        <u/>
      </rPr>
      <t>Exotrireme I:</t>
    </r>
    <r>
      <t xml:space="preserve">
</t>
    </r>
    <r>
      <rPr/>
      <t xml:space="preserve">N'orr Dreadnought
Cost: 4
Combat: 5
Move: 1
Capacity: 1
</t>
    </r>
    <r>
      <rPr>
        <i/>
      </rPr>
      <t>Bombardment 4 (x2)
Sustain Damage</t>
    </r>
  </si>
  <si>
    <t>Sardak N'orr</t>
  </si>
  <si>
    <r>
      <rPr>
        <color rgb="FF4A86E8"/>
        <u/>
      </rPr>
      <t>Chaos Mapping (B):</t>
    </r>
    <r>
      <t xml:space="preserve">
</t>
    </r>
    <r>
      <rPr/>
      <t xml:space="preserve">Other players cannot activate asteroid fields that contain 1 or more of your ships.
At the start of your turn during the action phase, you may produce 1 unit in a system that contains at least 1 of your units that has </t>
    </r>
    <r>
      <rPr>
        <i/>
      </rPr>
      <t>Production</t>
    </r>
    <r>
      <rPr/>
      <t>.</t>
    </r>
    <r>
      <t xml:space="preserve">
</t>
    </r>
    <r>
      <rPr>
        <color rgb="FFF1C232"/>
        <u/>
      </rPr>
      <t xml:space="preserve">
Floating Factory II (YY):</t>
    </r>
    <r>
      <t xml:space="preserve">
</t>
    </r>
    <r>
      <rPr/>
      <t xml:space="preserve">Saar Space Dock
Move: 2
Capacity: 5
</t>
    </r>
    <r>
      <rPr>
        <i/>
      </rPr>
      <t>Production 7</t>
    </r>
    <r>
      <rPr/>
      <t xml:space="preserve">
This unit is placed in a space area instead of on a planet. This unit can move and retreat as if it were a ship. If this unit is blockaded, it is destroyed.</t>
    </r>
  </si>
  <si>
    <t>1/0 2/1</t>
  </si>
  <si>
    <r>
      <rPr>
        <u/>
      </rPr>
      <t>Exotrireme II (BBY):</t>
    </r>
    <r>
      <t xml:space="preserve">
</t>
    </r>
    <r>
      <rPr/>
      <t xml:space="preserve">N'orr Dreadnought
Cost: 4
Combat: 5
Move: 2
Capacity: 1
</t>
    </r>
    <r>
      <rPr>
        <i/>
      </rPr>
      <t>Bombardment 4 (x2)
Sustain Damage</t>
    </r>
    <r>
      <rPr/>
      <t xml:space="preserve">
This unit cannot be destroyed by "Direct Hit" action cards. After a round of space combat, you may destroy this unit to destroy up to 2 ships in this system.</t>
    </r>
    <r>
      <t xml:space="preserve">
</t>
    </r>
    <r>
      <rPr>
        <color rgb="FFFF0000"/>
        <u/>
      </rPr>
      <t>Valkyrie Particle Weave (RR):</t>
    </r>
    <r>
      <t xml:space="preserve">
</t>
    </r>
    <r>
      <rPr/>
      <t>After making combat rolls during a round of ground combat, if your opponent produced 1 or more hits, you produce 1 additional hit.</t>
    </r>
  </si>
  <si>
    <t>3/1 1/0</t>
  </si>
  <si>
    <r>
      <rPr>
        <u/>
      </rPr>
      <t>Son of Ragh:</t>
    </r>
    <r>
      <t xml:space="preserve">
</t>
    </r>
    <r>
      <rPr/>
      <t xml:space="preserve">Saar Flagship
Cost: 8
Combat: 5 (x2)
Move: 1
Capacity: 3
</t>
    </r>
    <r>
      <rPr>
        <i/>
      </rPr>
      <t>Sustain Damage
Anti-Fighter Barrage 6 (x4)</t>
    </r>
  </si>
  <si>
    <r>
      <rPr>
        <b/>
      </rPr>
      <t>Scavenge</t>
    </r>
    <r>
      <t xml:space="preserve">
After you gain control of a planet, gain 1 trade good.
</t>
    </r>
    <r>
      <rPr>
        <b/>
      </rPr>
      <t>Nomadic</t>
    </r>
    <r>
      <t xml:space="preserve">
You can score objectives even if you do not control the planets in your home system.</t>
    </r>
  </si>
  <si>
    <r>
      <rPr>
        <b/>
      </rPr>
      <t>Unrelenting</t>
    </r>
    <r>
      <t xml:space="preserve">
Apply +1 to the result of each of your unit's combat rolls</t>
    </r>
  </si>
  <si>
    <r>
      <rPr>
        <b/>
      </rPr>
      <t>Ragh's Call</t>
    </r>
    <r>
      <t xml:space="preserve">
After you commit 1 or more units to land on a planet:
Remove all of the Saar player's ground forces from that planet and place them on a planet controlled by the Saar player. Then return this card to the Saar player.</t>
    </r>
  </si>
  <si>
    <r>
      <rPr>
        <u/>
      </rPr>
      <t>C'Morran N'orr:</t>
    </r>
    <r>
      <t xml:space="preserve">
</t>
    </r>
    <r>
      <rPr/>
      <t xml:space="preserve">N'orr Flagship
Cost: 8
Combat: 6 (x2)
Move: 1
Capacity: 3
</t>
    </r>
    <r>
      <rPr>
        <i/>
      </rPr>
      <t>Sustain Damage</t>
    </r>
    <r>
      <rPr/>
      <t xml:space="preserve">
Apply +1 to the result of each of your other ship's combat rolls in this system.</t>
    </r>
    <r>
      <t xml:space="preserve">
</t>
    </r>
  </si>
  <si>
    <r>
      <rPr>
        <b/>
      </rPr>
      <t>Tekklar Legion</t>
    </r>
    <r>
      <t xml:space="preserve">
At the start of an invasion combat:
Apply +1 to the result of each of your unit's combat rolls during this combat. If your opponent is the N'orr player, apply -1 to the result of each of his unit's combat rolls during this combat.
Then, return this card to the N'orr player.</t>
    </r>
  </si>
  <si>
    <t>1 Space dock
2 Carrier
1 Cruiser
4 Infantry
2 Fighter</t>
  </si>
  <si>
    <t>Embers of Muaat</t>
  </si>
  <si>
    <t xml:space="preserve">1 Space dock
1 PDS
2 Carrier
1 Cruiser
5 Infantry
</t>
  </si>
  <si>
    <t>10,5</t>
  </si>
  <si>
    <t>Antimass Deflectors</t>
  </si>
  <si>
    <r>
      <rPr>
        <b/>
      </rPr>
      <t>Floating Factory I :</t>
    </r>
    <r>
      <t xml:space="preserve"> Move 1 - Capacity 4 - Production 5
This unit is placed in a space area instead of on a planet. This unit can move and retreat as if it were a ship. If this unit is blockaded, it is destroyed.</t>
    </r>
  </si>
  <si>
    <r>
      <rPr>
        <b/>
      </rPr>
      <t>Exotrireme I</t>
    </r>
    <r>
      <t xml:space="preserve"> : Cost 4 - Combat 5 - Move 1 - Capacity 1 - Bombard 4x2 - Sustain Damage</t>
    </r>
  </si>
  <si>
    <r>
      <rPr>
        <b/>
      </rPr>
      <t>Chaos Mapping</t>
    </r>
    <r>
      <t xml:space="preserve"> (B)
Other players cannot activate asteroid fields that contain 1 or more of your ships.
At the start of your turn during the action phase, you may produce 1 unit in a system that contains at least 1 of your units that has production.
</t>
    </r>
    <r>
      <rPr>
        <b/>
      </rPr>
      <t xml:space="preserve">
Floating Factory II</t>
    </r>
    <r>
      <t xml:space="preserve"> (YY) - Move 2 - Capacity 5 - Production 7
This unit is placed in a space area instead of on a planet. This unit can move and retreat as if it were a ship. If this unit is blockaded, it is destroyed.</t>
    </r>
  </si>
  <si>
    <r>
      <rPr>
        <b/>
      </rPr>
      <t>Exotrireme II</t>
    </r>
    <r>
      <t xml:space="preserve"> (BBY) : Cost 4 - Combat 5 - Move 2 - Capacity 1 - Bombard 4x2 - Sustain Damage
This unit cannot be destroyed by Direct Hit action cards. After a round of space combat you may destroy this unit to destroy up to 2 ships in this system.
</t>
    </r>
    <r>
      <rPr>
        <b/>
      </rPr>
      <t xml:space="preserve">
Valkyrie Particle Weave</t>
    </r>
    <r>
      <t xml:space="preserve"> (RR)
After making combat rolls during a round of ground combat, if your opponent produced 1 or more hits, you produce 1 additional hit.</t>
    </r>
  </si>
  <si>
    <t>Universities of Jol-Nar</t>
  </si>
  <si>
    <r>
      <rPr>
        <b/>
      </rPr>
      <t>Son of Ragh</t>
    </r>
    <r>
      <t xml:space="preserve">
Cost 8 - Combat 5x2 - Move 1 - Capacity 3 - Sustain Damage
Anti Fighter Barrage 6x4</t>
    </r>
  </si>
  <si>
    <r>
      <rPr>
        <b/>
      </rPr>
      <t>C'Morran N'orr</t>
    </r>
    <r>
      <t xml:space="preserve">
Cost 8 - Combat 6x2 - Move 1 - Capacity 3 - Sustain Damage
Apply +1 to the result of each of your other ship's combat rolls in this system.
</t>
    </r>
  </si>
  <si>
    <t>Muaat: 4/1</t>
  </si>
  <si>
    <t>Jol: 1/2
Nar: 2/3</t>
  </si>
  <si>
    <r>
      <rPr>
        <u/>
      </rPr>
      <t>Star Forge:</t>
    </r>
    <r>
      <t xml:space="preserve">
Action:</t>
    </r>
    <r>
      <rPr/>
      <t xml:space="preserve"> Spend 1 token from your strategy pool to place either 2 fighters or 1 destroyer from your reinforcements in a system that contains 1 or more of your war suns.</t>
    </r>
    <r>
      <t xml:space="preserve">
</t>
    </r>
    <r>
      <rPr>
        <u/>
      </rPr>
      <t>Gashlai Physiology:</t>
    </r>
    <r>
      <t xml:space="preserve">
</t>
    </r>
    <r>
      <rPr/>
      <t>Your ships can move through supernovas.</t>
    </r>
  </si>
  <si>
    <r>
      <rPr>
        <b/>
        <u/>
      </rPr>
      <t>Fragile:</t>
    </r>
    <r>
      <t xml:space="preserve">
Apply -1 to the result of each of your unit's combat rolls.
</t>
    </r>
    <r>
      <rPr>
        <b/>
        <u/>
      </rPr>
      <t>Brilliant:</t>
    </r>
    <r>
      <t xml:space="preserve">
When you spend a command token to resolve the secondary ability of the "Technology" strategy card, you may resolve the primary ability instead.
</t>
    </r>
    <r>
      <rPr>
        <b/>
        <u/>
      </rPr>
      <t>Analytical:</t>
    </r>
    <r>
      <t xml:space="preserve">
When you research a technology that is not a unit upgrade technology, you may ignore 1 prerequisite.</t>
    </r>
  </si>
  <si>
    <r>
      <rPr>
        <u/>
      </rPr>
      <t>Fires of the Gashlai:</t>
    </r>
    <r>
      <t xml:space="preserve">
Action:</t>
    </r>
    <r>
      <rPr/>
      <t xml:space="preserve"> Remove 1 token from the Muaat player's fleet pool and return it to his reinforcements. Then, gain your war sun unit upgrade technology card. 
Then, return this card to the Muaat Player.</t>
    </r>
  </si>
  <si>
    <r>
      <rPr>
        <u/>
      </rPr>
      <t>Research Agreement:</t>
    </r>
    <r>
      <t xml:space="preserve">
After the Jol-Nar player researches a technology that is not a faction technology:</t>
    </r>
    <r>
      <rPr/>
      <t xml:space="preserve">
Gain that technology. Then, return this card to the Jol-Nar player.</t>
    </r>
  </si>
  <si>
    <t>1 War Sun
2 Fighters
4 Infantry
1 Space Dock</t>
  </si>
  <si>
    <t>1 Dreadnought
2 Carriers
1 Fighter
2 Infantry
1 Space Dock
2 PDS</t>
  </si>
  <si>
    <t>Plasma Scoring (0)</t>
  </si>
  <si>
    <r>
      <rPr>
        <color rgb="FF38761D"/>
      </rPr>
      <t>Neural Motivator (0)</t>
    </r>
    <r>
      <t xml:space="preserve">
</t>
    </r>
    <r>
      <rPr>
        <color rgb="FF4A86E8"/>
      </rPr>
      <t>Antimass Deflector (0)</t>
    </r>
    <r>
      <t xml:space="preserve">
</t>
    </r>
    <r>
      <rPr>
        <color rgb="FFF1C232"/>
      </rPr>
      <t>Sarween Tools (0)</t>
    </r>
    <r>
      <t xml:space="preserve">
</t>
    </r>
    <r>
      <rPr>
        <color rgb="FFFF0000"/>
      </rPr>
      <t>Plasma Scoring (0)</t>
    </r>
  </si>
  <si>
    <r>
      <rPr>
        <u/>
      </rPr>
      <t>Prototype War Sun I:</t>
    </r>
    <r>
      <t xml:space="preserve">
</t>
    </r>
    <r>
      <rPr/>
      <t xml:space="preserve">Muaat War Sun
Cost: 12
Combat: 3 (x3)
Move: 1
Capacity: 6
</t>
    </r>
    <r>
      <rPr>
        <i/>
      </rPr>
      <t xml:space="preserve">Bombardment 3 (x3)
Sustain Damage
</t>
    </r>
    <r>
      <rPr/>
      <t xml:space="preserve">Other players units in this system lose the </t>
    </r>
    <r>
      <rPr>
        <i/>
      </rPr>
      <t>Planetary Shield</t>
    </r>
    <r>
      <rPr/>
      <t xml:space="preserve"> ability.</t>
    </r>
  </si>
  <si>
    <r>
      <rPr>
        <b/>
        <u/>
      </rPr>
      <t>Prototype War Sun II (RRRY):</t>
    </r>
    <r>
      <t xml:space="preserve">
Muaat War Sun
Cost: 10
Combat: 3 (x3)
Move: 3
Capacity: 6
</t>
    </r>
    <r>
      <rPr>
        <i/>
      </rPr>
      <t xml:space="preserve">Bombardment 3 (x3)
Sustain Damage
</t>
    </r>
    <r>
      <t xml:space="preserve">Other players units in this system lose the </t>
    </r>
    <r>
      <rPr>
        <i/>
      </rPr>
      <t>Planetary Shield</t>
    </r>
    <r>
      <t xml:space="preserve"> ability.
</t>
    </r>
    <r>
      <rPr>
        <u/>
      </rPr>
      <t xml:space="preserve">
</t>
    </r>
    <r>
      <rPr>
        <b/>
        <color rgb="FFFF0000"/>
        <u/>
      </rPr>
      <t>Magmus Reactor (RR):</t>
    </r>
    <r>
      <t xml:space="preserve">
Your ships can move into supernovas.
After 1 or more of your units use </t>
    </r>
    <r>
      <rPr>
        <i/>
      </rPr>
      <t>Production</t>
    </r>
    <r>
      <t xml:space="preserve"> in a system that either contains a war sun or is adjacent to a supernova, gain 1 trade good.</t>
    </r>
  </si>
  <si>
    <r>
      <rPr>
        <color rgb="FF4A86E8"/>
        <u/>
      </rPr>
      <t>Spacial Conduit Cylinder (BB):</t>
    </r>
    <r>
      <t xml:space="preserve">
</t>
    </r>
    <r>
      <rPr/>
      <t xml:space="preserve">You may exhaust this card after you activate a system that contains 1 or more of your units; that system is adjacent to all other systems that contain 1 or more of your units during this activation.
</t>
    </r>
    <r>
      <t xml:space="preserve">
</t>
    </r>
    <r>
      <rPr>
        <color rgb="FFF1C232"/>
        <u/>
      </rPr>
      <t>E-Res Siphons (YY):</t>
    </r>
    <r>
      <t xml:space="preserve">
</t>
    </r>
    <r>
      <rPr/>
      <t>After another player activates a system that contains 1 or more of your ships, gain 4 trade goods.</t>
    </r>
  </si>
  <si>
    <r>
      <rPr>
        <u/>
      </rPr>
      <t>The Inferno:</t>
    </r>
    <r>
      <t xml:space="preserve">
</t>
    </r>
    <r>
      <rPr/>
      <t xml:space="preserve">Muaat Flagship
Cost: 8
Combat: 5 (x2)
Move: 1
Capacity: 3
</t>
    </r>
    <r>
      <rPr>
        <i/>
      </rPr>
      <t>Sustain Damage</t>
    </r>
    <r>
      <rPr/>
      <t xml:space="preserve">
</t>
    </r>
    <r>
      <t>Action:</t>
    </r>
    <r>
      <rPr/>
      <t xml:space="preserve"> Spend 1 token from your strategy pool to place 1 cruiser in this unit's system.</t>
    </r>
  </si>
  <si>
    <r>
      <rPr>
        <u/>
      </rPr>
      <t xml:space="preserve">J.N.S. Hylarim:
</t>
    </r>
    <r>
      <rPr/>
      <t xml:space="preserve">Jol-Nar Flagship
Cost: 8
Combat: 6 (x2)
Move: 1
Capacity: 3
</t>
    </r>
    <r>
      <rPr>
        <i/>
      </rPr>
      <t>Sustain Damage</t>
    </r>
    <r>
      <rPr/>
      <t xml:space="preserve">
When making a combat roll for this ship, each result of 9 or 10, before applying modifiers, produces 2 additional hits.</t>
    </r>
  </si>
  <si>
    <t>Emirates of Hacan</t>
  </si>
  <si>
    <t>Winnu</t>
  </si>
  <si>
    <t>Hercant: 1/1
Arretze: 2/0
Kamdorn: 0/1</t>
  </si>
  <si>
    <t>Winnu: 3/4</t>
  </si>
  <si>
    <r>
      <rPr>
        <u/>
      </rPr>
      <t>Masters of Trade:</t>
    </r>
    <r>
      <t xml:space="preserve">
</t>
    </r>
    <r>
      <rPr/>
      <t>You do not have to spend a command token to resolve the secondary ability of the "Trade" strategy card.</t>
    </r>
    <r>
      <t xml:space="preserve">
</t>
    </r>
    <r>
      <rPr>
        <u/>
      </rPr>
      <t>Guild Ships:</t>
    </r>
    <r>
      <t xml:space="preserve">
</t>
    </r>
    <r>
      <rPr/>
      <t>You can negotiate transactions with players who are not your neighbor</t>
    </r>
    <r>
      <t xml:space="preserve">.
</t>
    </r>
    <r>
      <rPr>
        <u/>
      </rPr>
      <t>Arbiters:</t>
    </r>
    <r>
      <t xml:space="preserve">
</t>
    </r>
    <r>
      <rPr/>
      <t>When you are negotiating a transaction, action cards can be exchanged as part of that transaction.</t>
    </r>
  </si>
  <si>
    <r>
      <rPr>
        <u/>
      </rPr>
      <t>Blood Ties:</t>
    </r>
    <r>
      <t xml:space="preserve">
</t>
    </r>
    <r>
      <rPr/>
      <t>You do not have to spend influence to remove the custodians token from Mecatol Rex</t>
    </r>
    <r>
      <t xml:space="preserve">.
</t>
    </r>
    <r>
      <rPr>
        <u/>
      </rPr>
      <t>Reclamation:</t>
    </r>
    <r>
      <t xml:space="preserve">
</t>
    </r>
    <r>
      <rPr/>
      <t>After you resolve a tactical action during which you gained control of Mecatol Rex, you may place 1 PDS and 1 space dock from your reinforcements on Mecatol Rex.</t>
    </r>
  </si>
  <si>
    <r>
      <rPr>
        <u/>
      </rPr>
      <t>Trade Convoys</t>
    </r>
    <r>
      <t xml:space="preserve">
Action:</t>
    </r>
    <r>
      <rPr/>
      <t xml:space="preserve"> Place this card faceup in your play area.
While this card is in your play area, you may negotiate transactions with players who are not your neighbor. 
If you activate a system that contains 1 or more of the Hacan player's units, return this card to the Hacan player.</t>
    </r>
  </si>
  <si>
    <r>
      <rPr>
        <u/>
      </rPr>
      <t>Acquiescence:</t>
    </r>
    <r>
      <t xml:space="preserve">
At the end of the strategy phase:</t>
    </r>
    <r>
      <rPr/>
      <t xml:space="preserve">
Exchange 1 of your strategy cards with a strategy card that was chosen by the Winnu player. Then return this card to the Winnu player.</t>
    </r>
  </si>
  <si>
    <t>1 Carrier
1 Cruiser
2 Fighters
2 Infantry
1 Space Dock
1 PDS</t>
  </si>
  <si>
    <r>
      <rPr>
        <color rgb="FF4A86E8"/>
      </rPr>
      <t>Antimass Deflectors (0)</t>
    </r>
    <r>
      <t xml:space="preserve">
</t>
    </r>
    <r>
      <rPr>
        <color rgb="FFF1C232"/>
      </rPr>
      <t>Sarween Tools (0)</t>
    </r>
  </si>
  <si>
    <t>Choose any 1 technology that has no prerequisites</t>
  </si>
  <si>
    <r>
      <rPr>
        <color rgb="FFF1C232"/>
        <u/>
      </rPr>
      <t>Quantum Datahub Node (YYY):</t>
    </r>
    <r>
      <t xml:space="preserve">
</t>
    </r>
    <r>
      <rPr/>
      <t>At the end of the strategy phase, you may spend 1 token from your strategy pool and give another player 3 of your trade goods. If you do, give 1 of your strategy cards to that player and take 1 of his strategy cards.</t>
    </r>
    <r>
      <t xml:space="preserve">
</t>
    </r>
    <r>
      <rPr>
        <color rgb="FF38761D"/>
        <u/>
      </rPr>
      <t>Production Biomes (GG):</t>
    </r>
    <r>
      <t xml:space="preserve">
Action:</t>
    </r>
    <r>
      <rPr/>
      <t xml:space="preserve"> Exhaust this card and spend 1 token from your strategy pool to gain 4 trade goods and choose 1 other player; that player gains 2 trade goods.</t>
    </r>
  </si>
  <si>
    <r>
      <rPr>
        <color rgb="FF4A86E8"/>
        <u/>
      </rPr>
      <t>Lazax Gate Folding (BB):</t>
    </r>
    <r>
      <t xml:space="preserve">
</t>
    </r>
    <r>
      <rPr/>
      <t xml:space="preserve">During your tactical actions, if you do not control Mecatol Rex, treat its system as if it contains both an alpha and beta wormhole.
</t>
    </r>
    <r>
      <t>Action:</t>
    </r>
    <r>
      <rPr/>
      <t xml:space="preserve"> If you control Mecatol Rex, exhaust this card to place 1 infantry from your reinforcements on Mecatol Rex.</t>
    </r>
    <r>
      <t xml:space="preserve">
</t>
    </r>
    <r>
      <rPr>
        <color rgb="FFF1C232"/>
        <u/>
      </rPr>
      <t>Hegemonic Trade Policy (YY):</t>
    </r>
    <r>
      <t xml:space="preserve">
</t>
    </r>
    <r>
      <rPr/>
      <t xml:space="preserve">Exhaust this card when 1 or more of your units use </t>
    </r>
    <r>
      <rPr>
        <i/>
      </rPr>
      <t>Production</t>
    </r>
    <r>
      <rPr/>
      <t>; swap the resource and influence values of 1 planet you control until the end of your turn.</t>
    </r>
  </si>
  <si>
    <t>2/3 1/2</t>
  </si>
  <si>
    <r>
      <rPr>
        <b/>
      </rPr>
      <t>Star Forge</t>
    </r>
    <r>
      <t xml:space="preserve">
Action : Spend 1 token from your strategy pool to place either 2 fighters or 1 destroyer from your reinforcements in a system that contains 1 or more of your war suns.
</t>
    </r>
    <r>
      <rPr>
        <b/>
      </rPr>
      <t>Gashlai Physiology</t>
    </r>
    <r>
      <t xml:space="preserve">
Your ships can move through supernova's.</t>
    </r>
  </si>
  <si>
    <t>Fragile
Apply -1 to the result of each of your unit's combat rolls.
Brilliant
When you spend a command token to resolve the secondary ability of the Technology strategy card, you may resolve the primary ability instead.
Analytical
When you research a technology that is not a unit upgrade technology, you may ignore 1 prerequisite.</t>
  </si>
  <si>
    <r>
      <rPr>
        <b/>
      </rPr>
      <t>Fires of the Gashlai</t>
    </r>
    <r>
      <t xml:space="preserve">
Action : Remove 1 token from the Muaat player's fleet pool and return it to his reinforcements. Then, gain your war sun unit upgrade card. 
Then, return this card to the Muaat Player.</t>
    </r>
  </si>
  <si>
    <r>
      <rPr>
        <b/>
      </rPr>
      <t>Research Agreement</t>
    </r>
    <r>
      <t xml:space="preserve">
After the Jol-Nar player researches a technology that is not a faction technology:
Gain that technology. Then, return this card to the Jol-Nar player.</t>
    </r>
  </si>
  <si>
    <t>1 Space dock
1 War Sun
4 Infantry
2 Fighter</t>
  </si>
  <si>
    <t>1 Space dock
2 PDS
2 Carrier
1 Dreadnaught
2 Infantry
1 Fighter</t>
  </si>
  <si>
    <t>11,5</t>
  </si>
  <si>
    <t>Plasma Scoring</t>
  </si>
  <si>
    <t>Neural Motivator
Antimass Deflector
Sarween Tools
Plasma Scoring</t>
  </si>
  <si>
    <r>
      <rPr>
        <b/>
      </rPr>
      <t>Prototype War Sun I</t>
    </r>
    <r>
      <t xml:space="preserve"> : Cost 12 - Combat 3x3 - Move 1 - Capacity 6 - Bombard 3x3 - Sustain Damage
Other player's units in this system lose Planetary Shield.</t>
    </r>
  </si>
  <si>
    <r>
      <rPr>
        <b/>
      </rPr>
      <t xml:space="preserve">Prototype War Sun II </t>
    </r>
    <r>
      <t xml:space="preserve">(RRRY) : Cost 10 - Combat 3x3 - Move 3 - Capacity 6
Bombardment 3x3 - Sustain Damage
Other player's units in this system lose Planetary Shield.
</t>
    </r>
    <r>
      <rPr>
        <b/>
      </rPr>
      <t xml:space="preserve">Magmus Reactor </t>
    </r>
    <r>
      <t>(RR)
Your ships can move into supernovas.
After 1 or more of your units use production in a system that either contains a warsun or is adjacent to a supernova, gain 1 trade good.</t>
    </r>
  </si>
  <si>
    <r>
      <rPr>
        <b/>
      </rPr>
      <t>Spacial Conduit Cylinder</t>
    </r>
    <r>
      <t xml:space="preserve"> (BB)
You may exhaust this card after you activate a system that contains 1 or more of your units; that system is adjacent to all other systems that contain 1 or more of your units during this activation.
</t>
    </r>
    <r>
      <rPr>
        <b/>
      </rPr>
      <t xml:space="preserve">
E-Res Siphons</t>
    </r>
    <r>
      <t xml:space="preserve"> (YY)
After another player activates a system that contains 1 or more of your ships, gain 4 trade goods.</t>
    </r>
  </si>
  <si>
    <r>
      <rPr>
        <b/>
      </rPr>
      <t>The Inferno</t>
    </r>
    <r>
      <t xml:space="preserve">
Cost 8 - Combat 5x2 - Move 1 - Capacity 3 - Sustain Damage
Action : Spend 1 token from your strategy pool to place 1 cruiser in this unit's system</t>
    </r>
  </si>
  <si>
    <r>
      <rPr>
        <b/>
      </rPr>
      <t>J.N.S. Hylarim</t>
    </r>
    <r>
      <t xml:space="preserve">
Cost 8 - Combat 6x2 - Move 1 - Capacity 3 - Sustain Damage
When making a combat roll for this ship, each result of 9 or 10, before applying modifiers, produces 2 additional hits.</t>
    </r>
  </si>
  <si>
    <t>2/1 0/1 1/1</t>
  </si>
  <si>
    <r>
      <rPr>
        <b/>
      </rPr>
      <t>Masters of Trade</t>
    </r>
    <r>
      <t xml:space="preserve">
You do not have to spend a command token to resolve the secondary ability of the Trade strategy card.
</t>
    </r>
    <r>
      <rPr>
        <b/>
      </rPr>
      <t>Guild Ships</t>
    </r>
    <r>
      <t xml:space="preserve">
You can negotiate transactions with players who are not your neighbor
</t>
    </r>
    <r>
      <rPr>
        <b/>
      </rPr>
      <t>Arbiters</t>
    </r>
    <r>
      <t xml:space="preserve">
When you are negotiating a transaction, action cards can be exchanged as part of that transaction.</t>
    </r>
  </si>
  <si>
    <r>
      <rPr>
        <b/>
      </rPr>
      <t>Blood Ties</t>
    </r>
    <r>
      <t xml:space="preserve">
You do not have to spend influence to remove the custodians token from Mecatol Rex
</t>
    </r>
    <r>
      <rPr>
        <b/>
      </rPr>
      <t>Reclamation</t>
    </r>
    <r>
      <t xml:space="preserve">
After you resolve a tactical action during which you gained control of Mecatol Rex, you may place 1 PDS and 1 space dock from your reinforcements on Mecatol Rex</t>
    </r>
  </si>
  <si>
    <r>
      <rPr>
        <b/>
      </rPr>
      <t>Trade Convoys</t>
    </r>
    <r>
      <t xml:space="preserve">
Action : Place this card faceup in your play area
While this card is in your play area, you may negotiate transactions with players who are not your neighbor. 
If you activate a system that contains 1 or more of the Hacan player's units, return this card to the Hacan player.</t>
    </r>
  </si>
  <si>
    <r>
      <rPr>
        <b/>
      </rPr>
      <t>Acquiescence</t>
    </r>
    <r>
      <t xml:space="preserve">
At the end of the strategy phase:
Exchange 1 of your strategy cards with a strategy card that was chosen by the Winnu player. Then return this card to the Winnu player.</t>
    </r>
  </si>
  <si>
    <t>1 Space dock
1 PDS
1 Carrier
1 Cruiser
2 Infantry
2 Fighter</t>
  </si>
  <si>
    <t>Antimass Deflectors
Sarween Tools</t>
  </si>
  <si>
    <r>
      <rPr>
        <b/>
      </rPr>
      <t>Quantum Datahub Node</t>
    </r>
    <r>
      <t xml:space="preserve"> (YYY)
At the end of the strategy phase, you may spend 1 token from your strategy pool and give another player 3 of your trade goods. If you do, give 1 of your strategy cards to that player and take 1 of his strategy cards.
</t>
    </r>
    <r>
      <rPr>
        <b/>
      </rPr>
      <t>Production Biomes</t>
    </r>
    <r>
      <t xml:space="preserve"> (GG)
Action : Exhaust this card and spend 1 token from your strategy pool to gain 4 trade goods and choose 1 other player; that player gains 2 trade goods.</t>
    </r>
  </si>
  <si>
    <r>
      <rPr>
        <b/>
      </rPr>
      <t>Lazax Gate Folding</t>
    </r>
    <r>
      <t xml:space="preserve"> (BB)
During your tactical actions, if you do not control Mecatol Rex, treat its system as if it contains both an alpha and beta wormhole.
Action : If you control Mecatol Rex, exhaust this card to place 1 infantry from your reinforcements on Mecatol Rex.
</t>
    </r>
    <r>
      <rPr>
        <b/>
      </rPr>
      <t>Hegemonic Trade Policy</t>
    </r>
    <r>
      <t xml:space="preserve"> (YY)
Exhaust this card when 1 or more of your units use production; swap the resource and influence values of 1 planet you control until the end of your turn.</t>
    </r>
  </si>
  <si>
    <r>
      <rPr>
        <b/>
      </rPr>
      <t>Wrath of Kenara</t>
    </r>
    <r>
      <t xml:space="preserve">
Cost 8 - Combat 7x2 - Move 1 - Capacity 3 - Sustain Damage
After you roll a die during a space combat in this system, you may spend 1 trade good to apply +1 to the attack.</t>
    </r>
  </si>
  <si>
    <r>
      <rPr>
        <b/>
      </rPr>
      <t>Salai Sai Corian</t>
    </r>
    <r>
      <t xml:space="preserve">
Cost 8 - Combat 7x1 - Move 1 - Capacity 3 - Sustain Damage
When this unit makes a combat roll, it rolls a number of dice equal to the number of your opponent's non-fighter ships in this system.</t>
    </r>
  </si>
  <si>
    <t>Federation of Sol</t>
  </si>
  <si>
    <t>Xxcha Kingdom</t>
  </si>
  <si>
    <t>2/3 1/1</t>
  </si>
  <si>
    <r>
      <rPr>
        <b/>
      </rPr>
      <t>Critical Drop</t>
    </r>
    <r>
      <t xml:space="preserve">
Action : Spend 1 token from your strategy pool to place 2 infantry from your reinforcements on 1 planet you control.
</t>
    </r>
    <r>
      <rPr>
        <b/>
      </rPr>
      <t>Versatile</t>
    </r>
    <r>
      <t xml:space="preserve">
When you gain command tokens during the status phase, gain 1 additional command token.</t>
    </r>
  </si>
  <si>
    <r>
      <rPr>
        <b/>
      </rPr>
      <t>Peace Accords</t>
    </r>
    <r>
      <t xml:space="preserve">
After you resolve the primary or secondary ability of the Diplomacy strategy card, you may gain control of 1 planet other than Mecatol Rex that does not contain any units and is in a system that is adjacent to a planet you control
</t>
    </r>
    <r>
      <rPr>
        <b/>
      </rPr>
      <t>Quash</t>
    </r>
    <r>
      <t xml:space="preserve">
When an agenda is revealed, you may spend 1 token from your strategy pool to discard that agenda and reveal 1 agenda from the top of the deck. Players vote on this agenda instead.</t>
    </r>
  </si>
  <si>
    <r>
      <rPr>
        <b/>
      </rPr>
      <t>Military Support</t>
    </r>
    <r>
      <t xml:space="preserve">
At the start of the Sol player's turn:
Remove 1 token from the Sol player's strategy pool, if able, and return it to his reinforcements. Then you may place 2 infantry from your reinforcements on any planet you control.
Then, return this card to the player.</t>
    </r>
  </si>
  <si>
    <r>
      <rPr>
        <b/>
      </rPr>
      <t>Political Favor</t>
    </r>
    <r>
      <t xml:space="preserve">
After an agenda s revealed:
Remove 1 token from the Xxcha player's strategy pool and return it to his reinforcements. Then, discard the revealed agenda and reveal 1 agenda from the top of the deck. Players vote on this agenda instead.
Then, return this card to the Xxcha player.</t>
    </r>
  </si>
  <si>
    <r>
      <rPr>
        <u/>
      </rPr>
      <t>Wrath of Kenara:</t>
    </r>
    <r>
      <t xml:space="preserve">
</t>
    </r>
    <r>
      <rPr/>
      <t xml:space="preserve">Hacan Flagship
Cost: 8
Combat: 7 (x2)
Move: 1
Capacity: 3
</t>
    </r>
    <r>
      <rPr>
        <i/>
      </rPr>
      <t>Sustain Damage</t>
    </r>
    <r>
      <rPr/>
      <t xml:space="preserve">
After you roll a die during a space combat in this system, you may spend 1 trade good to apply +1 to the result.</t>
    </r>
  </si>
  <si>
    <t>1 Space dock
2 Carrier
1 Destroyer
5 Infantry
3 Fighter</t>
  </si>
  <si>
    <t>1 Space dock
1 PDS
1 Carrier
2 Cruiser
4 Infantry
3 Fighter</t>
  </si>
  <si>
    <t>Neural Motivator
Antimass Deflector</t>
  </si>
  <si>
    <r>
      <rPr>
        <u/>
      </rPr>
      <t>Salai Sai Corian:</t>
    </r>
    <r>
      <t xml:space="preserve">
</t>
    </r>
    <r>
      <rPr/>
      <t xml:space="preserve">Winnu Flagship
Cost: 8
Combat: 7 (x?)
Move: 1
Capacity: 3
</t>
    </r>
    <r>
      <rPr>
        <i/>
      </rPr>
      <t>Sustain Damage</t>
    </r>
    <r>
      <rPr/>
      <t xml:space="preserve">
When this unit makes a combat roll, it rolls a number of dice equal to the number of your opponent's non-fighter ships in this system.</t>
    </r>
  </si>
  <si>
    <t>Graviton Laser System</t>
  </si>
  <si>
    <r>
      <rPr>
        <b/>
      </rPr>
      <t>Advanced Carrier I:</t>
    </r>
    <r>
      <t xml:space="preserve"> Cost 3 - Combat 9 - Move 1 - Capacity 6 ; 
</t>
    </r>
    <r>
      <rPr>
        <b/>
      </rPr>
      <t>Spec Ops Infantry I</t>
    </r>
    <r>
      <t xml:space="preserve">: Cost 1(2) - Combat  7 </t>
    </r>
  </si>
  <si>
    <r>
      <rPr>
        <b/>
      </rPr>
      <t xml:space="preserve">Spec Ops II </t>
    </r>
    <r>
      <t xml:space="preserve">(GG) Sol Infantry - Cost 1(2) - Combat 6x1
After this unit is destroyed, roll 1 die. If the result is 5 or greater, place the unit on this card. At the start of your next turn, place each unit that is on this card on a planet you control in your home system.
</t>
    </r>
    <r>
      <rPr>
        <b/>
      </rPr>
      <t>Advanced Carrier II</t>
    </r>
    <r>
      <t xml:space="preserve"> (BB) - Cost 3 - Combat 9 - Move 2, Capacity 8 - Sustain Damage</t>
    </r>
  </si>
  <si>
    <r>
      <rPr>
        <b/>
      </rPr>
      <t xml:space="preserve">Instinct Training </t>
    </r>
    <r>
      <t xml:space="preserve">(G)
You may exhaust this card and spend 1 token from your strategy pool when another player plays an action card; cancel that action card.
</t>
    </r>
    <r>
      <rPr>
        <b/>
      </rPr>
      <t xml:space="preserve">
Nullification Field </t>
    </r>
    <r>
      <t>(YY)
After another player activates a system that contains 1 or more of your ships, you may exhaust this card and spend 1 token from your strategy pool; immediately end that player's turn.</t>
    </r>
  </si>
  <si>
    <r>
      <rPr>
        <b/>
      </rPr>
      <t xml:space="preserve">Genesis
</t>
    </r>
    <r>
      <t>Cost 8 - Combat 5x2 - Move 1 - Capacity 12 - Sustain Damage
At the end of the status phase, place 1 infantry from your reinforcements in this system's space area</t>
    </r>
  </si>
  <si>
    <r>
      <rPr>
        <b/>
      </rPr>
      <t>Loncara Ssodu</t>
    </r>
    <r>
      <t xml:space="preserve">
Cost 8 - Combat 7x2 - Move 1 - Capacity 3 - Sustain Damage - 
Space Cannon 5x3
You may use this unit's space cannon against ships that are in adjacent systems.</t>
    </r>
  </si>
  <si>
    <t>Ghosts of Creuss</t>
  </si>
  <si>
    <t>Yin Brotherhood</t>
  </si>
  <si>
    <t>Delta Wormhole + 4/2 Homesystem</t>
  </si>
  <si>
    <r>
      <rPr>
        <b/>
      </rPr>
      <t>Quantum entanglement</t>
    </r>
    <r>
      <t xml:space="preserve">
You treat all systems that contain either an alpha or a beta wormholeas adjacent to eachother. Game effects cannot prevent you from using this ability.
</t>
    </r>
    <r>
      <rPr>
        <b/>
      </rPr>
      <t>Slipstream</t>
    </r>
    <r>
      <t xml:space="preserve">
During your tactical actions, apply +1 to the move value of each of your ships that starts its movement in your home system or in a system that contains either an alpha or beta wormhole.
</t>
    </r>
    <r>
      <rPr>
        <b/>
      </rPr>
      <t>Creuss Gate</t>
    </r>
    <r>
      <t xml:space="preserve">
When you create the game board, place the Creuss Gate where your home systemwould normally be placed. The Creuss Gate is not a home system. Then place your home system in your play area.</t>
    </r>
  </si>
  <si>
    <r>
      <rPr>
        <b/>
      </rPr>
      <t>Indoctrination</t>
    </r>
    <r>
      <t xml:space="preserve">
At the start of a ground combat, you may spend 2 influence to replace 1 of your opponent's participating infantry with 1 infantry from your reinforcements.
</t>
    </r>
    <r>
      <rPr>
        <b/>
      </rPr>
      <t>Devotion</t>
    </r>
    <r>
      <t xml:space="preserve">
After each space battle round, you may destroy 1 of your cruisers or destroyers to produce 1 hit and assign it to 1 of your opponent's ships.</t>
    </r>
  </si>
  <si>
    <r>
      <rPr>
        <b/>
      </rPr>
      <t>Creuss Iff</t>
    </r>
    <r>
      <t xml:space="preserve">
At the start of your turn during the action phase:
Place or move a Creuss wormhole token into either a system that contains a planet you control or a non-home system that does not contain another player's ships.
Then, return this card to the Creuss player.</t>
    </r>
  </si>
  <si>
    <r>
      <rPr>
        <b/>
      </rPr>
      <t>Greyfire Mutagen</t>
    </r>
    <r>
      <t xml:space="preserve">
After a system is activated:
The Yin player cannot use faction abilities or faction technology during this tactical action. 
Then, return this card to the Yin player</t>
    </r>
  </si>
  <si>
    <t>1 Space dock
1 Carrier
2 Destroyer
4 Infantry
2 Fighter</t>
  </si>
  <si>
    <t>1 Space dock
2 Carrier
1 Destroyer
4 Infantry
4 Fighter</t>
  </si>
  <si>
    <t>Gravity Drive</t>
  </si>
  <si>
    <t>Sarween Tools</t>
  </si>
  <si>
    <r>
      <rPr>
        <b/>
      </rPr>
      <t>Wormhole Generator</t>
    </r>
    <r>
      <t xml:space="preserve"> (BB)
At the start of the status phase, place or move a Creuss wormhole token into either a system that contains a planet you control or a non-home system that does not contain another player's ships.
</t>
    </r>
    <r>
      <rPr>
        <b/>
      </rPr>
      <t>Dimensional Splicer</t>
    </r>
    <r>
      <t>(R)
At the start of a space combat in a system that contains a wormhole and 1 or more of your ships, you may produce 1 hit and assign it to 1 of your opponent's ships</t>
    </r>
  </si>
  <si>
    <t>Yin Spinner (GG)
After one or more of your units use production, place 1 infantry from your reinforcements on a planet you control in that system.
Impulse Core (YY)
At the start of a space combat, you may destroy 1 of your cruisers or destroyers in the active system to produce 1 hit against your opponent's ships; that hit must be assigned by your opponent to 1 of his non-fighter ships if able.</t>
  </si>
  <si>
    <r>
      <rPr>
        <b/>
      </rPr>
      <t>Hil Colish</t>
    </r>
    <r>
      <t xml:space="preserve">
Cost 8 - Combat 5x1 - Move 1 - Capacity 3 - Sustain Damage
This ship's system contains a Delta wormhole.
During movement, this ship may move before or after your other ships.</t>
    </r>
  </si>
  <si>
    <r>
      <rPr>
        <b/>
      </rPr>
      <t>Van Hauge</t>
    </r>
    <r>
      <t xml:space="preserve">
Cost 8 - Combat 9x2 - Move 1 - Capacity 3 - Sustain Damage
When this ship is destroyed, destroy all ships in this system.</t>
    </r>
  </si>
  <si>
    <t>L1z1x Mindnet</t>
  </si>
  <si>
    <t>Yssaril Tribes</t>
  </si>
  <si>
    <t>5/0</t>
  </si>
  <si>
    <r>
      <rPr>
        <b/>
      </rPr>
      <t>Assimilate</t>
    </r>
    <r>
      <t xml:space="preserve">
When you gain control of a planet, replace each PDS and space dock that is on that planet with a matching unit from your reinforcements.
</t>
    </r>
    <r>
      <rPr>
        <b/>
      </rPr>
      <t>Harrow</t>
    </r>
    <r>
      <t xml:space="preserve">
After each round of ground combat, your ships in the active system may use their bombardment ability against your opponent's ground forces on the planet.</t>
    </r>
  </si>
  <si>
    <r>
      <rPr>
        <b/>
      </rPr>
      <t>Stall Tactics</t>
    </r>
    <r>
      <t xml:space="preserve">
Action : Discard 1 action card from your hand
</t>
    </r>
    <r>
      <rPr>
        <b/>
      </rPr>
      <t>Scheming</t>
    </r>
    <r>
      <t xml:space="preserve">
When you draw 1 or more action cards, draw 1 additional action card. Then choose and discard 1 action card from your hand.
</t>
    </r>
    <r>
      <rPr>
        <b/>
      </rPr>
      <t>Crafty</t>
    </r>
    <r>
      <t xml:space="preserve">
You can have any number of action cards in your hand. Game effects cannot prevent you from using this ability.</t>
    </r>
  </si>
  <si>
    <r>
      <rPr>
        <b/>
      </rPr>
      <t>Cybernetic Enhancements</t>
    </r>
    <r>
      <t xml:space="preserve">
At the start of your turn:
Remove 1 token from the L1z1x player's strategy pool and return it to his reinforcements. Then, place 1 command token from your reinforcements in your strategy pool.
Then, return this card to the L1z1x player.</t>
    </r>
  </si>
  <si>
    <r>
      <rPr>
        <b/>
      </rPr>
      <t>Spy Net</t>
    </r>
    <r>
      <t xml:space="preserve">
At the end of your turn:
Look at the Yssaril player's hand of action cards. Choose 1 of those action cards and add it to yout hand.
Then, return this card to the Yssaril player.</t>
    </r>
  </si>
  <si>
    <t>1 Space dock
1 PDS
1 Carrier
1 Dreadnaught
5 Infantry
3 Fighter</t>
  </si>
  <si>
    <t>1 Space dock
1 PDS
2 Carrier
1 Cruiser
5 Infantry
2 Fighter</t>
  </si>
  <si>
    <t>Neural Motivator
Plasma Scoring</t>
  </si>
  <si>
    <t>Neural Motivator</t>
  </si>
  <si>
    <r>
      <rPr>
        <b/>
      </rPr>
      <t>Super Dreadnaught I</t>
    </r>
    <r>
      <t>: Cost 4 - Combat 5 - Move 1 - Capacity 2 - Bombard 5 - Sustain Damage</t>
    </r>
  </si>
  <si>
    <r>
      <rPr>
        <b/>
      </rPr>
      <t>Super Dreadnaught II</t>
    </r>
    <r>
      <t xml:space="preserve"> (BBY) : Combat 4, Move 2, Capacity 2, Bombard 4 - Sustain Damage
This unit cannot be destroyed by Direct Hit action cards.
</t>
    </r>
    <r>
      <rPr>
        <b/>
      </rPr>
      <t>Inheritance Systems</t>
    </r>
    <r>
      <t xml:space="preserve"> (YY)
You may exhaust this card and spend 2 resources when you research a technology; ignore all of that technology's prerequisites.</t>
    </r>
  </si>
  <si>
    <r>
      <rPr>
        <b/>
      </rPr>
      <t>Mageon Implants</t>
    </r>
    <r>
      <t xml:space="preserve"> (GGG)
Action : Exhaust this card to look at another player's hand of action cards. Choose 1 of those cards and add it to your hand.
</t>
    </r>
    <r>
      <rPr>
        <b/>
      </rPr>
      <t>Transparasteel Plating</t>
    </r>
    <r>
      <t xml:space="preserve"> (G)
During your turn of the action phase, players that have passed cannot play action cards.</t>
    </r>
  </si>
  <si>
    <t>-Gain 3 command tokens.
-Spend any amount of influence to gain 1 command token for every 3 influence spent.</t>
  </si>
  <si>
    <t xml:space="preserve">0.0.1
Cost 8 - Combat 5x2 - Move 1 - Capacity 5 - Sustain Damage
During a space combat, hits produced by this ship and by your dreadnaughts in this system must be assigned to non-fighter ships if able.
</t>
  </si>
  <si>
    <t>-Gain 3 trade goods.
-Replenish commodities.
-Choose any number of other players. Those players use the secondary ability of this strategy card without spending a command token.</t>
  </si>
  <si>
    <t>-Spend any amount of influence to gain 1 command token for every 3 influence spent.</t>
  </si>
  <si>
    <r>
      <rPr>
        <b/>
      </rPr>
      <t>Y'sia Y'ssrila</t>
    </r>
    <r>
      <t xml:space="preserve">
Cost 8 - Combat 5x2 - Move 2 - Capacity 3 - Sustain Damage
This ship can move through systems that contain other player's ships.</t>
    </r>
  </si>
  <si>
    <t>Mentak Coalition</t>
  </si>
  <si>
    <t>-Spend 1 token from your strategy pool to replenish commodities.</t>
  </si>
  <si>
    <t>Jord: 4/2</t>
  </si>
  <si>
    <t>Archon Ren: 2/3
Archon Tau: 1/1</t>
  </si>
  <si>
    <r>
      <rPr>
        <u/>
      </rPr>
      <t>Critical Drop:</t>
    </r>
    <r>
      <t xml:space="preserve">
Action:</t>
    </r>
    <r>
      <rPr/>
      <t xml:space="preserve"> Spend 1 token from your strategy pool to place 2 infantry from your reinforcements on 1 planet you control.
</t>
    </r>
    <r>
      <t xml:space="preserve">
</t>
    </r>
    <r>
      <rPr>
        <u/>
      </rPr>
      <t>Versatile:</t>
    </r>
    <r>
      <t xml:space="preserve">
</t>
    </r>
    <r>
      <rPr/>
      <t>When you gain command tokens during the status phase, gain 1 additional command token.</t>
    </r>
  </si>
  <si>
    <r>
      <rPr>
        <u/>
      </rPr>
      <t>Peace Accords:</t>
    </r>
    <r>
      <t xml:space="preserve">
</t>
    </r>
    <r>
      <rPr/>
      <t>After you resolve the primary or secondary ability of the "Diplomacy" strategy card, you may gain control of 1 planet other than Mecatol Rex that does not contain any units and is in a system that is adjacent to a planet you control.</t>
    </r>
    <r>
      <t xml:space="preserve">
</t>
    </r>
    <r>
      <rPr>
        <u/>
      </rPr>
      <t>Quash:</t>
    </r>
    <r>
      <t xml:space="preserve">
</t>
    </r>
    <r>
      <rPr/>
      <t>When an agenda is revealed, you may spend 1 token from your strategy pool to discard that agenda and reveal 1 agenda from the top of the deck. Players vote on this agenda instead.</t>
    </r>
  </si>
  <si>
    <r>
      <rPr>
        <u/>
      </rPr>
      <t>Military Support:</t>
    </r>
    <r>
      <t xml:space="preserve">
At the start of the Sol player's turn:</t>
    </r>
    <r>
      <rPr/>
      <t xml:space="preserve">
Remove 1 token from the Sol player's strategy pool, if able, and return it to his reinforcements. Then, you may place 2 infantry from your reinforcements on any planet you control.
Then, return this card to the Sol player.</t>
    </r>
  </si>
  <si>
    <r>
      <rPr>
        <u/>
      </rPr>
      <t>Political Favor:</t>
    </r>
    <r>
      <t xml:space="preserve">
After an agenda is revealed:</t>
    </r>
    <r>
      <rPr/>
      <t xml:space="preserve">
Remove 1 token from the Xxcha player's strategy pool and return it to his reinforcements. Then, discard the revealed agenda and reveal 1 agenda from the top of the deck. Players vote on this agenda instead.
Then, return this card to the Xxcha player.</t>
    </r>
  </si>
  <si>
    <t>2 Carriers
1 Destroyer
3 Fighters
5 Infantry
1 Space Dock</t>
  </si>
  <si>
    <t>1 Carrier
2 Cruisers
3 Fighters
4 Infantry
1 Space Dock
1 PDS</t>
  </si>
  <si>
    <r>
      <rPr>
        <color rgb="FF38761D"/>
      </rPr>
      <t>Neural Motivator (0)</t>
    </r>
    <r>
      <t xml:space="preserve">
</t>
    </r>
    <r>
      <rPr>
        <color rgb="FF4A86E8"/>
      </rPr>
      <t>Antimass Deflector (0)</t>
    </r>
  </si>
  <si>
    <t>Graviton Laser System (Y)</t>
  </si>
  <si>
    <t>-Choose 1 system other than the Mecatol Rex system that contains a planet you control; each other player places a command token from his reinforcements in the chosen system. Then, ready each exhausted planet you control in that system.</t>
  </si>
  <si>
    <t>-Remove 1 of your command tokens from the game board; then, gain 1 command token.
-Redistribute any number of the command tokens on your command sheet.</t>
  </si>
  <si>
    <r>
      <t xml:space="preserve">-Spend 1 token from your strategy pool to ready up to 2 exhausted planets </t>
    </r>
    <r>
      <rPr>
        <color rgb="FF00FFFF"/>
      </rPr>
      <t>you control</t>
    </r>
    <r>
      <t>.</t>
    </r>
  </si>
  <si>
    <r>
      <t xml:space="preserve">-Spend 1 token from your strategy pool to use the </t>
    </r>
    <r>
      <rPr>
        <i/>
      </rPr>
      <t>Production</t>
    </r>
    <r>
      <t xml:space="preserve"> ability of 1 of your space docks in your home system.</t>
    </r>
  </si>
  <si>
    <t>-Choose a player other than the speaker. That player gains the speaker token.
-Draw 2 action cards.
-Look at the top 2 cards of the agenda deck. Place each card on the top or bottom of the deck in any order.</t>
  </si>
  <si>
    <t>-Research 1 technology.
-Spend 6 resources to research 1 technology.</t>
  </si>
  <si>
    <t>-Spend 1 token from your strategy pool to draw 2 action cards.</t>
  </si>
  <si>
    <t>-Spend 1 token from your strategy pool and 4 resources to research 1 technology.</t>
  </si>
  <si>
    <t>-Place 1 PDS or 1 space dock on a planet you control.
-Place 1 PDS on a planet you control.</t>
  </si>
  <si>
    <t>-Immediately score 1 public objective if you fulfill its requirements.
-Gain 1 victory point if you control Mecatol Rex; otherwise, draw 1 secret objective.</t>
  </si>
  <si>
    <t>-Place 1 token from your strategy pool in any system; you may place either 1 space dock or 1 PDS on a planet you control in that system.</t>
  </si>
  <si>
    <t>-Spend 1 token from your strategy pool to draw 1 secret objective.</t>
  </si>
  <si>
    <t>Generic Promissory Notes</t>
  </si>
  <si>
    <t>When you receive this card, if you are not the (color) player, you must place it faceup in your play area and gain 1 victory point.
When you activate a system that contains 1 or more of the (color) player's units, or if the (color) player is eliminated, lose 1 victory point and return this card to the (color) player.</t>
  </si>
  <si>
    <r>
      <rPr>
        <b/>
      </rPr>
      <t xml:space="preserve">When the (color) player replenishes commodities:
</t>
    </r>
    <r>
      <t xml:space="preserve">
The (color) player gives you all of his commodities. Then, return this card to the (color) player.</t>
    </r>
  </si>
  <si>
    <r>
      <rPr>
        <b/>
      </rPr>
      <t>When an agenda is revealed:</t>
    </r>
    <r>
      <t xml:space="preserve">
The (color) player cannot vote, play action cards, or use faction abilities until after that agenda has been resolved.
Then, return this card to the (color) player.</t>
    </r>
  </si>
  <si>
    <r>
      <rPr>
        <b/>
      </rPr>
      <t>After the (color) player activates a system that contains 1 or more of your units:</t>
    </r>
    <r>
      <t xml:space="preserve">
The (color) player cannot move units to the active system. Then return this card to the (color) player.
</t>
    </r>
  </si>
  <si>
    <r>
      <rPr>
        <b/>
      </rPr>
      <t>Ambush</t>
    </r>
    <r>
      <t xml:space="preserve">
At the start of a space combat, you may roll 1 die for each of up to 2 of your cruisers or destroyers in the system. For each result equal or greater than that ship's combat value produce 1 hit. Your opponent must assign it to one of his ships.
</t>
    </r>
    <r>
      <rPr>
        <b/>
      </rPr>
      <t>Pillage</t>
    </r>
    <r>
      <t xml:space="preserve">
After one of your neighbors gains trade goods or resolves a transaction. If he has 3 or more trade goods you may take 1 of his trade goods or commodities.</t>
    </r>
  </si>
  <si>
    <r>
      <rPr>
        <b/>
      </rPr>
      <t>Promise of Protection</t>
    </r>
    <r>
      <t xml:space="preserve">
Action: Place this card faceup in your play area.
While this card is in your play area, the Mentak player cannot use his pillage faction ability against you.
If you activate a system that contains 1 or more of the Mentak player's units, return this card to the Mentak player.</t>
    </r>
  </si>
  <si>
    <t>Sarween Tools
Plasma Scoring</t>
  </si>
  <si>
    <r>
      <rPr>
        <b/>
      </rPr>
      <t>Mirror Computing (YYY)</t>
    </r>
    <r>
      <t xml:space="preserve">
When you spend trade goods, each trade good is worth 2 resources or influence instead of 1
</t>
    </r>
    <r>
      <rPr>
        <b/>
      </rPr>
      <t>Salvage Operations (YY)</t>
    </r>
    <r>
      <t xml:space="preserve">
After you win or lose a space combat, gain 1 trade good; if you won the combat, you may also produce 1 ship in that system of any ship type that was destroyed during the combat.</t>
    </r>
  </si>
  <si>
    <r>
      <rPr>
        <b/>
      </rPr>
      <t>Fourth Moon</t>
    </r>
    <r>
      <t xml:space="preserve">
Cost 8 - Combat 7x2 - Move 1 - Capacity 3 - Sustain Damage 
Other player's ships in this system cannot use Sustain Damage</t>
    </r>
  </si>
  <si>
    <t>Technology and Upgrades</t>
  </si>
  <si>
    <t>Blue Technology:</t>
  </si>
  <si>
    <r>
      <rPr>
        <u/>
      </rPr>
      <t>Advanced Carrier I:</t>
    </r>
    <r>
      <t xml:space="preserve">
</t>
    </r>
    <r>
      <rPr/>
      <t xml:space="preserve">Sol Carrier
Cost: 3
Combat: 9
Move: 1
Capacity: 6
</t>
    </r>
    <r>
      <t xml:space="preserve">
</t>
    </r>
    <r>
      <rPr>
        <u/>
      </rPr>
      <t>Spec Ops I:</t>
    </r>
    <r>
      <t xml:space="preserve">
</t>
    </r>
    <r>
      <rPr/>
      <t>Sol Infantry
Cost: 1 (x2)
Combat: 7</t>
    </r>
  </si>
  <si>
    <r>
      <rPr>
        <u/>
      </rPr>
      <t>Advanced Carrier II (BB):</t>
    </r>
    <r>
      <t xml:space="preserve">
</t>
    </r>
    <r>
      <rPr/>
      <t xml:space="preserve">Sol Carrier
Cost: 3
Combat: 9
Move: 2
Capacity: 8
</t>
    </r>
    <r>
      <rPr>
        <i/>
      </rPr>
      <t>Sustain Damage</t>
    </r>
    <r>
      <rPr/>
      <t xml:space="preserve">
</t>
    </r>
    <r>
      <rPr>
        <u/>
      </rPr>
      <t>Spec Ops II (GG):</t>
    </r>
    <r>
      <rPr/>
      <t xml:space="preserve">
Sol Infantry
Cost: 1 (x2)
Combat: 6
After this unit is destroyed, roll 1 die. If the result is 5 or greater, place the unit on this card. At the start of your next turn, place each unit that is on this card on a planet you control in your home system.</t>
    </r>
  </si>
  <si>
    <r>
      <rPr>
        <color rgb="FF38761D"/>
        <u/>
      </rPr>
      <t>Instinct Training (G):</t>
    </r>
    <r>
      <t xml:space="preserve">
</t>
    </r>
    <r>
      <rPr/>
      <t xml:space="preserve">You may exhaust this card and spend 1 token from your strategy pool when another player plays an action card; cancel that action card.
</t>
    </r>
    <r>
      <rPr>
        <color rgb="FFF1C232"/>
        <u/>
      </rPr>
      <t xml:space="preserve">
Nullification Field (YY):</t>
    </r>
    <r>
      <t xml:space="preserve">
</t>
    </r>
    <r>
      <rPr/>
      <t>After another player activates a system that contains 1 or more of your ships, you may exhaust this card and spend 1 token from your strategy pool; immediately end that player's turn.</t>
    </r>
  </si>
  <si>
    <r>
      <rPr>
        <u/>
      </rPr>
      <t>Genesis:</t>
    </r>
    <r>
      <t xml:space="preserve">
</t>
    </r>
    <r>
      <rPr/>
      <t xml:space="preserve">Sol Flagship
Cost: 8
Combat: 5 (x2)
Move: 1
Capacity: 12
</t>
    </r>
    <r>
      <rPr>
        <i/>
      </rPr>
      <t>Sustain Damage</t>
    </r>
    <r>
      <rPr/>
      <t xml:space="preserve">
At the end of the status phase, place 1 infantry from your reinforcements in this system's space area.</t>
    </r>
  </si>
  <si>
    <r>
      <rPr>
        <u/>
      </rPr>
      <t>Loncara Ssodu:</t>
    </r>
    <r>
      <t xml:space="preserve">
</t>
    </r>
    <r>
      <rPr/>
      <t xml:space="preserve">Xxcha Flagship
Cost: 8
Combat: 7 (x2)
Move: 1
Capacity: 3
</t>
    </r>
    <r>
      <rPr>
        <i/>
      </rPr>
      <t>Sustain Damage 
Space Cannon 5 (x3)</t>
    </r>
    <r>
      <rPr/>
      <t xml:space="preserve">
You may use this unit's </t>
    </r>
    <r>
      <rPr>
        <i/>
      </rPr>
      <t>Space Cannon</t>
    </r>
    <r>
      <rPr/>
      <t xml:space="preserve"> against ships that are in adjacent systems.</t>
    </r>
  </si>
  <si>
    <t>Red Technology:</t>
  </si>
  <si>
    <r>
      <rPr>
        <color rgb="FF4A86E8"/>
      </rPr>
      <t>Antimass Deflectors (0):</t>
    </r>
    <r>
      <t xml:space="preserve">
</t>
    </r>
    <r>
      <rPr/>
      <t xml:space="preserve">Your ships can move into and through asteroid fields.
When other players' units use </t>
    </r>
    <r>
      <rPr>
        <i/>
      </rPr>
      <t>Space Cannon</t>
    </r>
    <r>
      <rPr/>
      <t xml:space="preserve"> against your units, apply -1 to the result of each die roll.</t>
    </r>
    <r>
      <t xml:space="preserve">
</t>
    </r>
    <r>
      <rPr>
        <color rgb="FF4A86E8"/>
      </rPr>
      <t>Gravity Drive (B):</t>
    </r>
    <r>
      <t xml:space="preserve">
</t>
    </r>
    <r>
      <rPr/>
      <t>After you activate a system, apply +1 to the move value of 1 of your ships during this tactical action.</t>
    </r>
    <r>
      <t xml:space="preserve">
</t>
    </r>
    <r>
      <rPr>
        <color rgb="FF4A86E8"/>
      </rPr>
      <t>Fleet Logistics (BB):</t>
    </r>
    <r>
      <t xml:space="preserve">
</t>
    </r>
    <r>
      <rPr/>
      <t>During each of your turns of the action phase, you may perform 2 actions instead of 1.</t>
    </r>
    <r>
      <t xml:space="preserve">
</t>
    </r>
    <r>
      <rPr>
        <color rgb="FF4A86E8"/>
      </rPr>
      <t>Light/Wave Deflector (BBB):</t>
    </r>
    <r>
      <t xml:space="preserve">
</t>
    </r>
    <r>
      <rPr/>
      <t>Your ships can move through systems that contain other players' ships.</t>
    </r>
  </si>
  <si>
    <t>Public Objectives</t>
  </si>
  <si>
    <r>
      <rPr>
        <b/>
        <color rgb="FFFF0000"/>
      </rPr>
      <t>Plasma Scoring (0):</t>
    </r>
    <r>
      <t xml:space="preserve">
When 1 or more of your units use </t>
    </r>
    <r>
      <rPr>
        <i/>
      </rPr>
      <t>Bombardment</t>
    </r>
    <r>
      <t xml:space="preserve"> or </t>
    </r>
    <r>
      <rPr>
        <i/>
      </rPr>
      <t>Space Cannon</t>
    </r>
    <r>
      <t xml:space="preserve">, 1 of those units may roll 1 additional die.
</t>
    </r>
    <r>
      <rPr>
        <b/>
        <color rgb="FFFF0000"/>
      </rPr>
      <t>Magen Defense Grid (R):</t>
    </r>
    <r>
      <t xml:space="preserve">
You may exhaust this card at the start of a round of ground combat on a planet that contains 1 or more of your units that have </t>
    </r>
    <r>
      <rPr>
        <i/>
      </rPr>
      <t>Planetary Shield</t>
    </r>
    <r>
      <t xml:space="preserve">; your opponent cannot make combat rolls during this combat round.
</t>
    </r>
    <r>
      <rPr>
        <b/>
        <color rgb="FFFF0000"/>
      </rPr>
      <t>Duranium Armor (RR):</t>
    </r>
    <r>
      <t xml:space="preserve">
During each combat round, after you assign hits to your units, repair 1 of your damaged units that did not use </t>
    </r>
    <r>
      <rPr>
        <i/>
      </rPr>
      <t>Sustain Damage</t>
    </r>
    <r>
      <t xml:space="preserve"> during this combat round.
</t>
    </r>
    <r>
      <rPr>
        <b/>
        <color rgb="FFFF0000"/>
      </rPr>
      <t>Assault Cannon (RRR):</t>
    </r>
    <r>
      <t xml:space="preserve">
At the start of a space combat in a system that contains 3 or more of your non-fighter ships, your opponent must destroy 1 of his non-fighter ships.</t>
    </r>
  </si>
  <si>
    <t>Secret Objectives</t>
  </si>
  <si>
    <t>Stage I
1VP</t>
  </si>
  <si>
    <t>Stage II
2VP</t>
  </si>
  <si>
    <t>1 VP each (maximum 3 scored + in hand)</t>
  </si>
  <si>
    <t>Creuss: 4/2
Delta Wormhole</t>
  </si>
  <si>
    <t>Darien: 4/4</t>
  </si>
  <si>
    <r>
      <rPr>
        <u/>
      </rPr>
      <t>Quantum Entanglement:</t>
    </r>
    <r>
      <t xml:space="preserve">
</t>
    </r>
    <r>
      <rPr/>
      <t>You treat all systems that contain either an alpha or a beta wormhole as adjacent to each other. Game effects cannot prevent you from using this ability.</t>
    </r>
    <r>
      <t xml:space="preserve">
</t>
    </r>
    <r>
      <rPr>
        <u/>
      </rPr>
      <t>Slipstream:</t>
    </r>
    <r>
      <t xml:space="preserve">
</t>
    </r>
    <r>
      <rPr/>
      <t>During your tactical actions, apply +1 to the move value of each of your ships that starts its movement in your home system or in a system that contains either an alpha or beta wormhole.</t>
    </r>
    <r>
      <t xml:space="preserve">
</t>
    </r>
    <r>
      <rPr>
        <u/>
      </rPr>
      <t>Creuss Gate:</t>
    </r>
    <r>
      <t xml:space="preserve">
</t>
    </r>
    <r>
      <rPr/>
      <t>When you create the game board, place the Creuss Gate (tile 17) where your home system would normally be placed. The Creuss Gate system is not a home system. Then place your home system (tile 51) in your play area.</t>
    </r>
  </si>
  <si>
    <r>
      <rPr>
        <b/>
      </rPr>
      <t>Erect a Monument</t>
    </r>
    <r>
      <t xml:space="preserve">
Status Phase
Spend 8 resources</t>
    </r>
  </si>
  <si>
    <r>
      <rPr>
        <b/>
      </rPr>
      <t>Found a Golden Age</t>
    </r>
    <r>
      <t xml:space="preserve">
Status Phase
Spend 16 resources</t>
    </r>
  </si>
  <si>
    <r>
      <rPr>
        <b/>
      </rPr>
      <t>Unveil Flagship</t>
    </r>
    <r>
      <t xml:space="preserve">
</t>
    </r>
    <r>
      <rPr>
        <color rgb="FFFF0000"/>
      </rPr>
      <t>Action Phase</t>
    </r>
    <r>
      <t xml:space="preserve">
Win a space combat in a system that contains your flagship. you cannot scoore this objective if your flagship is destroyed in the combat.</t>
    </r>
  </si>
  <si>
    <r>
      <rPr>
        <u/>
      </rPr>
      <t>Indoctrination:</t>
    </r>
    <r>
      <t xml:space="preserve">
</t>
    </r>
    <r>
      <rPr/>
      <t>At the start of a ground combat, you may spend 2 influence to replace 1 of your opponent's participating infantry with 1 infantry from your reinforcements.</t>
    </r>
    <r>
      <t xml:space="preserve">
</t>
    </r>
    <r>
      <rPr>
        <u/>
      </rPr>
      <t>Devotion:</t>
    </r>
    <r>
      <t xml:space="preserve">
</t>
    </r>
    <r>
      <rPr/>
      <t xml:space="preserve">After each space battle round, you may destroy 1 of your cruisers or destroyers </t>
    </r>
    <r>
      <rPr>
        <color rgb="FF00FFFF"/>
      </rPr>
      <t xml:space="preserve">in the active system </t>
    </r>
    <r>
      <rPr/>
      <t xml:space="preserve">to produce 1 hit and assign it to 1 of your opponent's ships </t>
    </r>
    <r>
      <rPr>
        <color rgb="FF00FFFF"/>
      </rPr>
      <t>in that system</t>
    </r>
    <r>
      <rPr/>
      <t>.</t>
    </r>
  </si>
  <si>
    <r>
      <rPr>
        <b/>
      </rPr>
      <t>Adapt New Strategies</t>
    </r>
    <r>
      <t xml:space="preserve">
Status Phase 
Own 2 Faction Technologies ("Valefar Assimilator" technologies do not count toward this objective)</t>
    </r>
  </si>
  <si>
    <r>
      <rPr>
        <b/>
      </rPr>
      <t>Sway the council</t>
    </r>
    <r>
      <t xml:space="preserve">
Status Phase
Spend 8 influence</t>
    </r>
  </si>
  <si>
    <r>
      <rPr>
        <b/>
      </rPr>
      <t>Manipulate Galactic Law</t>
    </r>
    <r>
      <t xml:space="preserve">
Status Phase
Spend 20 influence</t>
    </r>
  </si>
  <si>
    <r>
      <rPr>
        <u/>
      </rPr>
      <t>Creuss Iff:</t>
    </r>
    <r>
      <t xml:space="preserve">
At the start of your turn during the action phase:</t>
    </r>
    <r>
      <rPr/>
      <t xml:space="preserve">
Place or move a Creuss wormhole token into either a system that contains a planet you control or a non-home system that does not contain another player's ships.
Then, return this card to the Creuss player.</t>
    </r>
  </si>
  <si>
    <r>
      <rPr>
        <b/>
      </rPr>
      <t>Turn their fleets to dust</t>
    </r>
    <r>
      <t xml:space="preserve">
</t>
    </r>
    <r>
      <rPr>
        <color rgb="FFFF0000"/>
      </rPr>
      <t>Action Phase</t>
    </r>
    <r>
      <t xml:space="preserve">
Use space cannon to destroy the last of a player's ships in a system.</t>
    </r>
  </si>
  <si>
    <r>
      <rPr>
        <b/>
      </rPr>
      <t>Master of the Laws of Physics</t>
    </r>
    <r>
      <t xml:space="preserve">
Status Phase
Own 4 technologies of the same color.</t>
    </r>
  </si>
  <si>
    <r>
      <rPr>
        <u/>
      </rPr>
      <t>Greyfire Mutagen:</t>
    </r>
    <r>
      <t xml:space="preserve">
After a system is activated:</t>
    </r>
    <r>
      <rPr/>
      <t xml:space="preserve">
The Yin player cannot use faction abilities or faction technology during this tactical action. 
Then, return this card to the Yin player.</t>
    </r>
  </si>
  <si>
    <t>1 Carrier
2 Destroyers
2 Fighters
4 Infantry
1 Space Dock</t>
  </si>
  <si>
    <r>
      <rPr>
        <b/>
      </rPr>
      <t>Negociate Trade Routes</t>
    </r>
    <r>
      <t xml:space="preserve">
Status Phase
Spend 5 Trade Goods</t>
    </r>
  </si>
  <si>
    <t>2 Carriers
1 Destroyer
4 Fighters
4 Infantry
1 Space Dock</t>
  </si>
  <si>
    <t>Gravity Drive (B)</t>
  </si>
  <si>
    <r>
      <rPr>
        <b/>
      </rPr>
      <t>Centralize Galactic Trade</t>
    </r>
    <r>
      <t xml:space="preserve">
Status Phase
Spend 10 trade goods</t>
    </r>
  </si>
  <si>
    <t>Sarween Tools (0)</t>
  </si>
  <si>
    <r>
      <rPr>
        <b/>
      </rPr>
      <t>Destroy their Greatest Ship</t>
    </r>
    <r>
      <t xml:space="preserve">
</t>
    </r>
    <r>
      <rPr>
        <color rgb="FFFF0000"/>
      </rPr>
      <t>Action Phase</t>
    </r>
    <r>
      <t xml:space="preserve">
Destroy another player's War Sun or Flag Ship</t>
    </r>
  </si>
  <si>
    <r>
      <rPr>
        <b/>
      </rPr>
      <t>Form a spy network</t>
    </r>
    <r>
      <t xml:space="preserve">
Status Phase
Discard 5 action cards</t>
    </r>
  </si>
  <si>
    <r>
      <rPr>
        <b/>
      </rPr>
      <t>Lead from the front</t>
    </r>
    <r>
      <t xml:space="preserve">
Status Phase
Spend a total of 3 tokens from your tactic and or strategy pool.</t>
    </r>
  </si>
  <si>
    <r>
      <rPr>
        <b/>
      </rPr>
      <t>Galvanize the People</t>
    </r>
    <r>
      <t xml:space="preserve">
Status Phase
Spend a total of 6 tokens from your tactic and/or strategy pools</t>
    </r>
  </si>
  <si>
    <r>
      <t xml:space="preserve">Spark A Rebellion
</t>
    </r>
    <r>
      <rPr>
        <color rgb="FFFF0000"/>
      </rPr>
      <t xml:space="preserve">Action Phase
</t>
    </r>
    <r>
      <t>Win a combat against a player who has the most victory points</t>
    </r>
  </si>
  <si>
    <r>
      <rPr>
        <b/>
      </rPr>
      <t>Gather a mighty fleet</t>
    </r>
    <r>
      <t xml:space="preserve">
Status Phase
Have 5 dreadnaughts on the board.</t>
    </r>
  </si>
  <si>
    <r>
      <rPr>
        <color rgb="FF4A86E8"/>
        <u/>
      </rPr>
      <t>Wormhole Generator (BB):</t>
    </r>
    <r>
      <t xml:space="preserve">
</t>
    </r>
    <r>
      <rPr/>
      <t>At the start of the status phase, place or move a Creuss wormhole token into either a system that contains a planet you control or a non-home system that does not contain another player's ships.</t>
    </r>
    <r>
      <t xml:space="preserve">
</t>
    </r>
    <r>
      <rPr>
        <color rgb="FFFF0000"/>
        <u/>
      </rPr>
      <t>Dimensional Splicer (R):</t>
    </r>
    <r>
      <t xml:space="preserve">
</t>
    </r>
    <r>
      <rPr/>
      <t>At the start of a space combat in a system that contains a wormhole and 1 or more of your ships, you may produce 1 hit and assign it to 1 of your opponent's ships.</t>
    </r>
  </si>
  <si>
    <r>
      <rPr>
        <b/>
      </rPr>
      <t>Diversify Research</t>
    </r>
    <r>
      <t xml:space="preserve">
Status Phase
Own 2 technologies in each of 2 colors</t>
    </r>
  </si>
  <si>
    <r>
      <rPr>
        <b/>
      </rPr>
      <t>Master of Sciences</t>
    </r>
    <r>
      <t xml:space="preserve">
Status Phase
Own 2 technologies in each of 4 colors.</t>
    </r>
  </si>
  <si>
    <r>
      <rPr>
        <b/>
      </rPr>
      <t>Threaten Enemies</t>
    </r>
    <r>
      <t xml:space="preserve">
Status Phase
Have 1 or more ships in a system that is adjacent to another player's home system.</t>
    </r>
  </si>
  <si>
    <r>
      <rPr>
        <b/>
      </rPr>
      <t>Establish a Perimeter</t>
    </r>
    <r>
      <t xml:space="preserve">
Status Phase
Have 4 PDS units on the game board</t>
    </r>
  </si>
  <si>
    <r>
      <rPr>
        <color rgb="FF38761D"/>
        <u/>
      </rPr>
      <t>Yin Spinner (GG):</t>
    </r>
    <r>
      <t xml:space="preserve">
</t>
    </r>
    <r>
      <rPr/>
      <t xml:space="preserve">After one or more of your units use </t>
    </r>
    <r>
      <rPr>
        <i/>
      </rPr>
      <t>Production</t>
    </r>
    <r>
      <rPr/>
      <t>, place 1 infantry from your reinforcements on a planet you control in that system.</t>
    </r>
    <r>
      <t xml:space="preserve">
</t>
    </r>
    <r>
      <rPr>
        <color rgb="FFF1C232"/>
        <u/>
      </rPr>
      <t>Impulse Core (YY):</t>
    </r>
    <r>
      <t xml:space="preserve">
</t>
    </r>
    <r>
      <rPr/>
      <t>At the start of a space combat, you may destroy 1 of your cruisers or destroyers in the active system to produce 1 hit against your opponent's ships; that hit must be assigned by your opponent to 1 of his non-fighter ships if able.</t>
    </r>
  </si>
  <si>
    <r>
      <rPr>
        <b/>
      </rPr>
      <t>Develop Weaponry</t>
    </r>
    <r>
      <t xml:space="preserve">
Status Phase
Own 2 unit upgrade technologies</t>
    </r>
  </si>
  <si>
    <r>
      <rPr>
        <b/>
      </rPr>
      <t>Revolutionize Warfare</t>
    </r>
    <r>
      <t xml:space="preserve">
Status Phase
Own 3 unit upgrade technologies</t>
    </r>
  </si>
  <si>
    <r>
      <rPr>
        <u/>
      </rPr>
      <t>Hil Colish:</t>
    </r>
    <r>
      <t xml:space="preserve">
</t>
    </r>
    <r>
      <rPr/>
      <t xml:space="preserve">Creuss Flagship
Cost: 8
Combat: 5
Move: 1
Capacity: 3
</t>
    </r>
    <r>
      <rPr>
        <i/>
      </rPr>
      <t>Sustain Damage</t>
    </r>
    <r>
      <rPr/>
      <t xml:space="preserve">
This ship's system contains a delta wormhole.
During movement, this ship may move before or after your other ships.</t>
    </r>
  </si>
  <si>
    <t>Yellow Technology:</t>
  </si>
  <si>
    <r>
      <rPr>
        <b/>
      </rPr>
      <t>Make an Example of their World</t>
    </r>
    <r>
      <t xml:space="preserve">
</t>
    </r>
    <r>
      <rPr>
        <color rgb="FFFF0000"/>
      </rPr>
      <t>Action Phase</t>
    </r>
    <r>
      <t xml:space="preserve">
Use bombardment to destroy the last of a player's ground forces on a planet.</t>
    </r>
  </si>
  <si>
    <r>
      <rPr>
        <u/>
      </rPr>
      <t>Van Hauge:</t>
    </r>
    <r>
      <t xml:space="preserve">
</t>
    </r>
    <r>
      <rPr/>
      <t xml:space="preserve">Yin Flagship
Cost: 8
Combat: 9 (x2)
Move: 1
Capacity: 3
</t>
    </r>
    <r>
      <rPr>
        <i/>
      </rPr>
      <t>Sustain Damage</t>
    </r>
    <r>
      <rPr/>
      <t xml:space="preserve">
When this ship is destroyed, destroy all ships in this system.</t>
    </r>
  </si>
  <si>
    <r>
      <rPr>
        <b/>
      </rPr>
      <t>Fuel the War Machine</t>
    </r>
    <r>
      <t xml:space="preserve">
Status Phase
Have 3 space docks on the game board</t>
    </r>
  </si>
  <si>
    <t>L1Z1X Mindnet</t>
  </si>
  <si>
    <r>
      <rPr>
        <b/>
      </rPr>
      <t>Found research outposts</t>
    </r>
    <r>
      <t xml:space="preserve">
Status Phase
Control 3 planets that have technology specialties</t>
    </r>
  </si>
  <si>
    <r>
      <rPr>
        <b/>
      </rPr>
      <t>Form Galactic Brain Trust</t>
    </r>
    <r>
      <t xml:space="preserve">
Status Phase
Control 5 planets that have technology specialties</t>
    </r>
  </si>
  <si>
    <r>
      <rPr>
        <b/>
      </rPr>
      <t>Cut Supply Lines</t>
    </r>
    <r>
      <t xml:space="preserve">
Status Phase
Have 1 or more ships in the same system as another player's space dock.</t>
    </r>
  </si>
  <si>
    <r>
      <rPr>
        <b/>
      </rPr>
      <t>Become the gatekeeper</t>
    </r>
    <r>
      <t xml:space="preserve">
Status Phase
Have one or more ships in a system that contains an alpha wormhole and 1 or more ships in a system that contains a beta wormhole.</t>
    </r>
  </si>
  <si>
    <r>
      <rPr>
        <b/>
      </rPr>
      <t>Intimidate the Council</t>
    </r>
    <r>
      <t xml:space="preserve">
Status Phase
Have 1 or more ships in 2 systems that are adjacent to Mexatol Rex's system</t>
    </r>
  </si>
  <si>
    <r>
      <rPr>
        <b/>
      </rPr>
      <t>Conquer the Weak</t>
    </r>
    <r>
      <t xml:space="preserve">
Status Phase
Control 1 planet that is in another player's home system</t>
    </r>
  </si>
  <si>
    <r>
      <rPr>
        <b/>
      </rPr>
      <t>Monopolize Production</t>
    </r>
    <r>
      <t xml:space="preserve">
Status Phase
Control 4 industrial Planets</t>
    </r>
  </si>
  <si>
    <r>
      <rPr>
        <b/>
      </rPr>
      <t>Learn the Secrets of the Cosmos</t>
    </r>
    <r>
      <t xml:space="preserve">
Status Phase
Have 1 or more ships in 3 systems that are each adjacent to an anomaly.</t>
    </r>
  </si>
  <si>
    <t>Green Technology:</t>
  </si>
  <si>
    <r>
      <rPr>
        <b/>
      </rPr>
      <t>Expand borders</t>
    </r>
    <r>
      <t xml:space="preserve">
Status Phase
Control 6 planets in non-home systems</t>
    </r>
  </si>
  <si>
    <r>
      <rPr>
        <b/>
      </rPr>
      <t>Subdue the Galaxy</t>
    </r>
    <r>
      <t xml:space="preserve">
Status Phase
Control 11 planets in non-home systems</t>
    </r>
  </si>
  <si>
    <r>
      <rPr>
        <b/>
      </rPr>
      <t>Mine Rare Minerals</t>
    </r>
    <r>
      <t xml:space="preserve">
Status Phase
Control 4 hazardeous planets</t>
    </r>
  </si>
  <si>
    <r>
      <rPr>
        <b/>
      </rPr>
      <t>Control the Region</t>
    </r>
    <r>
      <t xml:space="preserve">
Status Phase
Have 1 or more ships in 6 systems.</t>
    </r>
  </si>
  <si>
    <r>
      <rPr>
        <b/>
      </rPr>
      <t>Corner the Market</t>
    </r>
    <r>
      <t xml:space="preserve">
Status Phase
Control 4 planets that each have the same planet trait</t>
    </r>
  </si>
  <si>
    <r>
      <rPr>
        <b/>
      </rPr>
      <t>Unify the colonies</t>
    </r>
    <r>
      <t xml:space="preserve">
Status Phase
Control 6 planets that each have the same planet trait</t>
    </r>
  </si>
  <si>
    <r>
      <rPr>
        <b/>
      </rPr>
      <t>Forge an Alliance</t>
    </r>
    <r>
      <t xml:space="preserve">
Status Phase
Control 4 cultural Planets.</t>
    </r>
  </si>
  <si>
    <r>
      <rPr>
        <b/>
      </rPr>
      <t>Occupy the Seat of the Empire</t>
    </r>
    <r>
      <t xml:space="preserve">
Status Phase
Control Mecatol Rex and have 3 or more ships in its system.</t>
    </r>
  </si>
  <si>
    <t>[0.0.0]: 5/0</t>
  </si>
  <si>
    <t>Retillion: 2/3
Shalloq: 1/2</t>
  </si>
  <si>
    <r>
      <rPr>
        <u/>
      </rPr>
      <t>Assimilate:</t>
    </r>
    <r>
      <t xml:space="preserve">
</t>
    </r>
    <r>
      <rPr/>
      <t>When you gain control of a planet, replace each PDS and space dock that is on that planet with a matching unit from your reinforcements.</t>
    </r>
    <r>
      <t xml:space="preserve">
</t>
    </r>
    <r>
      <rPr>
        <u/>
      </rPr>
      <t>Harrow:</t>
    </r>
    <r>
      <t xml:space="preserve">
</t>
    </r>
    <r>
      <rPr/>
      <t xml:space="preserve">After each round of ground combat, your ships in the active system may use their </t>
    </r>
    <r>
      <rPr>
        <i/>
      </rPr>
      <t>Bombardment</t>
    </r>
    <r>
      <rPr/>
      <t xml:space="preserve"> abilities against your opponent's ground forces on the planet.</t>
    </r>
  </si>
  <si>
    <r>
      <rPr>
        <u/>
      </rPr>
      <t>Stall Tactics:</t>
    </r>
    <r>
      <t xml:space="preserve">
Action:</t>
    </r>
    <r>
      <rPr/>
      <t xml:space="preserve"> Discard 1 action card from your hand.
</t>
    </r>
    <r>
      <t xml:space="preserve">
</t>
    </r>
    <r>
      <rPr>
        <u/>
      </rPr>
      <t>Scheming:</t>
    </r>
    <r>
      <t xml:space="preserve">
</t>
    </r>
    <r>
      <rPr/>
      <t>When you draw 1 or more action cards, draw 1 additional action card. Then, choose and discard 1 action card from your hand.</t>
    </r>
    <r>
      <t xml:space="preserve">
</t>
    </r>
    <r>
      <rPr>
        <u/>
      </rPr>
      <t>Crafty:</t>
    </r>
    <r>
      <t xml:space="preserve">
</t>
    </r>
    <r>
      <rPr/>
      <t>You can have any number of action cards in your hand. Game effects cannot prevent you from using this ability.</t>
    </r>
  </si>
  <si>
    <r>
      <rPr>
        <u/>
      </rPr>
      <t>Cybernetic Enhancements:</t>
    </r>
    <r>
      <t xml:space="preserve">
At the start of your turn:</t>
    </r>
    <r>
      <rPr/>
      <t xml:space="preserve">
Remove 1 token from the L1Z1X player's strategy pool and return it to his reinforcements. Then, place 1 command token from your reinforcements in your strategy pool.
Then, return this card to the L1Z1X player.</t>
    </r>
  </si>
  <si>
    <r>
      <t xml:space="preserve">Spy Net:
At the start of your turn:
</t>
    </r>
    <r>
      <rPr/>
      <t>Look at the Yssaril player's hand of action cards. Choose 1 of those cards and add it to your hand.
Then, return this card to the Yssaril player.</t>
    </r>
  </si>
  <si>
    <t>1 Dreadnought
1 Carrier
3 Fighters
5 Infantry
1 Space Dock
1 PDS</t>
  </si>
  <si>
    <t>2 Carriers
1 Cruiser
2 Fighters
5 Infantry
1 Space Dock
1 PDS</t>
  </si>
  <si>
    <r>
      <rPr>
        <color rgb="FF38761D"/>
      </rPr>
      <t>Neural Motivator (0)</t>
    </r>
    <r>
      <t xml:space="preserve">
</t>
    </r>
    <r>
      <rPr>
        <color rgb="FFFF0000"/>
      </rPr>
      <t>Plasma Scoring (0)</t>
    </r>
  </si>
  <si>
    <t>Neural Motivator (0)</t>
  </si>
  <si>
    <r>
      <rPr>
        <u/>
      </rPr>
      <t>Super Dreadnought I:</t>
    </r>
    <r>
      <t xml:space="preserve">
</t>
    </r>
    <r>
      <rPr/>
      <t xml:space="preserve">L1Z1X Dreadnought
Cost: 4
Combat: 5
Move: 1
Capacity: 2
</t>
    </r>
    <r>
      <rPr>
        <i/>
      </rPr>
      <t>Bombardment 5
Sustain Damage</t>
    </r>
  </si>
  <si>
    <r>
      <rPr>
        <u/>
      </rPr>
      <t>Super Dreadnought II (BBY):</t>
    </r>
    <r>
      <t xml:space="preserve">
</t>
    </r>
    <r>
      <rPr/>
      <t xml:space="preserve">L1Z1X Dreadnought
Cost: 4
Combat: 4
Move: 2
Capacity: 2
</t>
    </r>
    <r>
      <rPr>
        <i/>
      </rPr>
      <t>Bombardment 4
Sustain Damage</t>
    </r>
    <r>
      <rPr/>
      <t xml:space="preserve">
This unit cannot be destroyed by "Direct Hit" action cards.
</t>
    </r>
    <r>
      <rPr>
        <color rgb="FFF1C232"/>
        <u/>
      </rPr>
      <t xml:space="preserve">
Inheritance Systems (YY):</t>
    </r>
    <r>
      <t xml:space="preserve">
</t>
    </r>
    <r>
      <rPr/>
      <t>You may exhaust this card and spend 2 resources when you research a technology; ignore all of that technology's prerequisites.</t>
    </r>
  </si>
  <si>
    <t>Blue Technology</t>
  </si>
  <si>
    <r>
      <rPr>
        <color rgb="FF38761D"/>
        <u/>
      </rPr>
      <t>Mageon Implants (GGG):</t>
    </r>
    <r>
      <t xml:space="preserve">
Action:</t>
    </r>
    <r>
      <rPr/>
      <t xml:space="preserve"> Exhaust this card to look at another player's hand of action cards. Choose 1 of those cards and add it to your hand.</t>
    </r>
    <r>
      <t xml:space="preserve">
</t>
    </r>
    <r>
      <rPr>
        <color rgb="FF38761D"/>
        <u/>
      </rPr>
      <t>Transparasteel Plating (G):</t>
    </r>
    <r>
      <t xml:space="preserve">
</t>
    </r>
    <r>
      <rPr/>
      <t>During your turn of the action phase, players that have passed cannot play action cards.</t>
    </r>
  </si>
  <si>
    <r>
      <rPr>
        <b/>
        <u/>
      </rPr>
      <t>[0.0.1]:</t>
    </r>
    <r>
      <t xml:space="preserve">
L1Z1X Flagship
Cost: 8
Combat: 5 (x2)
Move: 1
Capacity: 5
</t>
    </r>
    <r>
      <rPr>
        <i/>
      </rPr>
      <t>Sustain Damage</t>
    </r>
    <r>
      <t xml:space="preserve">
During a space combat, hits produced by this ship and by your dreadnoughts in this system must be assigned to non-fighter ships if able.
</t>
    </r>
  </si>
  <si>
    <r>
      <rPr>
        <u/>
      </rPr>
      <t>Y'sia Y'ssrila:</t>
    </r>
    <r>
      <t xml:space="preserve">
</t>
    </r>
    <r>
      <rPr/>
      <t xml:space="preserve">Yssaril Flagship
Cost: 8
Combat: 5 (x2)
Move: 2
Capacity: 3
</t>
    </r>
    <r>
      <rPr>
        <i/>
      </rPr>
      <t>Sustain Damage</t>
    </r>
    <r>
      <rPr/>
      <t xml:space="preserve">
This ship can move through systems that contain other player's ships.</t>
    </r>
  </si>
  <si>
    <t>Unit Upgrades</t>
  </si>
  <si>
    <r>
      <rPr>
        <b/>
      </rPr>
      <t>Antimass Deflectors</t>
    </r>
    <r>
      <t xml:space="preserve"> (0)
Your ships can move into and through asteroid fields.
When other players' units use space cannon against your units, apply -1 to the result of each die roll.
</t>
    </r>
    <r>
      <rPr>
        <b/>
      </rPr>
      <t xml:space="preserve">Gravity Drive </t>
    </r>
    <r>
      <t xml:space="preserve">(B)
After you activate a system, apply +1 to the move value of 1 of your ships during this tactical action.
</t>
    </r>
    <r>
      <rPr>
        <b/>
      </rPr>
      <t>Fleet Logistics</t>
    </r>
    <r>
      <t xml:space="preserve"> (BB)
During each of your turns of the action phase, you may perform 2 actions instead of 1
</t>
    </r>
    <r>
      <rPr>
        <b/>
      </rPr>
      <t>Light/Wave Deflector</t>
    </r>
    <r>
      <t xml:space="preserve"> (BBB)
Your ships can move through systems that contain other players' ships.</t>
    </r>
  </si>
  <si>
    <r>
      <rPr>
        <color rgb="FFF1C232"/>
      </rPr>
      <t>Sarween Tools (0):</t>
    </r>
    <r>
      <t xml:space="preserve">
</t>
    </r>
    <r>
      <rPr/>
      <t xml:space="preserve">When 1 or more of your units use </t>
    </r>
    <r>
      <rPr>
        <i/>
      </rPr>
      <t>Production</t>
    </r>
    <r>
      <rPr/>
      <t>, reduce the combined cost of the produced units by 1.</t>
    </r>
    <r>
      <t xml:space="preserve">
</t>
    </r>
    <r>
      <rPr>
        <color rgb="FFF1C232"/>
      </rPr>
      <t>Graviton Laser System (Y):</t>
    </r>
    <r>
      <t xml:space="preserve">
</t>
    </r>
    <r>
      <rPr/>
      <t xml:space="preserve">You may exhaust this card before 1 or more of your units use </t>
    </r>
    <r>
      <rPr>
        <i/>
      </rPr>
      <t>Space Cannon</t>
    </r>
    <r>
      <rPr/>
      <t>; hits produced by those units must be assigned to non-fighter ships if able.</t>
    </r>
    <r>
      <t xml:space="preserve">
</t>
    </r>
    <r>
      <rPr>
        <color rgb="FFF1C232"/>
      </rPr>
      <t>Transit Diodes (YY):</t>
    </r>
    <r>
      <t xml:space="preserve">
</t>
    </r>
    <r>
      <rPr/>
      <t>You may exhaust this card at the start of your turn during the action phase; remove up to 4 of your ground forces from the game board and place them on 1 or more planets you control.</t>
    </r>
    <r>
      <t xml:space="preserve">
</t>
    </r>
    <r>
      <rPr>
        <color rgb="FFF1C232"/>
      </rPr>
      <t>Integrated Economy (YYY):</t>
    </r>
    <r>
      <t xml:space="preserve">
</t>
    </r>
    <r>
      <rPr/>
      <t>After you gain control of a planet, you may produce any number of units on that planet that have a combined cost equal or less than that planet's resource value.</t>
    </r>
  </si>
  <si>
    <r>
      <rPr>
        <b/>
        <color rgb="FF38761D"/>
      </rPr>
      <t>Neural Motivator (0):</t>
    </r>
    <r>
      <t xml:space="preserve">
During the status phase, draw 2 action cards instead of 1.
</t>
    </r>
    <r>
      <rPr>
        <b/>
        <color rgb="FF38761D"/>
      </rPr>
      <t>Dacxive Animators (G):</t>
    </r>
    <r>
      <t xml:space="preserve">
After you win a ground combat, you may place 1 infantry from your reinforcements on that planet.
</t>
    </r>
    <r>
      <rPr>
        <color rgb="FF38761D"/>
      </rPr>
      <t xml:space="preserve">
</t>
    </r>
    <r>
      <rPr>
        <b/>
        <color rgb="FF38761D"/>
      </rPr>
      <t>Hyper Metabolism (GG):</t>
    </r>
    <r>
      <t xml:space="preserve">
During the status phase, gain </t>
    </r>
    <r>
      <rPr>
        <color rgb="FF00FFFF"/>
      </rPr>
      <t>3</t>
    </r>
    <r>
      <t xml:space="preserve"> command counters instead of </t>
    </r>
    <r>
      <rPr>
        <color rgb="FF00FFFF"/>
      </rPr>
      <t>2</t>
    </r>
    <r>
      <t xml:space="preserve">
</t>
    </r>
    <r>
      <rPr>
        <b/>
        <color rgb="FF38761D"/>
      </rPr>
      <t>X-89 Bacterial Weapon (GGG):</t>
    </r>
    <r>
      <t xml:space="preserve">
</t>
    </r>
    <r>
      <rPr>
        <b/>
      </rPr>
      <t>Action:</t>
    </r>
    <r>
      <t xml:space="preserve"> Exhaust this card and choose 1 planet in a system that contains 1 or more of your ships that have </t>
    </r>
    <r>
      <rPr>
        <i/>
      </rPr>
      <t>Bombardment</t>
    </r>
    <r>
      <t>; destroy all infantry on that planet.</t>
    </r>
  </si>
  <si>
    <t>Starting Units:</t>
  </si>
  <si>
    <r>
      <rPr>
        <b/>
      </rPr>
      <t>War Sun</t>
    </r>
    <r>
      <t xml:space="preserve"> (RRRY)
Cost 12 - Combat 3x3 - Move 2 - Capacity 6
Sustain Damage - Bombardment 3x3
Other players' units in this system lose planetary shield.
</t>
    </r>
    <r>
      <rPr>
        <b/>
      </rPr>
      <t xml:space="preserve">Cruiser II </t>
    </r>
    <r>
      <t xml:space="preserve">(GYR)
Cost 2 - Combat 6 - Move 3 - Capacity 1
</t>
    </r>
    <r>
      <rPr>
        <b/>
      </rPr>
      <t>Dreadnaught II</t>
    </r>
    <r>
      <t xml:space="preserve"> (BBY)
Cost 4 - Combat 5 - Move 2 - Capacity 1
Sustain Damage - Bombardment 5
This unit cannot be destroyed by Direct Hit action cards
</t>
    </r>
    <r>
      <rPr>
        <b/>
      </rPr>
      <t>Destroyer II</t>
    </r>
    <r>
      <t xml:space="preserve"> (RR)
Cost 1 - Combat 8 - Move 2
Anti-Fighter Barrage 6x3
</t>
    </r>
    <r>
      <rPr>
        <b/>
      </rPr>
      <t>PDS II</t>
    </r>
    <r>
      <t xml:space="preserve"> (YR)
Planetary Shield - Space Cannon 5
You may use this unit's space cannon against ships that are adjacent to this unit's system.
</t>
    </r>
    <r>
      <rPr>
        <b/>
      </rPr>
      <t>Carrier II</t>
    </r>
    <r>
      <t xml:space="preserve"> (BB)
Cost 3 - Combat 9 - Move 2 - Capacity 6
</t>
    </r>
    <r>
      <rPr>
        <b/>
      </rPr>
      <t xml:space="preserve">Fighter II </t>
    </r>
    <r>
      <t xml:space="preserve">(GB)
Cost 1(2) - Combat 8 - Move 2
This unit may move without being transported. Fighters in excess of your ships' capacity count against your fleet pool.
</t>
    </r>
    <r>
      <rPr>
        <b/>
      </rPr>
      <t>Infantry II</t>
    </r>
    <r>
      <t xml:space="preserve"> (GG)
Cost 1(2) Combat 7
After this unit is destroyed, roll 1 die. If the result is 6 or greater, place the unit on this card. At the start of your next turn, place each unit that is on this card on a planet you control in your home system.
</t>
    </r>
    <r>
      <rPr>
        <b/>
      </rPr>
      <t>Space Dock II</t>
    </r>
    <r>
      <t xml:space="preserve"> (YY)
This unit's production value is equal to 4 more than the resource value of this planet.
Up to 3 fighters in this system do not count against your ships' capacity.</t>
    </r>
  </si>
  <si>
    <t>Unit Upgrades:</t>
  </si>
  <si>
    <r>
      <t xml:space="preserve">War Sun:
</t>
    </r>
    <r>
      <rPr>
        <i/>
      </rPr>
      <t>You cannot produce this unit unless you own its unit upgrade technology.</t>
    </r>
  </si>
  <si>
    <r>
      <t xml:space="preserve">War Sun (RRRY):
</t>
    </r>
    <r>
      <rPr/>
      <t xml:space="preserve">Mobile Base
Cost: 12
Combat: 3 (x3)
Move: 2
Capacity: 6
</t>
    </r>
    <r>
      <rPr>
        <i/>
      </rPr>
      <t>Sustain Damage
Bombardment 3 (x3)</t>
    </r>
    <r>
      <rPr/>
      <t xml:space="preserve">
Other players' units in this system lose </t>
    </r>
    <r>
      <rPr>
        <i/>
      </rPr>
      <t>Planetary Shield</t>
    </r>
    <r>
      <rPr/>
      <t>.</t>
    </r>
  </si>
  <si>
    <t>Yellow Technology</t>
  </si>
  <si>
    <r>
      <t xml:space="preserve">Cruiser:
</t>
    </r>
    <r>
      <rPr/>
      <t xml:space="preserve">Cost: 2
Combat: 7
Move: 2
</t>
    </r>
  </si>
  <si>
    <r>
      <t xml:space="preserve">Cruiser II (GYR):
</t>
    </r>
    <r>
      <rPr/>
      <t>Stasis Capsules
Cost: 2
Combat: 6
Move: 3
Capacity: 1</t>
    </r>
  </si>
  <si>
    <r>
      <rPr>
        <b/>
      </rPr>
      <t>Dreadnought:</t>
    </r>
    <r>
      <t xml:space="preserve">
Cost: 4
Combat: 5
Move: 1
Capacity: 1
</t>
    </r>
    <r>
      <rPr>
        <i/>
      </rPr>
      <t>Sustain Damage
Bombardment 5</t>
    </r>
  </si>
  <si>
    <r>
      <t xml:space="preserve">Dreadnought II (BBY):
</t>
    </r>
    <r>
      <rPr/>
      <t xml:space="preserve">Type IV Drive
Cost: 4
Combat: 5
Move: 2
Capacity: 1
</t>
    </r>
    <r>
      <rPr>
        <i/>
      </rPr>
      <t>Sustain Damage
Bombardment 5</t>
    </r>
    <r>
      <rPr/>
      <t xml:space="preserve">
This unit cannot be destroyed by "Direct Hit" action cards.</t>
    </r>
  </si>
  <si>
    <r>
      <rPr>
        <b/>
      </rPr>
      <t xml:space="preserve">Destroyer:
</t>
    </r>
    <r>
      <t xml:space="preserve">Cost: 1
Combat: 9
Move: 2
</t>
    </r>
    <r>
      <rPr>
        <i/>
      </rPr>
      <t>Anti-Fighter Barrage 9 (x2)</t>
    </r>
  </si>
  <si>
    <r>
      <t xml:space="preserve">Destroyer II (RR):
</t>
    </r>
    <r>
      <rPr/>
      <t xml:space="preserve">Automated Defense Turrets
Cost: 1
Combat: 8
Move: 2
</t>
    </r>
    <r>
      <rPr>
        <i/>
      </rPr>
      <t>Anti-Fighter Barrage 6 (x3)</t>
    </r>
  </si>
  <si>
    <r>
      <rPr>
        <b/>
      </rPr>
      <t xml:space="preserve">PDS:
</t>
    </r>
    <r>
      <rPr>
        <i/>
      </rPr>
      <t>Planetary Shield
Space Cannon 6</t>
    </r>
  </si>
  <si>
    <r>
      <t xml:space="preserve">PDS II (RY):
</t>
    </r>
    <r>
      <rPr/>
      <t xml:space="preserve">Deep Space Cannon
</t>
    </r>
    <r>
      <rPr>
        <i/>
      </rPr>
      <t>Planetary Shield
Space Cannon 5</t>
    </r>
    <r>
      <rPr/>
      <t xml:space="preserve">
You may use this unit's </t>
    </r>
    <r>
      <rPr>
        <i/>
      </rPr>
      <t>Space Cannon</t>
    </r>
    <r>
      <rPr/>
      <t xml:space="preserve"> against ships that are adjacent to this unit's system.</t>
    </r>
  </si>
  <si>
    <r>
      <rPr>
        <b/>
      </rPr>
      <t xml:space="preserve">Carrier:
</t>
    </r>
    <r>
      <t>Cost: 3
Combat: 9
Move: 1
Capacity: 4</t>
    </r>
  </si>
  <si>
    <r>
      <t xml:space="preserve">Carrier II (BB):
</t>
    </r>
    <r>
      <rPr/>
      <t>XRD Transporters
Cost: 3
Combat: 9
Move: 2
Capacity: 6</t>
    </r>
  </si>
  <si>
    <r>
      <rPr>
        <b/>
      </rPr>
      <t xml:space="preserve">Fighter:
</t>
    </r>
    <r>
      <t>Cost: 1 (x2)
Combat: 9</t>
    </r>
  </si>
  <si>
    <r>
      <t xml:space="preserve">Fighter II (GB):
</t>
    </r>
    <r>
      <rPr/>
      <t>Advanced Fighters
Cost: 1 (x2)
Combat: 8
Move: 2
This unit may move without being transported. Fighters in excess of your ships' capacity count against your fleet pool.</t>
    </r>
  </si>
  <si>
    <r>
      <t xml:space="preserve">Infantry:
</t>
    </r>
    <r>
      <rPr/>
      <t>Cost: 1 (x2)
Combat:</t>
    </r>
    <r>
      <t xml:space="preserve"> </t>
    </r>
    <r>
      <rPr/>
      <t>8</t>
    </r>
  </si>
  <si>
    <r>
      <t xml:space="preserve">Infantry II (GG):
</t>
    </r>
    <r>
      <rPr/>
      <t>Gen Synthesis
Cost: 1 (x2)
Combat: 7
After this unit is destroyed, roll 1 die. If the result is 6 or greater, place the unit on this card. At the start of your next turn, place each unit that is on this card on a planet you control in your home system.</t>
    </r>
  </si>
  <si>
    <r>
      <rPr>
        <b/>
      </rPr>
      <t xml:space="preserve">Space Dock:
</t>
    </r>
    <r>
      <t xml:space="preserve">This unit's </t>
    </r>
    <r>
      <rPr>
        <i/>
      </rPr>
      <t>Production</t>
    </r>
    <r>
      <t xml:space="preserve"> value is equal to 2 more than the resource value of this planet.
Up to 3 fighters in this system do not count against your ships' capacity.
</t>
    </r>
    <r>
      <rPr>
        <i/>
      </rPr>
      <t>Production X</t>
    </r>
  </si>
  <si>
    <r>
      <t xml:space="preserve">Space Dock II (YY):
</t>
    </r>
    <r>
      <rPr/>
      <t xml:space="preserve">Enviro Compensator
This unit's </t>
    </r>
    <r>
      <rPr>
        <i/>
      </rPr>
      <t>Production</t>
    </r>
    <r>
      <rPr/>
      <t xml:space="preserve"> value is equal to 4 more than the resource value of this planet.
Up to 3 fighters in this system do not count against your ships' capacity.
</t>
    </r>
    <r>
      <rPr>
        <i/>
      </rPr>
      <t>Production X</t>
    </r>
  </si>
  <si>
    <r>
      <rPr>
        <b/>
      </rPr>
      <t xml:space="preserve">Sarween Tools </t>
    </r>
    <r>
      <t xml:space="preserve">(0)
When 1 or more of your units use production, reduce the combined cost of the produced units by 1
</t>
    </r>
    <r>
      <rPr>
        <b/>
      </rPr>
      <t xml:space="preserve">Graviton Laser System </t>
    </r>
    <r>
      <t xml:space="preserve">(Y)
You may exhaust this card before 1 or more of your units use space cannon; hits produced by those units must be assigned to non-fighter ships if able
</t>
    </r>
    <r>
      <rPr>
        <b/>
      </rPr>
      <t xml:space="preserve">Transit Diodes </t>
    </r>
    <r>
      <t xml:space="preserve">(YY)
You may exhaust this card at the start of your turn during the action phase; remove up to 4 of your ground forces from the game board and place them on 1 or more planets you control.
</t>
    </r>
    <r>
      <rPr>
        <b/>
      </rPr>
      <t xml:space="preserve">Integrated Economy </t>
    </r>
    <r>
      <t>(YYY)
After you gain control of a planet, you may produce any number of units on that planet that have a combined cost equal or less than that planet's resource value.</t>
    </r>
  </si>
  <si>
    <t>Public and Secret Objectives</t>
  </si>
  <si>
    <t>Red Technology</t>
  </si>
  <si>
    <t>Green Technology</t>
  </si>
  <si>
    <r>
      <rPr>
        <b/>
      </rPr>
      <t>Plasma Scoring</t>
    </r>
    <r>
      <t xml:space="preserve"> (0)
When 1 or more of your units use bombardment or space cannon, 1 of those units may roll 1 additional die.
</t>
    </r>
    <r>
      <rPr>
        <b/>
      </rPr>
      <t>Magen Defense Grid</t>
    </r>
    <r>
      <t xml:space="preserve"> (R)
You may exhaust this card at the start of a round of ground combat on a planet that contains 1 or more of your units that have planetary shield; your opponent cannot make combat rolls during this combat round.
</t>
    </r>
    <r>
      <rPr>
        <b/>
      </rPr>
      <t xml:space="preserve">Duranium Armor </t>
    </r>
    <r>
      <t xml:space="preserve">(RR)
During each combat round, after you assign hits to your units, repair 1 of your damaged units that did not use sustain damage during this combat round.
</t>
    </r>
    <r>
      <rPr>
        <b/>
      </rPr>
      <t xml:space="preserve">Assault Cannon </t>
    </r>
    <r>
      <t>(RRR)
At the start of a space combat in a system that contains 3 or more of your non-fighter ships, your opponent must destroy 1 of his non-fighter ships.</t>
    </r>
  </si>
  <si>
    <r>
      <rPr>
        <b/>
      </rPr>
      <t xml:space="preserve">Neural Motivator </t>
    </r>
    <r>
      <t xml:space="preserve">(0)
During the status phase, draw 2 action cards instead of 1
</t>
    </r>
    <r>
      <rPr>
        <b/>
      </rPr>
      <t xml:space="preserve">Dacxive Animators </t>
    </r>
    <r>
      <t xml:space="preserve">(G)
After you win a ground combat, you may place 1 infantry from your reinforcements on that planet.
</t>
    </r>
    <r>
      <rPr>
        <b/>
      </rPr>
      <t xml:space="preserve">Hyper Metabolism </t>
    </r>
    <r>
      <t xml:space="preserve">(GG)
During the status phase, gain 2 command counters instead of 1 (Errata, should read 3 instead of 2)
</t>
    </r>
    <r>
      <rPr>
        <b/>
      </rPr>
      <t xml:space="preserve">X-89 Bacterial Weapon </t>
    </r>
    <r>
      <t>(GGG)
Action: Exhaust this card and choose 1 planet in a system that contains 1 or more of your ships that have bombardment; destroy all infantry on that planet.</t>
    </r>
  </si>
  <si>
    <t>Stage I
1 VP</t>
  </si>
  <si>
    <t>Action Cards</t>
  </si>
  <si>
    <t>Name</t>
  </si>
  <si>
    <t>Stage II
2 VP</t>
  </si>
  <si>
    <t>Moll Primus: 4/1</t>
  </si>
  <si>
    <r>
      <rPr>
        <u/>
      </rPr>
      <t>Ambush:</t>
    </r>
    <r>
      <t xml:space="preserve">
</t>
    </r>
    <r>
      <rPr/>
      <t>At the start of a space combat, you may roll 1 die for each of up to 2 of your cruisers or destroyers in the system. For each result equal to or greater than that ship's combat value produce 1 hit; your opponent must assign it to 1 of his ships.</t>
    </r>
    <r>
      <t xml:space="preserve">
</t>
    </r>
    <r>
      <rPr>
        <u/>
      </rPr>
      <t>Pillage:</t>
    </r>
    <r>
      <t xml:space="preserve">
</t>
    </r>
    <r>
      <rPr/>
      <t>After 1 of your neighbors gains trade goods or resolves a transaction, if he has 3 or more trade goods, you may take 1 of his trade goods or commodities.</t>
    </r>
  </si>
  <si>
    <r>
      <rPr>
        <u/>
      </rPr>
      <t>Promise of Protection:</t>
    </r>
    <r>
      <t xml:space="preserve">
Action:</t>
    </r>
    <r>
      <rPr/>
      <t xml:space="preserve"> Place this card faceup in your play area.
While this card is in your play area, the Mentak player cannot use his </t>
    </r>
    <r>
      <rPr>
        <i/>
      </rPr>
      <t>Pillage</t>
    </r>
    <r>
      <rPr/>
      <t xml:space="preserve"> faction ability against you.
If you activate a system that contains 1 or more of the Mentak player's units, return this card to the Mentak player.</t>
    </r>
  </si>
  <si>
    <r>
      <rPr>
        <color rgb="FFF1C232"/>
      </rPr>
      <t>Sarween Tools (0)</t>
    </r>
    <r>
      <t xml:space="preserve">
</t>
    </r>
    <r>
      <rPr>
        <color rgb="FFFF0000"/>
      </rPr>
      <t>Plasma Scoring (0)</t>
    </r>
  </si>
  <si>
    <r>
      <rPr>
        <color rgb="FFF1C232"/>
        <u/>
      </rPr>
      <t>Mirror Computing (YYY):</t>
    </r>
    <r>
      <t xml:space="preserve">
</t>
    </r>
    <r>
      <rPr/>
      <t>When you spend trade goods, each trade good is worth 2 resources or influence instead of 1.</t>
    </r>
    <r>
      <t xml:space="preserve">
</t>
    </r>
    <r>
      <rPr>
        <color rgb="FFF1C232"/>
        <u/>
      </rPr>
      <t>Salvage Operations (YY):</t>
    </r>
    <r>
      <t xml:space="preserve">
</t>
    </r>
    <r>
      <rPr/>
      <t>After you win or lose a space combat, gain 1 trade good; if you won the combat, you may also produce 1 ship in that system of any ship type that was destroyed during the combat.</t>
    </r>
  </si>
  <si>
    <r>
      <t xml:space="preserve">Revision 1 : Updated according to Living Rulebook </t>
    </r>
    <r>
      <rPr>
        <color rgb="FF00FFFF"/>
      </rPr>
      <t>errata's</t>
    </r>
  </si>
  <si>
    <r>
      <rPr>
        <u/>
      </rPr>
      <t>Fourth Moon:</t>
    </r>
    <r>
      <t xml:space="preserve">
</t>
    </r>
    <r>
      <rPr/>
      <t xml:space="preserve">Mentak Flagship
Cost: 8
Combat: 7 (x2)
Move: 1
Capacity: 3
</t>
    </r>
    <r>
      <rPr>
        <i/>
      </rPr>
      <t>Sustain Damage</t>
    </r>
    <r>
      <rPr/>
      <t xml:space="preserve">
Other players' ships in this system cannot use </t>
    </r>
    <r>
      <rPr>
        <i/>
      </rPr>
      <t>Sustain Damage</t>
    </r>
    <r>
      <rPr/>
      <t>.</t>
    </r>
  </si>
  <si>
    <t>Special thanks to QuantumOctopus and Andre Oliveira for contributing
All card texts and rules are property of FFG. 
This document serves as a reference sheet to their magnificent game</t>
  </si>
  <si>
    <r>
      <t xml:space="preserve">Erect a Monument:
</t>
    </r>
    <r>
      <rPr/>
      <t>Status Phase
Spend 8 resources.</t>
    </r>
  </si>
  <si>
    <r>
      <t xml:space="preserve">Found a Golden Age:
</t>
    </r>
    <r>
      <rPr/>
      <t>Status Phase
Spend 16 resources.</t>
    </r>
  </si>
  <si>
    <r>
      <t xml:space="preserve">Unveil Flagship:
</t>
    </r>
    <r>
      <rPr/>
      <t>Action Phase
Win a space combat in a system that contains your flagship.
You cannot score this objective if your flagship is destroyed in the combat.</t>
    </r>
  </si>
  <si>
    <t>Quantity</t>
  </si>
  <si>
    <r>
      <t xml:space="preserve">Adapt New Strategies:
</t>
    </r>
    <r>
      <rPr/>
      <t>Status Phase 
Own 2 faction technologies.
"Valefar Assimilator" technologies do not count toward this objective.</t>
    </r>
  </si>
  <si>
    <t>Phase</t>
  </si>
  <si>
    <r>
      <t xml:space="preserve">Sway the Council:
</t>
    </r>
    <r>
      <rPr/>
      <t>Status Phase
Spend 8 influence.</t>
    </r>
  </si>
  <si>
    <r>
      <t xml:space="preserve">Manipulate Galactic Law:
</t>
    </r>
    <r>
      <rPr/>
      <t>Status Phase
Spend 16 influence.</t>
    </r>
  </si>
  <si>
    <t>When to play</t>
  </si>
  <si>
    <t>Effect</t>
  </si>
  <si>
    <r>
      <t xml:space="preserve">Turn their Fleets to Dust:
</t>
    </r>
    <r>
      <rPr/>
      <t xml:space="preserve">Action Phase
Use </t>
    </r>
    <r>
      <rPr>
        <i/>
      </rPr>
      <t>Space Cannon</t>
    </r>
    <r>
      <rPr/>
      <t xml:space="preserve"> to destroy the last of a player's ships in a system.</t>
    </r>
  </si>
  <si>
    <t>Sabotage Window</t>
  </si>
  <si>
    <r>
      <t xml:space="preserve">Master the Laws of Physics:
</t>
    </r>
    <r>
      <rPr/>
      <t>Status Phase
Own 4 technologies of the same color.</t>
    </r>
  </si>
  <si>
    <t>Clarifications - To be Validated / Work in Progress</t>
  </si>
  <si>
    <t>Ancient Burial Sites</t>
  </si>
  <si>
    <r>
      <t xml:space="preserve">Negociate Trade Routes:
</t>
    </r>
    <r>
      <rPr/>
      <t>Status Phase
Spend 5 trade goods.</t>
    </r>
  </si>
  <si>
    <r>
      <t xml:space="preserve">Centralize Galactic Trade:
</t>
    </r>
    <r>
      <rPr/>
      <t>Status Phase
Spend 10 trade goods.</t>
    </r>
  </si>
  <si>
    <r>
      <t xml:space="preserve">Destroy their Greatest Ship:
</t>
    </r>
    <r>
      <rPr/>
      <t>Action Phase
Destroy another player's war sun or flagship.</t>
    </r>
  </si>
  <si>
    <r>
      <t xml:space="preserve">Form a Spy Network:
</t>
    </r>
    <r>
      <rPr/>
      <t>Status Phase
Discard 5 action cards.</t>
    </r>
  </si>
  <si>
    <r>
      <t xml:space="preserve">Lead from the Front:
</t>
    </r>
    <r>
      <rPr/>
      <t>Status Phase
Spend a total of 3 tokens from your tactic and/or strategy pools.</t>
    </r>
  </si>
  <si>
    <t>Agenda</t>
  </si>
  <si>
    <r>
      <t xml:space="preserve">Galvanize the People:
</t>
    </r>
    <r>
      <rPr/>
      <t>Status Phase
Spend a total of 6 tokens from your tactic and/or strategy pools.</t>
    </r>
  </si>
  <si>
    <r>
      <t xml:space="preserve">Spark a Rebellion:
</t>
    </r>
    <r>
      <rPr/>
      <t>Action Phase
Win a combat against a player who has the most victory points.</t>
    </r>
  </si>
  <si>
    <r>
      <t xml:space="preserve">Gather a Mighty Fleet:
</t>
    </r>
    <r>
      <rPr/>
      <t>Status Phase
Have 5 dreadnoughts on the board.</t>
    </r>
  </si>
  <si>
    <t>At the start of the agenda phase:</t>
  </si>
  <si>
    <r>
      <t xml:space="preserve">Diversify Research:
</t>
    </r>
    <r>
      <rPr/>
      <t>Status Phase
Own 2 technologies in each of 2 colors.</t>
    </r>
  </si>
  <si>
    <r>
      <t xml:space="preserve">Master of Sciences:
</t>
    </r>
    <r>
      <rPr/>
      <t>Status Phase
Own 2 technologies in each of 4 colors.</t>
    </r>
  </si>
  <si>
    <t xml:space="preserve">
Choose 1 player. Exhaust each cultural planet owned by that player.</t>
  </si>
  <si>
    <r>
      <t xml:space="preserve">Threaten Enemies:
</t>
    </r>
    <r>
      <rPr/>
      <t>Status Phase
Have 1 or more ships in a system that is adjacent to another player's home system.</t>
    </r>
  </si>
  <si>
    <r>
      <t xml:space="preserve">Establish a Perimeter:
</t>
    </r>
    <r>
      <rPr/>
      <t>Status Phase
Have 4 PDS units on the game board.</t>
    </r>
  </si>
  <si>
    <r>
      <t xml:space="preserve">Develop Weaponry:
</t>
    </r>
    <r>
      <rPr/>
      <t>Status Phase
Own 2 unit upgrade technologies.</t>
    </r>
  </si>
  <si>
    <t>After the player is chosen.</t>
  </si>
  <si>
    <t>Can be played on a player with 0 cultural planets.
Cannot target self.</t>
  </si>
  <si>
    <r>
      <t xml:space="preserve">Revolutionize Warfare:
</t>
    </r>
    <r>
      <rPr/>
      <t>Status Phase
Own 3 unit upgrade technologies.</t>
    </r>
  </si>
  <si>
    <t>Assassinate Representative</t>
  </si>
  <si>
    <r>
      <t xml:space="preserve">Make an Example of their World:
</t>
    </r>
    <r>
      <rPr/>
      <t xml:space="preserve">Action Phase
Use </t>
    </r>
    <r>
      <rPr>
        <i/>
      </rPr>
      <t>Bombardment</t>
    </r>
    <r>
      <rPr/>
      <t xml:space="preserve"> to destroy the last of a player's ground forces on a planet.</t>
    </r>
  </si>
  <si>
    <r>
      <t xml:space="preserve">Fuel the War Machine:
</t>
    </r>
    <r>
      <rPr/>
      <t>Status Phase
Have 3 space docks on the game board.</t>
    </r>
  </si>
  <si>
    <r>
      <t xml:space="preserve">Found Research Outposts
</t>
    </r>
    <r>
      <rPr/>
      <t>Status Phase
Control 3 planets that have technology specialties.</t>
    </r>
  </si>
  <si>
    <r>
      <t xml:space="preserve">Form Galactic Brain Trust:
</t>
    </r>
    <r>
      <rPr/>
      <t>Status Phase
Control 5 planets that have technology specialties.</t>
    </r>
  </si>
  <si>
    <r>
      <t xml:space="preserve">Cut Supply Lines:
</t>
    </r>
    <r>
      <rPr/>
      <t>Status Phase
Have 1 or more ships in the same system as another player's space dock.</t>
    </r>
  </si>
  <si>
    <r>
      <t xml:space="preserve">Become the Gatekeeper:
</t>
    </r>
    <r>
      <rPr/>
      <t>Status Phase
Have one or more ships in a system that contains an alpha wormhole and 1 or more ships in a system that contains a beta wormhole.</t>
    </r>
  </si>
  <si>
    <t>After an agenda is revealed:</t>
  </si>
  <si>
    <r>
      <t xml:space="preserve">Intimidate the Council:
</t>
    </r>
    <r>
      <rPr/>
      <t>Status Phase
Have 1 or more ships in 2 systems that are adjacent to Mexatol Rex's system.</t>
    </r>
  </si>
  <si>
    <t xml:space="preserve">
Choose 1 player. That player cannot vote on this agenda.</t>
  </si>
  <si>
    <r>
      <t xml:space="preserve">Conquer the Weak:
</t>
    </r>
    <r>
      <rPr/>
      <t>Status Phase
Control 1 planet that is in another player's home system.</t>
    </r>
  </si>
  <si>
    <r>
      <t xml:space="preserve">Monopolize Production:
</t>
    </r>
    <r>
      <rPr/>
      <t>Status Phase
Control 4 industrial planets.</t>
    </r>
  </si>
  <si>
    <r>
      <t xml:space="preserve">Learn the Secrets of the Cosmos:
</t>
    </r>
    <r>
      <rPr/>
      <t>Status Phase
Have 1 or more ships in 3 systems that are each adjacent to an anomaly.</t>
    </r>
  </si>
  <si>
    <t xml:space="preserve">Can be played on a player with 0 influence.
Target player can still play Riders.
Cannot target self.
</t>
  </si>
  <si>
    <r>
      <t xml:space="preserve">Expand Borders:
</t>
    </r>
    <r>
      <rPr/>
      <t>Status Phase
Control 6 planets in non-home systems.</t>
    </r>
  </si>
  <si>
    <r>
      <t xml:space="preserve">Subdue the Galaxy:
</t>
    </r>
    <r>
      <rPr/>
      <t>Status Phase
Control 11 planets in non-home systems.</t>
    </r>
  </si>
  <si>
    <r>
      <t xml:space="preserve">Mine Rare Minerals:
</t>
    </r>
    <r>
      <rPr/>
      <t>Status Phase
Control 4 hazardous planets.</t>
    </r>
  </si>
  <si>
    <r>
      <t xml:space="preserve">Control the Region:
</t>
    </r>
    <r>
      <rPr/>
      <t>Status Phase
Have 1 or more ships in 6 systems.</t>
    </r>
  </si>
  <si>
    <t>Bribery</t>
  </si>
  <si>
    <r>
      <t xml:space="preserve">Corner the Market:
</t>
    </r>
    <r>
      <rPr/>
      <t>Status Phase
Control 4 planets that each have the same planet trait.</t>
    </r>
  </si>
  <si>
    <t>After the speaker votes on an agenda:</t>
  </si>
  <si>
    <r>
      <t xml:space="preserve">Unify the Colonies:
</t>
    </r>
    <r>
      <rPr/>
      <t>Status Phase
Control 6 planets that each have the same planet trait.</t>
    </r>
  </si>
  <si>
    <t xml:space="preserve">
Spend any number of trade goods. For each trade good spent, cast 1 additional vote for any outcome.</t>
  </si>
  <si>
    <t>After the amount of TGs is decided.
TGs are not lost this way</t>
  </si>
  <si>
    <t xml:space="preserve">Can play if: Speaker abstains
Can play if: Speaker cannot vote
Cannot play if: Abstained
Cannot play if: Rider
Cannot play if: Political Secret
Cannot play if: Assassinate Representative
Cannot play if: Nekro
Must vote for same outcome
</t>
  </si>
  <si>
    <r>
      <t xml:space="preserve">Forge an Alliance:
</t>
    </r>
    <r>
      <rPr/>
      <t>Status Phase
Control 4 cultural planets.</t>
    </r>
  </si>
  <si>
    <t>Bunker</t>
  </si>
  <si>
    <r>
      <t xml:space="preserve">Occupy the Seat of the Empire:
</t>
    </r>
    <r>
      <rPr/>
      <t>Status Phase
Control Mecatol Rex and have 3 or more ships in its system.</t>
    </r>
  </si>
  <si>
    <t>Action
(Invasion)</t>
  </si>
  <si>
    <t>At the start of an invasion:</t>
  </si>
  <si>
    <t xml:space="preserve">
During this invasion, apply -4 to the result of each Bombardment roll against planets you control.</t>
  </si>
  <si>
    <t>Before Bombardment rolls.</t>
  </si>
  <si>
    <t>Confusing Legal Text</t>
  </si>
  <si>
    <t>When you are elected as the outcome of an agenda:</t>
  </si>
  <si>
    <t xml:space="preserve">
Choose 1 player. That player is the elected player instead.</t>
  </si>
  <si>
    <t>Riders use the target of Confusing Legal Text as the final outcome.
Cannot target self.</t>
  </si>
  <si>
    <t>Construction Rider</t>
  </si>
  <si>
    <t xml:space="preserve">
You cannot vote on this agenda. Predict aloud an outcome of this agenda. If your prediction is correct, place 1 space dock from your reinforcements on a planet you control.</t>
  </si>
  <si>
    <t>After the outcome is chosen</t>
  </si>
  <si>
    <t xml:space="preserve">Saar needs to control a planet for this to have effect.
Can scuttle when placing Space Dock.
Does trigger "Minister of Industry".
Does allow scuttling. </t>
  </si>
  <si>
    <t>Courageous to the End</t>
  </si>
  <si>
    <t>Action
(Space Combat)</t>
  </si>
  <si>
    <t>After 1 of your ships is destroyed during a space combat:</t>
  </si>
  <si>
    <t xml:space="preserve">
Roll 2 dice. For each result equal to or greater than that ship's combat value, your opponent must choose and destroy 1 of his ships.</t>
  </si>
  <si>
    <t>Before making the rolls.</t>
  </si>
  <si>
    <t xml:space="preserve">Card is still part of the combat round
Nekro steals a tech even if it was played on last ship and destroys a unit with it. 
</t>
  </si>
  <si>
    <t>Cripple Defenses</t>
  </si>
  <si>
    <t>Action</t>
  </si>
  <si>
    <t>Action: Choose 1 planet.</t>
  </si>
  <si>
    <t xml:space="preserve">
Destroy each PDS on that planet.</t>
  </si>
  <si>
    <t>After the planet is chosen.</t>
  </si>
  <si>
    <t>Can play if: Planet has NO PDS on it.
Cannot target your own planets.</t>
  </si>
  <si>
    <t>Diplomacy Rider</t>
  </si>
  <si>
    <t xml:space="preserve">
You cannot vote on this agenda. Predict aloud an outcome of this agenda. If your prediction is correct, choose 1 system that contains a planet you control. Each other player places a command token from their reinforcements in that system.</t>
  </si>
  <si>
    <t>Mecatol Rex is a valid target.</t>
  </si>
  <si>
    <t>Direct Hit</t>
  </si>
  <si>
    <t>After another player's ship uses Sustain Damage to cancel a hit produced by your units:</t>
  </si>
  <si>
    <t xml:space="preserve">
Destroy that ship.</t>
  </si>
  <si>
    <t xml:space="preserve">After card is played. </t>
  </si>
  <si>
    <t>Can be used after: Dimensional Splicer
Can be used after: Devotion
Can be used after: Sustain from PDS
Multiple Direct Hits can target multiple ships at the same round</t>
  </si>
  <si>
    <t>Disable</t>
  </si>
  <si>
    <t>At the start of an invasion in a system that contains 1 or more of your opponents' PDS units:</t>
  </si>
  <si>
    <t xml:space="preserve">
Your opponents' PDS units lose Planetary Shield and Space Cannon during this invasion.</t>
  </si>
  <si>
    <t xml:space="preserve">Before PDS rolls. </t>
  </si>
  <si>
    <t>Does not remove the PDS unit from the board.</t>
  </si>
  <si>
    <t>Distinguished Councilor</t>
  </si>
  <si>
    <t>After you cast votes on an outcome of an agenda:</t>
  </si>
  <si>
    <t xml:space="preserve"> Cast 5 additional votes for that outcome.</t>
  </si>
  <si>
    <t>Before next player votes.
And/OR before resolving agenda.</t>
  </si>
  <si>
    <t>Cannot play if: Nekro
Cannot play if: Abstained
Cannot play if: Political Secret
Cannot play if: Assassinate Representative
Cannot play if: Rider</t>
  </si>
  <si>
    <t>Economic Initiative</t>
  </si>
  <si>
    <t>Action:</t>
  </si>
  <si>
    <t>Ready each cultural planet you control.</t>
  </si>
  <si>
    <t xml:space="preserve">After planets are chosen. </t>
  </si>
  <si>
    <t>Can play if: Control 0 cultural planets.</t>
  </si>
  <si>
    <t>Emergency Repairs</t>
  </si>
  <si>
    <t>At the start or end of a combat round</t>
  </si>
  <si>
    <t>Repair all of your units that have Sustain Damage in the active system.</t>
  </si>
  <si>
    <t xml:space="preserve">After choosing sustained ships. </t>
  </si>
  <si>
    <t>Can play if: Player has NO units that have Sustain Damage</t>
  </si>
  <si>
    <t>Experimental Battlestation</t>
  </si>
  <si>
    <t>Action
(Movement)</t>
  </si>
  <si>
    <t>After another player moves ships into a system during a tactical action:</t>
  </si>
  <si>
    <t>Choose 1 of your space docks that is either in or adjacent to that system. That space dock uses Space Cannon 5 (x3) against ships in the active system.</t>
  </si>
  <si>
    <t>Before making rolls.</t>
  </si>
  <si>
    <t>Part of Space Cannon Offense. 
Follows normal PDS rules, granting 3x PDS II shots.
Can benefit from Plasma Scoring</t>
  </si>
  <si>
    <t>Fighter Prototype</t>
  </si>
  <si>
    <t>At the start of the first round of a space combat:</t>
  </si>
  <si>
    <t>Apply +2 to the result of  each of your fighters' combat rolls during this combat round.</t>
  </si>
  <si>
    <t>Includes Naalu Crystal Hybrid Fighter</t>
  </si>
  <si>
    <t>Fire Team</t>
  </si>
  <si>
    <t>After your ground forces make combat rolls during a round of ground combat:</t>
  </si>
  <si>
    <t>Reroll any number of your dice.</t>
  </si>
  <si>
    <t xml:space="preserve">Combat roll modifiers apply to the reroll as well. </t>
  </si>
  <si>
    <t>Flank Speed</t>
  </si>
  <si>
    <t>Action
(Activation)</t>
  </si>
  <si>
    <t>After you activate a system:</t>
  </si>
  <si>
    <t>Apply +1 to the move value of each of your ships during this tactical action.</t>
  </si>
  <si>
    <t xml:space="preserve">Before moving any ships. </t>
  </si>
  <si>
    <t xml:space="preserve">System is activated regadless if Sabotaged or not. </t>
  </si>
  <si>
    <t>Focused Research</t>
  </si>
  <si>
    <t>Spend 4 trade goods to research 1 technology</t>
  </si>
  <si>
    <t>Before spending the TGs.</t>
  </si>
  <si>
    <t>Sabotage happens before choosing which technology</t>
  </si>
  <si>
    <t>Frontline Deployment</t>
  </si>
  <si>
    <t>Place 3 infantry from your reinforcements on 1 planet you control.</t>
  </si>
  <si>
    <t>After choosing the planet.</t>
  </si>
  <si>
    <t>Cannot play if: Control NO planets.</t>
  </si>
  <si>
    <t>Ghost Ship</t>
  </si>
  <si>
    <t>Place 1 destroyer from your reinforcements in a non-home system that contains a wormhole and does not contain other players' ships.</t>
  </si>
  <si>
    <t>Type</t>
  </si>
  <si>
    <t>After a wormhole is chosen.</t>
  </si>
  <si>
    <t>Imperial Rider</t>
  </si>
  <si>
    <t>Elected Target</t>
  </si>
  <si>
    <t>You cannot vote on this agenda. Predict aloud an outcome of this agenda. If your prediction is correct, gain 1 victory point.</t>
  </si>
  <si>
    <t>In The Silence Of Space</t>
  </si>
  <si>
    <t>Effect if passes</t>
  </si>
  <si>
    <t>Choose 1 system. During this tactical action, your ships in the chosen system can move through systems that contain other players' ships.</t>
  </si>
  <si>
    <t>After choosing the system.</t>
  </si>
  <si>
    <t xml:space="preserve">Valid for ships coming out of the chosen system only. </t>
  </si>
  <si>
    <t>Industrial Initiative</t>
  </si>
  <si>
    <t>Gain 1 trade good for each industrial planet you control.</t>
  </si>
  <si>
    <t>Before gaining TGs</t>
  </si>
  <si>
    <t xml:space="preserve">Can be played if: Control no industrial planets
</t>
  </si>
  <si>
    <t>Infiltrate</t>
  </si>
  <si>
    <t>When you gain control of a planet:</t>
  </si>
  <si>
    <t>Replace each PDS and space dock that is on that planet with a matching unit from your reinforcements.</t>
  </si>
  <si>
    <t>Before placing units on the board.</t>
  </si>
  <si>
    <t>Does NOT trigger "Minister of Industry" law.
Awaiting clarification if "replace" effects allow for scuttling.
Floating Factories cannot be infiltrated while in the space area.</t>
  </si>
  <si>
    <t>Effect if it doesn't pass</t>
  </si>
  <si>
    <t>Insubordination</t>
  </si>
  <si>
    <t>Remove 1 token from another player's tactic pool and return it to his reinforcements.</t>
  </si>
  <si>
    <t>After payer is chosen.</t>
  </si>
  <si>
    <t xml:space="preserve">Cannot be played on players with 0 CC in tactic pool.
</t>
  </si>
  <si>
    <t>Intercept</t>
  </si>
  <si>
    <t>After your opponent declares a retreat during a space combat:</t>
  </si>
  <si>
    <t>Your opponent cannot retreat during this round of space combat.</t>
  </si>
  <si>
    <t>After card is played</t>
  </si>
  <si>
    <t>New Constitution</t>
  </si>
  <si>
    <t>Cannot be used after a Skilled Retreat</t>
  </si>
  <si>
    <t>Leadership Rider</t>
  </si>
  <si>
    <t>You cannot vote on this agenda. Predict aloud an outcome of this agenda. If your prediction is correct, gain 3 command tokens.</t>
  </si>
  <si>
    <t>Can place tokens in any pool, in any combination</t>
  </si>
  <si>
    <t>Lost Star Chart</t>
  </si>
  <si>
    <t>During this tactical action, systems that contain alpha and beta wormholes are adjacent to each other.</t>
  </si>
  <si>
    <t xml:space="preserve">Before moving ships. </t>
  </si>
  <si>
    <t xml:space="preserve">Works even if the agenda that disables wormholes is in play. </t>
  </si>
  <si>
    <t>Lucky Shot</t>
  </si>
  <si>
    <t>Destroy 1 dreadnought, cruiser, or destroyer in a system that contains a planet you control.</t>
  </si>
  <si>
    <t>After choosing the ship.</t>
  </si>
  <si>
    <t xml:space="preserve">Cannot be used on own ships.
Cannot be used on empty systems.
</t>
  </si>
  <si>
    <t>Maneuvering Jets</t>
  </si>
  <si>
    <t>Action
(Movement/ Invasion)</t>
  </si>
  <si>
    <t>Before you assign hits produced by another player's Space Cannon roll:</t>
  </si>
  <si>
    <t>Cancel 1 hit.</t>
  </si>
  <si>
    <t>After making PDS rolls.</t>
  </si>
  <si>
    <t>Can cancel Experimental Battle Station shots</t>
  </si>
  <si>
    <t>Mining Initiative</t>
  </si>
  <si>
    <t>Gain trade goods equal to the resource value of 1 planet you control.</t>
  </si>
  <si>
    <t>After choosing a planet.</t>
  </si>
  <si>
    <t>Cannot play if: Control NO planets</t>
  </si>
  <si>
    <t>Morale Boost</t>
  </si>
  <si>
    <t>Action
(Space Combat/ Invasion)</t>
  </si>
  <si>
    <t>At the start of a combat round:</t>
  </si>
  <si>
    <t>Apply +1 to the result of each of your unit's combat rolls during this combat round.</t>
  </si>
  <si>
    <t>Affects rerolls as well.</t>
  </si>
  <si>
    <t>Parley</t>
  </si>
  <si>
    <t>After another player commits units to land on a planet you control:</t>
  </si>
  <si>
    <t>Return the committed units to the space area.</t>
  </si>
  <si>
    <t>After card is played.</t>
  </si>
  <si>
    <t>Units returned to Space area cannot be redeployed.</t>
  </si>
  <si>
    <t>Plague</t>
  </si>
  <si>
    <t>Action: Choose 1 planet that is controlled by another player.</t>
  </si>
  <si>
    <t>Roll 1 die for each infantry on that planet. For each result of 6 or greater, destroy 1 of those units.</t>
  </si>
  <si>
    <t>Directive</t>
  </si>
  <si>
    <t xml:space="preserve">
Can play on a planet with 0 GFs on it.
GF II rolls for survival.
Cannot target own planets.</t>
  </si>
  <si>
    <t xml:space="preserve">(Discard and replace if there are no laws in play)
Law </t>
  </si>
  <si>
    <t>Political Stability</t>
  </si>
  <si>
    <t>Status</t>
  </si>
  <si>
    <t>When you would return your strategy card(s) during the status phase:</t>
  </si>
  <si>
    <t>Discard all laws in play. Exhaust all home systems next turn.</t>
  </si>
  <si>
    <t>Do not return your strategy card(s). You do not choose strategy cards during the next strategy phase.</t>
  </si>
  <si>
    <t>-</t>
  </si>
  <si>
    <t>Politics Rider</t>
  </si>
  <si>
    <t>You cannot vote on this agenda. Predict aloud an outcome of this agenda. If your prediction is correct, draw 3 action cards and gain the speaker token.</t>
  </si>
  <si>
    <t xml:space="preserve">Put on discard pile before voting.
</t>
  </si>
  <si>
    <t>Public Disgrace</t>
  </si>
  <si>
    <t>Strategy</t>
  </si>
  <si>
    <t>When another player chooses a strategy card during the strategy phase:</t>
  </si>
  <si>
    <t>Judicial Abolishment</t>
  </si>
  <si>
    <t>That player must choose a different strategy card instead, if able.</t>
  </si>
  <si>
    <t>TGs on disgraced SC remain on that SC.</t>
  </si>
  <si>
    <t>Reactor Meltdown</t>
  </si>
  <si>
    <t>Destroy 1 space dock in a non-home system.</t>
  </si>
  <si>
    <t>After the space dock is chosen.</t>
  </si>
  <si>
    <t>Discard elected law.</t>
  </si>
  <si>
    <t>Cannot play on your own space docks.</t>
  </si>
  <si>
    <t>Reparations</t>
  </si>
  <si>
    <t>After another player gains control of a planet you control:</t>
  </si>
  <si>
    <t>Exhaust 1 planet that player controls and ready 1 planet you control.</t>
  </si>
  <si>
    <t xml:space="preserve">Must target ready enemy planet, if able.
Can be played if all enemy planets are exhausted.
Must target exhausted own planet, if able.
Can be played if all planets are ready.
</t>
  </si>
  <si>
    <t>Repeal Law</t>
  </si>
  <si>
    <t>Discard 1 law from play.</t>
  </si>
  <si>
    <t>After the law is chosen</t>
  </si>
  <si>
    <t>Interactions with Laws explained in specific agendas.</t>
  </si>
  <si>
    <t>Rise of a Messiah</t>
  </si>
  <si>
    <t>Place 1 infantry from your reinforcements on each planet you control.</t>
  </si>
  <si>
    <t>Before placing units.</t>
  </si>
  <si>
    <t>Up to the maximum plastic unit limit.</t>
  </si>
  <si>
    <t>Miscount Disclosed</t>
  </si>
  <si>
    <t>Sabotage</t>
  </si>
  <si>
    <t>Vote on that law again, as if it was revealed.</t>
  </si>
  <si>
    <t>Any</t>
  </si>
  <si>
    <t>When another player plays an action card other than "Sabotage":</t>
  </si>
  <si>
    <t>Cancel that action card.</t>
  </si>
  <si>
    <t>Cannot be sabotaged.</t>
  </si>
  <si>
    <t xml:space="preserve">Individual interactions. After choices, before dice rolls. </t>
  </si>
  <si>
    <t>Salvage</t>
  </si>
  <si>
    <t>After you win a space combat:</t>
  </si>
  <si>
    <t>Your opponent gives you all of his commodities.</t>
  </si>
  <si>
    <t>Before taking commodities.</t>
  </si>
  <si>
    <t>Shields Holding</t>
  </si>
  <si>
    <t>Before you assign hits to your ships during a space combat:</t>
  </si>
  <si>
    <t>Cancel up to 2 hits.</t>
  </si>
  <si>
    <t>Compensated Disarmament</t>
  </si>
  <si>
    <t>Can be used on: Dimensional Splicer
Can be used on: Devotion
Can be used on: Impulse Core</t>
  </si>
  <si>
    <t>Signal Jamming</t>
  </si>
  <si>
    <t>Chose 1 non-home system that contains or is adjacent to 1 of your ships. Place a command token from another player's reinforcements in that system.</t>
  </si>
  <si>
    <t>Planet</t>
  </si>
  <si>
    <t>After the system is chosen.</t>
  </si>
  <si>
    <t>Elect a planet. Destroy each ground on the planet. It's owner gains 1 Infantary for each one destroyed.</t>
  </si>
  <si>
    <t>Cannot place own token.</t>
  </si>
  <si>
    <t>Skilled Retreat</t>
  </si>
  <si>
    <t>Move all of your ships from the active system into an adjacent system that does not contain another player's ships; the space combat ends in a draw. Then, place a command token from your reinforcements in that system.</t>
  </si>
  <si>
    <t>Draw is neither win or loss for either party
Move all ships. Even fighter I 
Also, graphical representation - https://i.imgur.com/DFy5dk1.png</t>
  </si>
  <si>
    <t>Spy</t>
  </si>
  <si>
    <t>Choose 1 player. That player gives you 1 random action card from his hand.</t>
  </si>
  <si>
    <t>Can be played if: Player has 0 Action Cards.
Cannot target self.</t>
  </si>
  <si>
    <t>Summit</t>
  </si>
  <si>
    <t>Archived Secret</t>
  </si>
  <si>
    <t>At the start of the strategy phase:</t>
  </si>
  <si>
    <t>Gain 2 command tokens.</t>
  </si>
  <si>
    <t>Tokens can be place in any combination in any pool</t>
  </si>
  <si>
    <t>Tactical Bombardment</t>
  </si>
  <si>
    <t>Player</t>
  </si>
  <si>
    <t>Choose 1 system that contains 1 or more of your units that have Bombardment. Exhaust each planet controlled by other players in that system.</t>
  </si>
  <si>
    <t>That player draws 1 secret objective</t>
  </si>
  <si>
    <t>After system is chosen.</t>
  </si>
  <si>
    <t>Can target system that contain no planets other players control</t>
  </si>
  <si>
    <t>Technology Rider</t>
  </si>
  <si>
    <t>You cannot vote on this agenda. Predict aloud an outcome of this agenda. If your prediction is correct, research 1 technology.</t>
  </si>
  <si>
    <t>Normal research rules apply.</t>
  </si>
  <si>
    <t>Trade Rider</t>
  </si>
  <si>
    <t>You cannot vote on this agenda. Predict aloud an outcome of this agenda. If your prediction is correct, gain 5 trade goods.</t>
  </si>
  <si>
    <t>Unexpected Action</t>
  </si>
  <si>
    <t>Remove 1 of your command tokens from the game board and return it to your reinforcements.</t>
  </si>
  <si>
    <t>After counter is chosen.</t>
  </si>
  <si>
    <t>Cannot play if no tokens on board.</t>
  </si>
  <si>
    <t>Unstable Planet</t>
  </si>
  <si>
    <r>
      <t xml:space="preserve">Choose 1 harzadrous planet. Exhaust that planet and destroy </t>
    </r>
    <r>
      <rPr>
        <color rgb="FF00FFFF"/>
      </rPr>
      <t xml:space="preserve">up to </t>
    </r>
    <r>
      <t>3 infantry on it.</t>
    </r>
  </si>
  <si>
    <t>After planet is chosen</t>
  </si>
  <si>
    <t>Can be played if: Planet is exhausted.
ERRATA: UP TO 3 infantry. Can destroy 0 infantry.
Cannot target own planets.</t>
  </si>
  <si>
    <t>Upgrade</t>
  </si>
  <si>
    <t>After you activate a system that contains 1 or more of your ships:</t>
  </si>
  <si>
    <t>Replace 1 of your cruisers in that system with 1 dreadnought from your reinforcements.</t>
  </si>
  <si>
    <t>After unit is chosen.</t>
  </si>
  <si>
    <t>Can scuttle.</t>
  </si>
  <si>
    <t>Uprising</t>
  </si>
  <si>
    <t>Exhaust 1 non-home planet controlled by another player. Then gain trade goods equal to its resource value.</t>
  </si>
  <si>
    <t>After planet is chosen.</t>
  </si>
  <si>
    <t>Cannot play if: Planet is exhausted.</t>
  </si>
  <si>
    <t>Veto</t>
  </si>
  <si>
    <r>
      <rPr>
        <color rgb="FF00FFFF"/>
      </rPr>
      <t>When</t>
    </r>
    <r>
      <t xml:space="preserve"> an agenda is revealed:</t>
    </r>
  </si>
  <si>
    <t>Discard that agenda and reveal 1 agenda from the top of the deck. players vote on this agenda instead.</t>
  </si>
  <si>
    <t>ERRATA: Happens before riders</t>
  </si>
  <si>
    <t>War Effort</t>
  </si>
  <si>
    <t>Place 1 cruiser from your reinforcements in a system that contains 1 or more of your ships.</t>
  </si>
  <si>
    <t xml:space="preserve">Normal Fleet Supply rules apply. </t>
  </si>
  <si>
    <t>Warfare Rider</t>
  </si>
  <si>
    <t>You cannot vote on this agenda. Predict aloud an outcome of this agenda. If your prediction is correct, place 1 dreadnought from your reinforcements in a system that contains 1 or more of your ships.</t>
  </si>
  <si>
    <t>Agenda Cards</t>
  </si>
  <si>
    <t>Clarifications / Repeal Law interactions</t>
  </si>
  <si>
    <t>Public Execution</t>
  </si>
  <si>
    <t>Clarification</t>
  </si>
  <si>
    <t>Elected player discard all actions, pass the speaker token to the left and cannot vote during this agenda.</t>
  </si>
  <si>
    <t>The elected player draws 1 secret objective.</t>
  </si>
  <si>
    <t>Regular Secret Objective rules apply (3 total).</t>
  </si>
  <si>
    <t>Arms Reduction</t>
  </si>
  <si>
    <t>Colonial Redistribution</t>
  </si>
  <si>
    <t>Each player destroys all but 2 of his dreadnoughts and all but 4 of his cruisers.</t>
  </si>
  <si>
    <t>At the start of the next strategy phase, each player exhausts each of his planets that have a technology specialty.</t>
  </si>
  <si>
    <t>Regular Fleet Capacity ruless apply.</t>
  </si>
  <si>
    <t>Non-Home Planet Other Than Mecatol Rex</t>
  </si>
  <si>
    <t>Destroy each unit on the elected planet. Then, the player who controls that planet chooses 1 player with the fewest victory points; that player may place 1 infantry from his reinforcements on the elected planet.</t>
  </si>
  <si>
    <t>System (non-home or Mecatol)</t>
  </si>
  <si>
    <t>Destroy each unit on the planet. That player then places one Infantry from reinforcements on a planet of the player with the lowest VP.</t>
  </si>
  <si>
    <t>Taking the planet is optional for the player with fewest victory points.
Can choose the target of "Demilitarized Zone" agenda. Cannot place an infantry on that planet.</t>
  </si>
  <si>
    <t>Destroy each ground force on the elected planet; for each unit that was destroyed, the player who control that planet gains 1 trade good.</t>
  </si>
  <si>
    <t xml:space="preserve">GF II roll for survival. </t>
  </si>
  <si>
    <t>Economic Equality</t>
  </si>
  <si>
    <t>Each player returns all of his trade goods to the supply. Then, each player gains 5 trade goods.</t>
  </si>
  <si>
    <t>Each player returns all of his trade goods to the supply.</t>
  </si>
  <si>
    <t>Happens before riders.
Trade rider comes into effect after the agenda.</t>
  </si>
  <si>
    <t>Incentive Program</t>
  </si>
  <si>
    <t>Draw and reveal 1 stage I public objective from the deck and place it near the public objectives.</t>
  </si>
  <si>
    <t>Draw and reveal 1 stage II public from the deck and place it near the public objectives.</t>
  </si>
  <si>
    <t>Ixthian Artifact</t>
  </si>
  <si>
    <t>The speaker rolls 1 die. If the result is 6-10, each player may research 2 technologies. If the result is 1-5, destroy all units in Mecatol Rex's system, and each player with units in systems adjacent to Mecatol Rex's system destroys 3 of his units in each of those systems.</t>
  </si>
  <si>
    <t>Follows normal research rules.</t>
  </si>
  <si>
    <t>All players discard all trade goods, then draw 5.</t>
  </si>
  <si>
    <t>All players discard all trade goods.</t>
  </si>
  <si>
    <t>Law
(When this agenda is revealed, if there are no laws in play, discard this card and reveal another agenda from the top of the deck.)</t>
  </si>
  <si>
    <t>Discard the elected law from play.</t>
  </si>
  <si>
    <t>Has the same interaction as "Repeal Law".</t>
  </si>
  <si>
    <t>Vote on the elected law as if it were just revealed from the top of the deck.</t>
  </si>
  <si>
    <t>Awaiting clarification whether the law is repealed or just outcome changed.</t>
  </si>
  <si>
    <t>Mutiny</t>
  </si>
  <si>
    <t>Each player that voted "For" gains 1 victory point.</t>
  </si>
  <si>
    <t>Each player that voted "For" loses 1 victory point.</t>
  </si>
  <si>
    <t>Draw 1 additional stage I public objective</t>
  </si>
  <si>
    <t>Draw 1 additional stage II public objective</t>
  </si>
  <si>
    <t>Discard all laws from play. At the start of the next strategy phase, each player exhausts each planet in his home system.</t>
  </si>
  <si>
    <t>The elected player discards all of his action cards. If he has the speaker token, he gives it to the player on his left. The elected player cannot vote on any agendas during this agenda phase.</t>
  </si>
  <si>
    <t>Seed of an Empire</t>
  </si>
  <si>
    <t>The player with the most victory points gains 1 victory point.</t>
  </si>
  <si>
    <t>The player with the fewest victory points gains 1 victory point.</t>
  </si>
  <si>
    <t xml:space="preserve">In case of a tie, all elligible players gain the VP.
</t>
  </si>
  <si>
    <t>Swords to Plowshares</t>
  </si>
  <si>
    <t>Each player destroys half of his infantry on each planet he controls, rounded up. Then, each player gains trade goods equal to the number of his infantry that were destroyed.</t>
  </si>
  <si>
    <t>Each player places 1 infantry from his reinforcements on each planet he controls.</t>
  </si>
  <si>
    <t>GF IIs roll for survival.</t>
  </si>
  <si>
    <t>Unconventional Measures</t>
  </si>
  <si>
    <t>Each player that voted "For" draws 2 action cards.</t>
  </si>
  <si>
    <t>Each player that voted "For" discards all of his action cards.</t>
  </si>
  <si>
    <t>Regular hand size limit applies.</t>
  </si>
  <si>
    <t>Wormhole Research</t>
  </si>
  <si>
    <t>Each player destroys half of his Infantary (rounded up) on each planet and gains 1 trade good for each destroyed unit.</t>
  </si>
  <si>
    <t>Each player gains 1 Infantary on each planet he controls.</t>
  </si>
  <si>
    <t>Each player who has 1 or more ships in a system that contains a wormhole may research 1 technology. Then, destroy all ships in systems that contain an alpha or beta wormhole.</t>
  </si>
  <si>
    <t>Each player that voted "Against" removes 1 command token from his command sheet and returns it to his reinforcements.</t>
  </si>
  <si>
    <t>Regular research rules apply.
One technology regardless if one player has ships in more than 1 system that contains a wormhole.
Ghost of Creuss Delta Wormhole applies for the technology.
Ghost of Creuss Delta Wormhole does not require players to destroy ships.</t>
  </si>
  <si>
    <t>Anti-Intelectual Revolution</t>
  </si>
  <si>
    <t>Law</t>
  </si>
  <si>
    <t>Each player with a ship at an alpha or beta wormhole destroys all his ships in alpha or beta wormholes and researches a technology</t>
  </si>
  <si>
    <t>After a player researches a technology, he must destroy 1 of his non-fighter ships.</t>
  </si>
  <si>
    <t>Each player who voted against removes a command token from his command sheet</t>
  </si>
  <si>
    <t>At the start of the next strategy phase, each player chooses and exhausts 1 planet for each technology he owns.</t>
  </si>
  <si>
    <t>When repealed: Players no longer need to destroy a non-fighter ship when researching technologies.
Does affect: Researching technologies in any phase.
Does NOT affect: Gaining technologies.</t>
  </si>
  <si>
    <t>Classified Document Leaks</t>
  </si>
  <si>
    <t>Scored Secret Objective
(When this agenda is revealed, if there are no scored secret objectives, discard this card and reveal another agenda from the top of the deck.)</t>
  </si>
  <si>
    <t>The elected secret objective becomes a public objective; place it near the other public objectives in the common play area.</t>
  </si>
  <si>
    <t>Each player who voted for gains 1 VP</t>
  </si>
  <si>
    <t>Each player who voter for loses 1 VP</t>
  </si>
  <si>
    <r>
      <rPr>
        <u/>
      </rPr>
      <t>Duha Menaimon:</t>
    </r>
    <r>
      <t xml:space="preserve">
</t>
    </r>
    <r>
      <rPr/>
      <t xml:space="preserve">
After you activate this system, you may produce up to 5 units in this system.</t>
    </r>
  </si>
  <si>
    <t>Does NOT count as Production.
Producing happens before movement.
Does not benefit from Sarween Tools - full cost to be paid.</t>
  </si>
  <si>
    <t>The chosen SO no longer counts towards the regular limit of 3 SOs for the player who originally scored the SO.
WHEN REPEALED:
IF: Original owner has 3 scored SO, they now have 4 scored SO.
IF: Original owner has less than 3 scored SO, he needs to discard down to a total of 3 scored and unscored.
IF: Anyone else has scored the publicized SO - they are not affected</t>
  </si>
  <si>
    <t>Comittee Formation</t>
  </si>
  <si>
    <t>Each players destroys all his dreadnaughts and cruisers in excess of 2 dreadnaughts and 4 cruisers.</t>
  </si>
  <si>
    <t>Exhaust all tehc specialty planet next turn.</t>
  </si>
  <si>
    <t>The elected player gains this card.
Before players vote on an agenda that requires a player to be elected, the owner of this card may discard this card to choose a player to be elected. Players do not vote on that agenda.</t>
  </si>
  <si>
    <t>When repealed: Player can no longer use the law.</t>
  </si>
  <si>
    <t>Conventions of War</t>
  </si>
  <si>
    <r>
      <t xml:space="preserve">Players cannot use </t>
    </r>
    <r>
      <rPr>
        <i/>
      </rPr>
      <t>Bombardment</t>
    </r>
    <r>
      <t xml:space="preserve"> against units that are on cultural planets.</t>
    </r>
  </si>
  <si>
    <t>Each player that voted "Against" discards all of his action cards.</t>
  </si>
  <si>
    <t>When repealed: Players can use Bombardment against units that are on cultural planets.</t>
  </si>
  <si>
    <t>Core Mining</t>
  </si>
  <si>
    <t>Hazardous Planet</t>
  </si>
  <si>
    <t>Attach this card to the elected planet's card. Then, destroy 1 infantry on the planet.
The resource value of this planet is increased by 2.</t>
  </si>
  <si>
    <t>When repealed: The resource value of the planet is no longer increased by 2.</t>
  </si>
  <si>
    <t>Demilitarized Zone</t>
  </si>
  <si>
    <t>Cultural Planet</t>
  </si>
  <si>
    <t>Attach this card to the elected planet's card. Then, destroy all units on that planet.
Player's units cannot land, be produced, or be placed on this planet.</t>
  </si>
  <si>
    <t>When repealed: Player's units can land, be produced pr be placed on the planet.
Xxcha can take control via "Peace Accords".</t>
  </si>
  <si>
    <t>Enforced Travel Ban</t>
  </si>
  <si>
    <t>The player with most VP gains 1 VP</t>
  </si>
  <si>
    <t>The player with the fewest VP gains 1 VP.</t>
  </si>
  <si>
    <t>Alpha and beta wormholes have no effect during movement.</t>
  </si>
  <si>
    <t>Destroy each PDS in or adjacent to a system that contains a wormhole.</t>
  </si>
  <si>
    <t>When repealed: Alpha and Beta wormholes have an effect during movement.
Ghost of Creuss are not affected by the restriction.</t>
  </si>
  <si>
    <t>Executive Sanctions</t>
  </si>
  <si>
    <t>Each player can have a maximum of 3 action cards in his hand.</t>
  </si>
  <si>
    <t>Each player discards 1 random action card from his hand.</t>
  </si>
  <si>
    <t>When repealed: Each player follows the regular hand-size limit.
The Yssaril Tribes are not affected by the limitation.</t>
  </si>
  <si>
    <t>Fleet Regulations</t>
  </si>
  <si>
    <t>Each player cannot have more than 4 tokens in his fleet pool.</t>
  </si>
  <si>
    <t>Each player places 1 command token from his reinforcements in his fleet pool.</t>
  </si>
  <si>
    <t>When repealed: Each player can have as many tokens in his fleet pool.</t>
  </si>
  <si>
    <t>Holy Planet of Ixth</t>
  </si>
  <si>
    <t>Who voted "for" draw 2 cards</t>
  </si>
  <si>
    <r>
      <t xml:space="preserve">Attach this card to the elected planet's card. The planet's owner gains 1 victory point.
Units on this planet cannot use </t>
    </r>
    <r>
      <rPr>
        <i/>
      </rPr>
      <t>Production</t>
    </r>
    <r>
      <t>.
When a player gains control of this planet, he gains 1 victory point. When a player loses control of this planet, he loses 1 victory point.</t>
    </r>
  </si>
  <si>
    <t>Who voted "for" discard all action cards</t>
  </si>
  <si>
    <t>When repealed: Owner of planet does NOT lose the VP.
When repealed: Units on the planet can use Production.</t>
  </si>
  <si>
    <t>Homeland Defense Act</t>
  </si>
  <si>
    <t>Each player can have any number of PDS units on planets he controls.</t>
  </si>
  <si>
    <t>Each player destroys 1 of his PDS units.</t>
  </si>
  <si>
    <t>When repealed: Destroy down to 2 PDS on each planet.</t>
  </si>
  <si>
    <t>Imperial Arbiter</t>
  </si>
  <si>
    <t>The elected player gains this card.
At the end of the strategy phase, the owner of this card may discard this card to swap 1 of his strategy cards with 1 of another player's strategy cards.</t>
  </si>
  <si>
    <t>When repealed: Player can no longer use the card.
Any TGs on the SC remain with the player that picked the SC first.
Response happens in clock-wise order from owner of this card - relevant only if Hacan with Quantum Datahub Node are in play.</t>
  </si>
  <si>
    <t>Minister of Commerce</t>
  </si>
  <si>
    <t>The elected player gains this card.
After the owner of this card replenishes commodities, he gains 1 trade good for each player that is his neighbor.</t>
  </si>
  <si>
    <t>When repealed: Player no longer receives TGs when replenishing commodities.</t>
  </si>
  <si>
    <t>Speaker roll a die. 
1-5 Destroy all units in mecatol, and 3 units in each system adjacent to mecatol
6-10 Each player researchs 2 technologies.</t>
  </si>
  <si>
    <t>Minister of Exploration</t>
  </si>
  <si>
    <t>The elected player gains this card.
When the owner of this card gains control of a planet, he gains 1 trade good.</t>
  </si>
  <si>
    <t>When repealed: Player no longer gains TGs when gaining control of a planet.</t>
  </si>
  <si>
    <t>Minister of Industry</t>
  </si>
  <si>
    <r>
      <t xml:space="preserve">The elected player gains this card.
When the owner of this card places a space dock in a system, his units in that system may use their </t>
    </r>
    <r>
      <rPr>
        <i/>
      </rPr>
      <t>Production</t>
    </r>
    <r>
      <t xml:space="preserve"> abilities.</t>
    </r>
  </si>
  <si>
    <t>When repealed: Player's units can no longer use Production abilities when placing a space dock.
Can use the Production ability of ALL units in the system.
Cannot be used together with effects that "replace" units.</t>
  </si>
  <si>
    <t>Minister of Peace</t>
  </si>
  <si>
    <t>Publicize Weapon Schematics</t>
  </si>
  <si>
    <t>The elected player gains this card.
After a player activates a system that contains 1 or more of a different player's units, the owner of this card may discard this card; immediately end the active player's turn.</t>
  </si>
  <si>
    <t xml:space="preserve">When repealed: Player can no longer use the law.
</t>
  </si>
  <si>
    <t>Minister of Policy</t>
  </si>
  <si>
    <t>The elected player gains this card.
At the end of the status phase, the owner of this card draws 1 action card.</t>
  </si>
  <si>
    <t>When repealed: Player no longer draws 1 card at end of Status Phase.
Yssaril Tribes: Separate instance of drawing cards</t>
  </si>
  <si>
    <t>Minister of Sciences</t>
  </si>
  <si>
    <t>The elected player gains this card.
When the owner of this card resolves the primary or secondary ability of the "Technology" strategy card, he does not need to spend resources to research technology.</t>
  </si>
  <si>
    <t>When repealed: Player needs to spend resources when resolving the "Technology strategy card.
Other research rules apply.</t>
  </si>
  <si>
    <t>Minister of War</t>
  </si>
  <si>
    <t>The elected player gains this card.
The owner of this card may discard this card after performing an action to remove 1 of his command counters from the game board and return it to his reinforcements; then he may perform 1 additional action.</t>
  </si>
  <si>
    <t>When repealed: Player can no longer use the law.
Think of it as "Unexpected action" -&gt; Fleet logistics.</t>
  </si>
  <si>
    <t>Prophecy of Ixth</t>
  </si>
  <si>
    <t>If a player has Warsun technology - that technology loses it's requirements.
Warsuns lose sustain damage.</t>
  </si>
  <si>
    <t>Each player with war sun technology discards all his action cards.</t>
  </si>
  <si>
    <r>
      <t xml:space="preserve">The elected player gains this card.
The owner of this card applies +1 to the result of his fighter's combat rolls. When the owner of this card uses </t>
    </r>
    <r>
      <rPr>
        <i/>
      </rPr>
      <t>Production</t>
    </r>
    <r>
      <t>, he discards this card unless he produces 2 or more fighters.</t>
    </r>
  </si>
  <si>
    <t>When repealed: Fighters no longer get +1 to combat rolls.
2 fighters need to be produced for EVERY unit that uses "Production", including Letani Warriors.</t>
  </si>
  <si>
    <r>
      <t xml:space="preserve">If any player owns a war sun technology, all player may ignore all prerequisites on war sun technologies. All war suns lose </t>
    </r>
    <r>
      <rPr>
        <i/>
      </rPr>
      <t>Sustain Damage</t>
    </r>
    <r>
      <t>.</t>
    </r>
  </si>
  <si>
    <t>Each player that owns a war sun technology discards all of his action cards.</t>
  </si>
  <si>
    <t>When repealed: Players no longer ignore War Sun prerequisites
Technology still needs to be researched.
Muaat's PWS I does NOT count as a WS technology. PWS II does.</t>
  </si>
  <si>
    <t>Regulated Conscription</t>
  </si>
  <si>
    <t>When a player produces units, he produces only 1 fighter and infantry for its cost instead of 2.</t>
  </si>
  <si>
    <t>When repealed: When a player produces units, he NO longer produces only 1 fighter and infantry for its cost instead of 2.</t>
  </si>
  <si>
    <t>Representatative Government</t>
  </si>
  <si>
    <t xml:space="preserve">(Discard and replace if no one completed a secret objective)
Scored secret objective </t>
  </si>
  <si>
    <t>Player cannot exhaust planets to cast votes during the agenda phase; each player may cast 1 vote on each agenda instead.</t>
  </si>
  <si>
    <t xml:space="preserve">
That objective becomes a public objective.</t>
  </si>
  <si>
    <t>At the start of the next strategy phase, each player that voted "Against" exhausts all of his cultural planets.</t>
  </si>
  <si>
    <t>When repealed: Players use their influence for voting.
Bribery and Distinguished councellor are unaffected by this law.</t>
  </si>
  <si>
    <t>Research Team: Biotic</t>
  </si>
  <si>
    <t>Industrial Planet</t>
  </si>
  <si>
    <t>Attach this card to the elected planet's card.
When the owner of this planet researches technology, he may exhaust this card to ignore 1 green prerequisite.</t>
  </si>
  <si>
    <t>When repealed: Player can no longer use this card.
This card is separate from the planet.
You can exhaust this card as a prerequisite and leave the planet ready.
This card does not count as a tech skip for objectives.</t>
  </si>
  <si>
    <t>Research Team: Cybernetic</t>
  </si>
  <si>
    <t>Attach this card to the elected planet's card.
When the owner of this planet researches technology, he may exhaust this card to ignore 1 yellow prerequisite.</t>
  </si>
  <si>
    <t>Research Team: Propulsion</t>
  </si>
  <si>
    <t>Attach this card to the elected planet's card.
When the owner of this planet researches technology, he may exhaust this card to ignore 1 blue prerequisite.</t>
  </si>
  <si>
    <t>Research Team: Warfare</t>
  </si>
  <si>
    <t>Attach this card to the elected planet's card.
When the owner of this planet researches technology, he may exhaust this card to ignore 1 red prerequisite.</t>
  </si>
  <si>
    <t>Senate Sanctuary</t>
  </si>
  <si>
    <t>Attach this card to the elected planet's card.
The influence value of this planet is increased by 2.</t>
  </si>
  <si>
    <t>When repealed: The planet's influence value is no longer increased by 2.</t>
  </si>
  <si>
    <t>Shard of the Throne</t>
  </si>
  <si>
    <t>The elected player gains this card and 1 victory point.
A player gains this card and 1 victory point when he wins a combat against the owner of this card. Then, the previous owner of this card loses 1 victory point.</t>
  </si>
  <si>
    <t>When repealed: Owner of card does not lose the VP.</t>
  </si>
  <si>
    <t>Shared Research</t>
  </si>
  <si>
    <t>Each player's units can move through nebulae.</t>
  </si>
  <si>
    <t>Each player places a command token from his reinforcements in his home system, if able.</t>
  </si>
  <si>
    <t>When repealed: Each player's units follow regular nebulae units.
If a player does not have CC in reinforcements, he does not place CC in the home system from elsewhere.</t>
  </si>
  <si>
    <t>Terraforming Initiative</t>
  </si>
  <si>
    <t>Attach this card to the elected planet's card.
The resource and influence values of this planet are increased by 1.</t>
  </si>
  <si>
    <t>When repealed: The planet's resource and influence values are no longer increased by 1.</t>
  </si>
  <si>
    <t>The Crown of Emphidia</t>
  </si>
  <si>
    <t>The elected player gains this card and 1 victory point.
A player gains this card and 1 victory point after he gains control of a planet in the home system of this card's owner. Then, the previous owner of this card loses 1 victory point.</t>
  </si>
  <si>
    <t>When repealed: Owner of card does NOT lose the VP.</t>
  </si>
  <si>
    <t>The Crown of Thanlos</t>
  </si>
  <si>
    <t>This planet owner gains 1 VP as long as he control this planet.
Units on the planet cannot use production.</t>
  </si>
  <si>
    <t>The elected player gains this card.
During each combat round, the owner of this card may reroll any number of dice; he must destroy each of his units that did not produce a hit with its reroll.</t>
  </si>
  <si>
    <t>When repealed: Player can NO longer reroll combat rolls.
Rerolls happen for each type of unit immediately after rolling for it. 
As attacker: Rerolls happen before defender rolls.
As defender: Rerolls happen before assigning hits.
Can reroll partial dice - Warsun/some flagships.If any of the dice hit, the unit is not destroyed.</t>
  </si>
  <si>
    <t>Wormhole Reconstruction</t>
  </si>
  <si>
    <t>All systems that contain either an alpha or beta wormhole are adjacent to each other.</t>
  </si>
  <si>
    <t>Each player places a command token from his reinforcements in each system that contains a wormhole and 1 or more of his ships.</t>
  </si>
  <si>
    <t>When repealed: Systems that contain an alpha wormhole are NO longer adjacent to systems that contain a beta wormhole.</t>
  </si>
  <si>
    <t>Elected planet gain 2 additional influence.</t>
  </si>
  <si>
    <t>Destroy one Infantary on the planet and increase it's resource by 2.</t>
  </si>
  <si>
    <t>Planets</t>
  </si>
  <si>
    <t>That planet produces 1 additional resource.</t>
  </si>
  <si>
    <t>Planet gains red tech specialty</t>
  </si>
  <si>
    <r>
      <rPr>
        <u/>
      </rPr>
      <t>War Funding:</t>
    </r>
    <r>
      <t xml:space="preserve">
At the start of a round of space combat:</t>
    </r>
    <r>
      <rPr/>
      <t xml:space="preserve">
The Letnev Player loses 2 trade goods.
During this combat round, reroll any number of your dice.
Then, return this card to the Letnev player.</t>
    </r>
  </si>
  <si>
    <t>The barony player does NOT need to have 2TGs in order to play the promissory note.</t>
  </si>
  <si>
    <r>
      <rPr>
        <u/>
      </rPr>
      <t>Armada:</t>
    </r>
    <r>
      <t xml:space="preserve">
</t>
    </r>
    <r>
      <rPr/>
      <t>The maximum number of non-fighter ships you can have in each system is equal to 2 more than the number of tokens in your fleet pool.</t>
    </r>
  </si>
  <si>
    <t>When facing Naalu, Barony does not need to remove a token with 0 tokens in fleet pool</t>
  </si>
  <si>
    <r>
      <rPr>
        <color rgb="FF4A86E8"/>
        <u/>
      </rPr>
      <t>Chaos Mapping (B):</t>
    </r>
    <r>
      <t xml:space="preserve">
</t>
    </r>
    <r>
      <rPr/>
      <t xml:space="preserve">Other players cannot activate asteroid fields that contain 1 or more of your ships.
At the start of your turn during the action phase, you may produce 1 unit in a system that contains at least 1 of your units that has </t>
    </r>
    <r>
      <rPr>
        <i/>
      </rPr>
      <t>Production</t>
    </r>
    <r>
      <rPr/>
      <t>.</t>
    </r>
    <r>
      <t xml:space="preserve">
</t>
    </r>
    <r>
      <rPr>
        <color rgb="FFF1C232"/>
        <u/>
      </rPr>
      <t xml:space="preserve">
</t>
    </r>
  </si>
  <si>
    <t>Does not benefit from Sarween Tools - full cost to be paid.</t>
  </si>
  <si>
    <r>
      <rPr>
        <u/>
      </rPr>
      <t>Fires of the Gashlai:</t>
    </r>
    <r>
      <t xml:space="preserve">
Action:</t>
    </r>
    <r>
      <rPr/>
      <t xml:space="preserve"> Remove 1 token from the Muaat player's fleet pool and return it to his reinforcements. Then, gain your war sun unit upgrade technology card. 
Then, return this card to the Muaat Player.</t>
    </r>
  </si>
  <si>
    <t>The Muaat player does not need to have a token in his fleet pool in order to play the promissory note</t>
  </si>
  <si>
    <t>Planet gains green tech specialty</t>
  </si>
  <si>
    <t>Planet gains yellow tech specialty</t>
  </si>
  <si>
    <r>
      <rPr>
        <u/>
      </rPr>
      <t>The Inferno:</t>
    </r>
    <r>
      <t xml:space="preserve">
</t>
    </r>
    <r>
      <rPr/>
      <t xml:space="preserve">
</t>
    </r>
    <r>
      <t>Action:</t>
    </r>
    <r>
      <rPr/>
      <t xml:space="preserve"> Spend 1 token from your strategy pool to place 1 cruiser in this unit's system.</t>
    </r>
  </si>
  <si>
    <t>Regular fleet supply rules apply.
Can scuttle.</t>
  </si>
  <si>
    <t>Planet gains blue tech specialty</t>
  </si>
  <si>
    <t>Attach to planet. Destroy all units there.
Players cannot land, place or produce units there.</t>
  </si>
  <si>
    <t>Elected player no longer pays to research technology</t>
  </si>
  <si>
    <t>Elected player may discard this before another elect player agenda to choose a player to be elected.</t>
  </si>
  <si>
    <t>Elected player may discard this card to swap his strategy card with another player's during the staregy phase.</t>
  </si>
  <si>
    <t>Elected player gains 1 trade good for each neighbor after refreshing commodities.</t>
  </si>
  <si>
    <t>Elected player gains 1 trade good when gaining control of a planet.</t>
  </si>
  <si>
    <t>Elected player may produce immediately after building a space dock.</t>
  </si>
  <si>
    <t>Elected player may discard this card to end a turn after any player activates a system containing another player's ships.</t>
  </si>
  <si>
    <r>
      <rPr>
        <color rgb="FFF1C232"/>
        <u/>
      </rPr>
      <t>Quantum Datahub Node (YYY):</t>
    </r>
    <r>
      <t xml:space="preserve">
</t>
    </r>
    <r>
      <rPr/>
      <t>At the end of the strategy phase, you may spend 1 token from your strategy pool and give another player 3 of your trade goods. If you do, give 1 of your strategy cards to that player and take 1 of his strategy cards.</t>
    </r>
    <r>
      <t xml:space="preserve">
</t>
    </r>
  </si>
  <si>
    <t>TGs on SCs remain with players that originally picked the SCs</t>
  </si>
  <si>
    <t>Elected player draws 1 additional action card each turn.</t>
  </si>
  <si>
    <t>Elected player may discard this agenda to remove a command token (after another action) and take another action.</t>
  </si>
  <si>
    <r>
      <rPr>
        <color rgb="FF38761D"/>
        <u/>
      </rPr>
      <t>Production Biomes (GG):</t>
    </r>
    <r>
      <t xml:space="preserve">
Action:</t>
    </r>
    <r>
      <rPr/>
      <t xml:space="preserve"> Exhaust this card and spend 1 token from your strategy pool to gain 4 trade goods and choose 1 other player; that player gains 2 trade goods.</t>
    </r>
  </si>
  <si>
    <t>Does NOT count as a transaction</t>
  </si>
  <si>
    <t>The owners gain +1 on fighter rolls. He must discard this if he uses production but doesn't produce at least 2 fightrs.</t>
  </si>
  <si>
    <r>
      <rPr>
        <u/>
      </rPr>
      <t>Wrath of Kenara:</t>
    </r>
    <r>
      <t xml:space="preserve">
</t>
    </r>
    <r>
      <rPr/>
      <t xml:space="preserve">
After you roll a die during a space combat in this system, you may spend 1 trade good to apply +1 to the result.</t>
    </r>
  </si>
  <si>
    <t>Decide before rolling for next unit type</t>
  </si>
  <si>
    <t>Elected player gets 1 VP.
Whoever wins a combat against owner, gains this card and get that VP for himself.</t>
  </si>
  <si>
    <t xml:space="preserve">Elected player gains 1 VP as long as he controls his home system.
Pass this card to a player that takes control of a planet into this players home system.
</t>
  </si>
  <si>
    <t>The Crown of Thalnos</t>
  </si>
  <si>
    <t>Elect player may reroll any dice during combat - but destroys any ships that don't produce a hit with that reroll.</t>
  </si>
  <si>
    <t>Players cannot use alpha and beta wormholes.</t>
  </si>
  <si>
    <t>Destroy each pds in or adjacent to a wormhole system.</t>
  </si>
  <si>
    <t>All players can have any number of PDs in each planet</t>
  </si>
  <si>
    <t>Each player destory one PDS</t>
  </si>
  <si>
    <t>All players are limited to 3 action cards in hand.</t>
  </si>
  <si>
    <t>Each player dicards a random action card.</t>
  </si>
  <si>
    <t>Fleet pool is limited to 4</t>
  </si>
  <si>
    <t>Each player gains 1 command token on his fleet pool</t>
  </si>
  <si>
    <r>
      <rPr>
        <u/>
      </rPr>
      <t>Military Support:</t>
    </r>
    <r>
      <t xml:space="preserve">
At the start of the Sol player's turn:</t>
    </r>
    <r>
      <rPr/>
      <t xml:space="preserve">
Remove 1 token from the Sol player's strategy pool, if able, and return it to his reinforcements. Then, you may place 2 infantry from your reinforcements on any planet you control.
Then, return this card to the Sol player.</t>
    </r>
  </si>
  <si>
    <t>The Sol player does not need to have a token in his strategy pool in order to play the promissory note</t>
  </si>
  <si>
    <t>Everyone's ships can move through Nebulae.</t>
  </si>
  <si>
    <t>Each player places a command token at his home system.</t>
  </si>
  <si>
    <t>A and B wormholes are connected</t>
  </si>
  <si>
    <t>Each player places a command token from supply in each system with a A or B wormhole and one of his ships.</t>
  </si>
  <si>
    <r>
      <rPr>
        <u/>
      </rPr>
      <t>Genesis:</t>
    </r>
    <r>
      <t xml:space="preserve">
</t>
    </r>
    <r>
      <rPr/>
      <t>At the end of the status phase, place 1 infantry from your reinforcements in this system's space area.</t>
    </r>
  </si>
  <si>
    <t>Regular Fleet Capacity rules apply.
If above capacity, infantry is destroyed. GF II rolls for survival</t>
  </si>
  <si>
    <t>Players cannot bombard cultural planets</t>
  </si>
  <si>
    <t>Each player who voted against discard all his cards.</t>
  </si>
  <si>
    <t>Players get one vote instead of using influence to vote during agendas.</t>
  </si>
  <si>
    <t>Exhaust all cultural planets of player who voted against. (next turn)</t>
  </si>
  <si>
    <t>After researching a tachnology, each player must destroy one of his non-fighter ships</t>
  </si>
  <si>
    <t>Next turn, each player exhaust one planet for each technology they have researched.</t>
  </si>
  <si>
    <t>Each Fighter or Infantary require 1 resource instead of 1/2.</t>
  </si>
  <si>
    <r>
      <rPr>
        <u/>
      </rPr>
      <t>Hil Colish:</t>
    </r>
    <r>
      <t xml:space="preserve">
</t>
    </r>
    <r>
      <rPr/>
      <t>This ship's system contains a delta wormhole.
During movement, this ship may move before or after your other ships.</t>
    </r>
  </si>
  <si>
    <t>Enemy units can use the Delta wormhole with Lightwave Deflector OR In the Silence of Space Action card</t>
  </si>
  <si>
    <r>
      <rPr>
        <color rgb="FFFF0000"/>
        <u/>
      </rPr>
      <t>Dimensional Splicer (R):</t>
    </r>
    <r>
      <t xml:space="preserve">
</t>
    </r>
    <r>
      <rPr/>
      <t>At the start of a space combat in a system that contains a wormhole and 1 or more of your ships, you may produce 1 hit and assign it to 1 of your opponent's ships.</t>
    </r>
  </si>
  <si>
    <t>Can follow with a Direct Hit
Can use Shields Holding against</t>
  </si>
  <si>
    <r>
      <rPr>
        <u/>
      </rPr>
      <t>Quantum Entanglement:</t>
    </r>
    <r>
      <t xml:space="preserve">
</t>
    </r>
    <r>
      <rPr/>
      <t>You treat all systems that contain either an alpha or a beta wormhole as adjacent to each other. Game effects cannot prevent you from using this ability.</t>
    </r>
    <r>
      <t xml:space="preserve">
</t>
    </r>
  </si>
  <si>
    <t>No confirmed information on interactions with Mentak Pillage as of this moment</t>
  </si>
  <si>
    <t>Trait</t>
  </si>
  <si>
    <t>Resource</t>
  </si>
  <si>
    <t>Influence</t>
  </si>
  <si>
    <t>Tech</t>
  </si>
  <si>
    <r>
      <rPr>
        <u/>
      </rPr>
      <t>Assimilate:</t>
    </r>
    <r>
      <t xml:space="preserve">
</t>
    </r>
    <r>
      <rPr/>
      <t>When you gain control of a planet, replace each PDS and space dock that is on that planet with a matching unit from your reinforcements.</t>
    </r>
  </si>
  <si>
    <t>Not optional.
Awaiting clarification if "replace" effects allow for scuttling.</t>
  </si>
  <si>
    <t>Abyz</t>
  </si>
  <si>
    <t>Hazardous</t>
  </si>
  <si>
    <t>Nestphar</t>
  </si>
  <si>
    <r>
      <rPr>
        <u/>
      </rPr>
      <t>Cybernetic Enhancements:</t>
    </r>
    <r>
      <t xml:space="preserve">
At the start of your turn:</t>
    </r>
    <r>
      <rPr/>
      <t xml:space="preserve">
Remove 1 token from the L1Z1X player's strategy pool and return it to his reinforcements. Then, place 1 command token from your reinforcements in your strategy pool.
Then, return this card to the L1Z1X player.</t>
    </r>
  </si>
  <si>
    <t>The L1Z1X player does not need to have a token in his strategy pool in order to play the promissory note</t>
  </si>
  <si>
    <t>Arinam</t>
  </si>
  <si>
    <t>Industrial</t>
  </si>
  <si>
    <t>Creuss</t>
  </si>
  <si>
    <t>Arnor</t>
  </si>
  <si>
    <t>Hercant</t>
  </si>
  <si>
    <t>Hacan</t>
  </si>
  <si>
    <t>Bereg</t>
  </si>
  <si>
    <t>Arretze</t>
  </si>
  <si>
    <t>Centauri</t>
  </si>
  <si>
    <t>Cultural</t>
  </si>
  <si>
    <t xml:space="preserve">- </t>
  </si>
  <si>
    <t>Kamdorn</t>
  </si>
  <si>
    <r>
      <rPr>
        <u/>
      </rPr>
      <t>Harrow:</t>
    </r>
    <r>
      <t xml:space="preserve">
</t>
    </r>
    <r>
      <rPr/>
      <t xml:space="preserve">After each round of ground combat, your ships in the active system may use their </t>
    </r>
    <r>
      <rPr>
        <i/>
      </rPr>
      <t>Bombardment</t>
    </r>
    <r>
      <rPr/>
      <t xml:space="preserve"> abilities against your opponent's ground forces on the planet.</t>
    </r>
  </si>
  <si>
    <t>Apply Plasma Scoring on each instance of Harrow</t>
  </si>
  <si>
    <t>Coorneeq</t>
  </si>
  <si>
    <t>Jol</t>
  </si>
  <si>
    <t>Jol-Nar</t>
  </si>
  <si>
    <t>Dal Bootha</t>
  </si>
  <si>
    <t>Nar</t>
  </si>
  <si>
    <t>Fria</t>
  </si>
  <si>
    <t>[0.0.0]</t>
  </si>
  <si>
    <t>L1Z1x</t>
  </si>
  <si>
    <t>Gral</t>
  </si>
  <si>
    <t>Blue</t>
  </si>
  <si>
    <t>Arc Prime</t>
  </si>
  <si>
    <t>Letnev</t>
  </si>
  <si>
    <t>Lazar</t>
  </si>
  <si>
    <t>Yellow</t>
  </si>
  <si>
    <t>Wren Terra</t>
  </si>
  <si>
    <t>Lirta IV</t>
  </si>
  <si>
    <t>Moll Primus</t>
  </si>
  <si>
    <t>Mentak</t>
  </si>
  <si>
    <t>Lodor + Beta</t>
  </si>
  <si>
    <t>Muuat</t>
  </si>
  <si>
    <t>Muaat</t>
  </si>
  <si>
    <t>Lor</t>
  </si>
  <si>
    <t>.</t>
  </si>
  <si>
    <t>Druaa</t>
  </si>
  <si>
    <t>Naalu</t>
  </si>
  <si>
    <t>Mecatol Rex</t>
  </si>
  <si>
    <t>Maaluuk</t>
  </si>
  <si>
    <t>Meer</t>
  </si>
  <si>
    <t>Red</t>
  </si>
  <si>
    <t>Mordai II</t>
  </si>
  <si>
    <t>Mehar Xull</t>
  </si>
  <si>
    <t>Lisis II</t>
  </si>
  <si>
    <t>Saar</t>
  </si>
  <si>
    <t>Mellon</t>
  </si>
  <si>
    <t>Ragh</t>
  </si>
  <si>
    <t>New Albion</t>
  </si>
  <si>
    <t>Green</t>
  </si>
  <si>
    <t>Tren'Lak</t>
  </si>
  <si>
    <t>Quann + Alpha</t>
  </si>
  <si>
    <t>Quinarra</t>
  </si>
  <si>
    <t>Qucen'n</t>
  </si>
  <si>
    <t>Jord</t>
  </si>
  <si>
    <t>Sol</t>
  </si>
  <si>
    <t>Rarron</t>
  </si>
  <si>
    <r>
      <rPr>
        <color rgb="FFF1C232"/>
        <u/>
      </rPr>
      <t>Salvage Operations (YY):</t>
    </r>
    <r>
      <t xml:space="preserve">
</t>
    </r>
    <r>
      <rPr/>
      <t>After you win or lose a space combat, gain 1 trade good; if you won the combat, you may also produce 1 ship in that system of any ship type that was destroyed during the combat.</t>
    </r>
  </si>
  <si>
    <t>Draw does not trigger Salvage Operations.</t>
  </si>
  <si>
    <t>Resculon</t>
  </si>
  <si>
    <t>Archon Wren</t>
  </si>
  <si>
    <t>Xxcha</t>
  </si>
  <si>
    <t>Sakulag</t>
  </si>
  <si>
    <t>Archon Tau</t>
  </si>
  <si>
    <t>Saudor</t>
  </si>
  <si>
    <r>
      <rPr>
        <u/>
      </rPr>
      <t>Pillage:</t>
    </r>
    <r>
      <t xml:space="preserve">
</t>
    </r>
    <r>
      <rPr/>
      <t>After 1 of your neighbors gains trade goods or resolves a transaction, if he has 3 or more trade goods, you may take 1 of his trade goods or commodities.</t>
    </r>
  </si>
  <si>
    <t>Darien</t>
  </si>
  <si>
    <t>Yin</t>
  </si>
  <si>
    <t>Triggers for every single transaction and every instance of TG gain.
No confirmed information on interaction with Ghosts of Creuss via non-matching wormhole adjacency as of current moment.</t>
  </si>
  <si>
    <t>Starpoint</t>
  </si>
  <si>
    <t>Retillion</t>
  </si>
  <si>
    <t>Yssaril</t>
  </si>
  <si>
    <t>Tar'Mann</t>
  </si>
  <si>
    <t>Shalloq</t>
  </si>
  <si>
    <t>Tequ'ran</t>
  </si>
  <si>
    <t>⍺-Wormhole</t>
  </si>
  <si>
    <r>
      <rPr>
        <color rgb="FF38761D"/>
        <u/>
      </rPr>
      <t>Neuroglaive (GGG):</t>
    </r>
    <r>
      <t xml:space="preserve">
</t>
    </r>
    <r>
      <rPr/>
      <t>After another player activates a system that contains 1 or more of your ships, that player removes 1 token from his fleet pool and returns it to his reinforcements.</t>
    </r>
  </si>
  <si>
    <t>Token removal happens before movement
Players need to adjust for fleet supply before moving any ships
Has no effect when at 0 tokens in fleet pool</t>
  </si>
  <si>
    <r>
      <rPr>
        <u/>
      </rPr>
      <t>Matriarch:</t>
    </r>
    <r>
      <t xml:space="preserve">
</t>
    </r>
    <r>
      <rPr/>
      <t xml:space="preserve">During an invasion in this system, you may commit fighters to planets as if they were ground forces. </t>
    </r>
    <r>
      <rPr>
        <color rgb="FF00FFFF"/>
      </rPr>
      <t>When combat ends,</t>
    </r>
    <r>
      <rPr/>
      <t xml:space="preserve"> return those units to the space area.</t>
    </r>
  </si>
  <si>
    <t>Cannot take control of a planet without an infantry.
ERRATA: When combat ends</t>
  </si>
  <si>
    <r>
      <rPr>
        <u/>
      </rPr>
      <t>C'Morran N'orr:</t>
    </r>
    <r>
      <t xml:space="preserve">
</t>
    </r>
    <r>
      <rPr/>
      <t xml:space="preserve">
Apply +1 to the result of each of your other ship's combat rolls in this system.</t>
    </r>
    <r>
      <t xml:space="preserve">
</t>
    </r>
  </si>
  <si>
    <t>Modifier stops being applied as soon as flagship is destroyed</t>
  </si>
  <si>
    <t>Empty Space</t>
  </si>
  <si>
    <r>
      <rPr>
        <b/>
        <u/>
      </rPr>
      <t>Analytical:</t>
    </r>
    <r>
      <t xml:space="preserve">
When you research a technology that is not a unit upgrade technology, you may ignore 1 prerequisite.</t>
    </r>
  </si>
  <si>
    <t>Can be applied for each non-unit upgrade technology researched</t>
  </si>
  <si>
    <t>Thibah</t>
  </si>
  <si>
    <t>β-Wormhole</t>
  </si>
  <si>
    <t>Torkan</t>
  </si>
  <si>
    <r>
      <rPr>
        <u/>
      </rPr>
      <t>Research Agreement:</t>
    </r>
    <r>
      <t xml:space="preserve">
After the Jol-Nar player researches a technology that is not a faction technology:</t>
    </r>
    <r>
      <rPr/>
      <t xml:space="preserve">
Gain that technology. Then, return this card to the Jol-Nar player.</t>
    </r>
  </si>
  <si>
    <t xml:space="preserve">Technology is NOT researched. </t>
  </si>
  <si>
    <t>Asteroid Field 2x</t>
  </si>
  <si>
    <t>Anomaly</t>
  </si>
  <si>
    <t>Vefut II</t>
  </si>
  <si>
    <t>Gravity Rift</t>
  </si>
  <si>
    <t>Wellon</t>
  </si>
  <si>
    <t>Nebula</t>
  </si>
  <si>
    <t>XXehan</t>
  </si>
  <si>
    <t>Supernova</t>
  </si>
  <si>
    <t>Zohbat</t>
  </si>
  <si>
    <t>Empty Space 5x</t>
  </si>
  <si>
    <r>
      <rPr>
        <u/>
      </rPr>
      <t>Reclamation:</t>
    </r>
    <r>
      <t xml:space="preserve">
</t>
    </r>
    <r>
      <rPr/>
      <t>After you resolve a tactical action during which you gained control of Mecatol Rex, you may place 1 PDS and 1 space dock from your reinforcements on Mecatol Rex.</t>
    </r>
  </si>
  <si>
    <t>Can NOT produce with space dock when placed.</t>
  </si>
  <si>
    <r>
      <rPr>
        <u/>
      </rPr>
      <t>Acquiescence:</t>
    </r>
    <r>
      <t xml:space="preserve">
At the end of the strategy phase:</t>
    </r>
    <r>
      <rPr/>
      <t xml:space="preserve">
Exchange 1 of your strategy cards with a strategy card that was chosen by the Winnu player. Then return this card to the Winnu player.</t>
    </r>
  </si>
  <si>
    <r>
      <rPr>
        <color rgb="FF4A86E8"/>
        <u/>
      </rPr>
      <t>Lazax Gate Folding (BB):</t>
    </r>
    <r>
      <t xml:space="preserve">
</t>
    </r>
    <r>
      <rPr/>
      <t xml:space="preserve">During your tactical actions, if you do not control Mecatol Rex, treat its system as if it contains both an alpha and beta wormhole.
</t>
    </r>
    <r>
      <t>Action:</t>
    </r>
    <r>
      <rPr/>
      <t xml:space="preserve"> If you control Mecatol Rex, exhaust this card to place 1 infantry from your reinforcements on Mecatol Rex.</t>
    </r>
  </si>
  <si>
    <t>Awaiting clarifications to who can see, use the wormholes, including PDS fire and Mentak Pillage</t>
  </si>
  <si>
    <r>
      <rPr>
        <color rgb="FFF1C232"/>
        <u/>
      </rPr>
      <t>Hegemonic Trade Policy (YY):</t>
    </r>
    <r>
      <t xml:space="preserve">
</t>
    </r>
    <r>
      <rPr/>
      <t xml:space="preserve">Exhaust this card when 1 or more of your units use </t>
    </r>
    <r>
      <rPr>
        <i/>
      </rPr>
      <t>Production</t>
    </r>
    <r>
      <rPr/>
      <t>; swap the resource and influence values of 1 planet you control until the end of your turn.</t>
    </r>
  </si>
  <si>
    <t>Awaiting clarification in the case of using it outside of your turn.</t>
  </si>
  <si>
    <r>
      <rPr>
        <u/>
      </rPr>
      <t>Political Favor:</t>
    </r>
    <r>
      <t xml:space="preserve">
After an agenda is revealed:</t>
    </r>
    <r>
      <rPr/>
      <t xml:space="preserve">
Remove 1 token from the Xxcha player's strategy pool and return it to his reinforcements. Then, discard the revealed agenda and reveal 1 agenda from the top of the deck. Players vote on this agenda instead.
Then, return this card to the Xxcha player.</t>
    </r>
  </si>
  <si>
    <t>The Xxcha player does not need to have a token in his strategy pool in order to play the promissory note</t>
  </si>
  <si>
    <r>
      <rPr>
        <u/>
      </rPr>
      <t>Loncara Ssodu:</t>
    </r>
    <r>
      <t xml:space="preserve">
</t>
    </r>
    <r>
      <rPr>
        <i/>
      </rPr>
      <t>Space Cannon 5 (x3)</t>
    </r>
    <r>
      <rPr/>
      <t xml:space="preserve">
You may use this unit's </t>
    </r>
    <r>
      <rPr>
        <i/>
      </rPr>
      <t>Space Cannon</t>
    </r>
    <r>
      <rPr/>
      <t xml:space="preserve"> against ships that are in adjacent systems.</t>
    </r>
  </si>
  <si>
    <t>Does benefit from Plasma Scoring</t>
  </si>
  <si>
    <r>
      <rPr>
        <u/>
      </rPr>
      <t>Indoctrination:</t>
    </r>
    <r>
      <t xml:space="preserve">
</t>
    </r>
    <r>
      <rPr/>
      <t>At the start of a ground combat, you may spend 2 influence to replace 1 of your opponent's participating infantry with 1 infantry from your reinforcements.</t>
    </r>
  </si>
  <si>
    <t>Requires at least 1 participating Yin infantry.
Cannot spend 4 influence for 2 ground combats - each instance has separate cost.
Does trigger Dacxive Animators.</t>
  </si>
  <si>
    <r>
      <rPr>
        <u/>
      </rPr>
      <t>Devotion:</t>
    </r>
    <r>
      <t xml:space="preserve">
</t>
    </r>
    <r>
      <rPr/>
      <t xml:space="preserve">After each space battle round, you may destroy 1 of your cruisers or destroyers </t>
    </r>
    <r>
      <rPr>
        <color rgb="FF00FFFF"/>
      </rPr>
      <t xml:space="preserve">in the active system </t>
    </r>
    <r>
      <rPr/>
      <t xml:space="preserve">to produce 1 hit and assign it to 1 of your opponent's ships </t>
    </r>
    <r>
      <rPr>
        <color rgb="FF00FFFF"/>
      </rPr>
      <t>in that system</t>
    </r>
    <r>
      <rPr/>
      <t>.</t>
    </r>
  </si>
  <si>
    <t>Can follow with a Direct Hit.
Can use Shields Holding against.</t>
  </si>
  <si>
    <r>
      <rPr>
        <color rgb="FFF1C232"/>
        <u/>
      </rPr>
      <t>Impulse Core (YY):</t>
    </r>
    <r>
      <t xml:space="preserve">
</t>
    </r>
    <r>
      <rPr/>
      <t>At the start of a space combat, you may destroy 1 of your cruisers or destroyers in the active system to produce 1 hit against your opponent's ships; that hit must be assigned by your opponent to 1 of his non-fighter ships if able.</t>
    </r>
  </si>
  <si>
    <r>
      <rPr>
        <u/>
      </rPr>
      <t>Van Hauge:</t>
    </r>
    <r>
      <t xml:space="preserve">
</t>
    </r>
    <r>
      <rPr/>
      <t>When this ship is destroyed, destroy all ships in this system.</t>
    </r>
  </si>
  <si>
    <t>Combat ends in a Draw.
If destroyed by Gravity Rift, destroys all ships in the active system.</t>
  </si>
  <si>
    <r>
      <rPr>
        <color rgb="FF38761D"/>
        <u/>
      </rPr>
      <t>Mageon Implants (GGG):</t>
    </r>
    <r>
      <t xml:space="preserve">
Action:</t>
    </r>
    <r>
      <rPr/>
      <t xml:space="preserve"> Exhaust this card to look at another player's hand of action cards. Choose 1 of those cards and add it to your hand.</t>
    </r>
  </si>
  <si>
    <t>Can target player with 0 cards in hand.</t>
  </si>
  <si>
    <r>
      <rPr>
        <u/>
      </rPr>
      <t>Spy Net:</t>
    </r>
    <r>
      <t xml:space="preserve">
At the end of your turn:
</t>
    </r>
    <r>
      <rPr/>
      <t>Look at the Yssaril player's hand of action cards. Choose 1 of those cards and add it to your hand.
Then, return this card to the Yssaril player.</t>
    </r>
  </si>
  <si>
    <t>Can target the Yssaril player with 0 cards in hand.</t>
  </si>
  <si>
    <r>
      <rPr>
        <b/>
        <u/>
      </rPr>
      <t>Galactic Threat:</t>
    </r>
    <r>
      <t xml:space="preserve">
You cannot vote on agendas. Once per agenda phase, after an agenda is revealed, you may predict aloud the outcome of that agenda. If your prediction is correct, gain 1 technology that is owned by a player who voted how you predicted.
</t>
    </r>
  </si>
  <si>
    <t>Cannot play: Distinguished councelor
Cannot play: Bribery
Can play: Riders</t>
  </si>
  <si>
    <r>
      <rPr>
        <b/>
        <u/>
      </rPr>
      <t>Technology Singularity:</t>
    </r>
    <r>
      <t xml:space="preserve">
Once per combat, after 1 of your opponent's units is destroyed, you may gain 1 technology that is owned by that player.
</t>
    </r>
  </si>
  <si>
    <t xml:space="preserve">Does not matter how that unit was destroyed as long it was during combat
Does not count PDS kills
</t>
  </si>
  <si>
    <r>
      <rPr>
        <b/>
        <u/>
      </rPr>
      <t>Propagation:</t>
    </r>
    <r>
      <t xml:space="preserve">
You cannot research technology. When you would research a technology, gain 3 command tokens instead.</t>
    </r>
  </si>
  <si>
    <t>Counts for every instance of researching</t>
  </si>
  <si>
    <r>
      <rPr>
        <u/>
      </rPr>
      <t>The Alastor:</t>
    </r>
    <r>
      <t xml:space="preserve">
</t>
    </r>
    <r>
      <rPr/>
      <t>At the start of a space combat, choose any number of your ground forces in this system to participate in that combat as if they were ships.</t>
    </r>
  </si>
  <si>
    <t>Does trigger Assault Cannon
Attacker: Can destroy an infantry due to Assault Cannon
Defender: Can not destroy an infantry due to Assault Cannon
Participating infantries are not limited by capacity</t>
  </si>
  <si>
    <r>
      <rPr>
        <b/>
        <u/>
      </rPr>
      <t>Valefactor Assimilator:</t>
    </r>
    <r>
      <rPr>
        <b/>
      </rPr>
      <t xml:space="preserve">
</t>
    </r>
    <r>
      <t>When you gain another player's technology using 1 of your faction abilities, you may place the "X" assimilator token on a faction technology owned by that player instead. While that token is on a technology, this card gains that technology's text. You cannot place an assimilator token on technology that already has an assimilator token.</t>
    </r>
  </si>
  <si>
    <t xml:space="preserve">Can gain technology in each ground combat.
Can not have the same racial technologies at the same time (No 2x Productive BIomes)
Passive effects that rely on tech card stop being active the moment the corresponding tech card is gone
</t>
  </si>
  <si>
    <t>Valefactor Assimilator: Unit upgrades</t>
  </si>
  <si>
    <t>GF I -&gt; Spec Ops II -&gt; GF I
GF I -&gt; GF II -&gt; Spec Ops II -&gt; GF II
GF II do not roll for survival in the round they were acquired</t>
  </si>
  <si>
    <t>Valefactor Assimilator: Action: techs</t>
  </si>
  <si>
    <t>When exhausting Valefactor Assimilator, it stays exhausted until the "Ready cards" step of the Status Phase. This is true even when changing between techs.
The following scenario is possible: "X on Production Biomes -&gt; Exhaust -&gt; Change X with another tech -&gt; Get production Biomes with Y -&gt; Exhaust"</t>
  </si>
  <si>
    <t>Valefactor Assimilator: Chaos Mapping</t>
  </si>
  <si>
    <t xml:space="preserve">Works with Letani II
</t>
  </si>
  <si>
    <t>Valefactor Assimilator: Floating Factory II</t>
  </si>
  <si>
    <t>Upon losing: Must land on elligible planet. Else, return to reinforcements</t>
  </si>
  <si>
    <t>Valefactor Assimilator: PWS II</t>
  </si>
  <si>
    <t>Upon losing: Unless having had regular Warsun tech beforehand, return to reinforcements</t>
  </si>
  <si>
    <t>Valefactor Assimilator: Magmus Reactor</t>
  </si>
  <si>
    <t>Upon losing: Can no longer enter Supernova. Can exit supernova following regular movement rules.</t>
  </si>
  <si>
    <t>Valefactor Assimilator: Quantum Datahub Node</t>
  </si>
  <si>
    <t>Activation from both follows initiative order.</t>
  </si>
  <si>
    <t>Valefactor Assimilator: Wormhole Generator</t>
  </si>
  <si>
    <t>Placement happens in initiative order.</t>
  </si>
  <si>
    <t>Valefactor Assimilator: Valkyrie Particle Weave</t>
  </si>
  <si>
    <t>In the case of fighting Sardakk N'orr - as soon as someone scores a hit, both parties get one additional hit.</t>
  </si>
  <si>
    <t>Valefactor Assimilator: Spacial Conduit Cylinder</t>
  </si>
  <si>
    <t>Upon losing: Effect is terminated immediately.</t>
  </si>
  <si>
    <t>Valefactor Assimilator: Lazax Gate Folding</t>
  </si>
  <si>
    <t>Valefactor Assimilator: Hegemonic Trade Policy</t>
  </si>
  <si>
    <t>Upon losing: Awaiting clarifications</t>
  </si>
  <si>
    <t>Valefactor Assimilator: Transparasteel Plating</t>
  </si>
  <si>
    <t>Technologies</t>
  </si>
  <si>
    <r>
      <rPr>
        <color rgb="FF4A86E8"/>
      </rPr>
      <t>Fleet Logistics (BB):</t>
    </r>
    <r>
      <t xml:space="preserve">
</t>
    </r>
    <r>
      <rPr/>
      <t>During each of your turns of the action phase, you may perform 2 actions instead of 1.</t>
    </r>
    <r>
      <t xml:space="preserve">
</t>
    </r>
  </si>
  <si>
    <t>Extra action can be: Tactical, Component, Strategic
Does not count as extra turn</t>
  </si>
  <si>
    <r>
      <rPr>
        <color rgb="FFF1C232"/>
      </rPr>
      <t>Transit Diodes (YY):</t>
    </r>
    <r>
      <t xml:space="preserve">
</t>
    </r>
    <r>
      <rPr/>
      <t>You may exhaust this card at the start of your turn during the action phase; remove up to 4 of your ground forces from the game board and place them on 1 or more planets you control.</t>
    </r>
  </si>
  <si>
    <t>Can perform on the turn that the player passes.</t>
  </si>
  <si>
    <r>
      <rPr>
        <color rgb="FFF1C232"/>
      </rPr>
      <t>Integrated Economy (YYY):</t>
    </r>
    <r>
      <t xml:space="preserve">
</t>
    </r>
    <r>
      <rPr/>
      <t>After you gain control of a planet, you may produce any number of units on that planet that have a combined cost equal or less than that planet's resource value.</t>
    </r>
  </si>
  <si>
    <t>Does not work with Sarween Tools - full cost is paid.
Deciding factor is price, not number of units.
Can scuttle.
Integrated Economy happens before the Production step.</t>
  </si>
  <si>
    <r>
      <rPr>
        <b/>
        <color rgb="FFFF0000"/>
      </rPr>
      <t>Assault Cannon (RRR):</t>
    </r>
    <r>
      <t xml:space="preserve">
At the start of a space combat in a system that contains 3 or more of your non-fighter ships, your opponent must destroy 1 of his non-fighter ships.</t>
    </r>
  </si>
  <si>
    <t>Resolved in order Attacker -&gt; Defender
Defender needs 3 or more non-fighter ships after Attacker resolves Assault Cannon.
Participating ground forces due to Nekro FS count as non-fighter ships.</t>
  </si>
  <si>
    <r>
      <rPr>
        <b/>
        <color rgb="FF38761D"/>
      </rPr>
      <t>Hyper Metabolism (GG):</t>
    </r>
    <r>
      <t xml:space="preserve">
During the status phase, gain </t>
    </r>
    <r>
      <rPr>
        <color rgb="FF00FFFF"/>
      </rPr>
      <t>3</t>
    </r>
    <r>
      <t xml:space="preserve"> command counters instead of </t>
    </r>
    <r>
      <rPr>
        <color rgb="FF00FFFF"/>
      </rPr>
      <t>2</t>
    </r>
    <r>
      <t xml:space="preserve">
</t>
    </r>
  </si>
  <si>
    <t>Original card is misprinted.
Errata: gain 3 command counters instead of 2</t>
  </si>
  <si>
    <t>Anomalies</t>
  </si>
  <si>
    <t>A ship cannot move through or into a supernova</t>
  </si>
  <si>
    <t>Moving OUT of a Supernova is possible at any time.</t>
  </si>
  <si>
    <t>A ship that will move out of or through a gravity rift at anytime during its movement, applies +1 to its move value.
For each ship that moves out of or through a gravity rift, one die is rolled immediately before the “Move Ships” step ends (after those ships have moved into the active system); on a result of 1–3, that ship is destroyed.</t>
  </si>
  <si>
    <t>Moving INTO the Rift does NOT grant +1 to movement.
Infantry and Fighters are assigned to ships with capacity to be transported.
If ships that transport units are destroyed, transported units are destroyed.
Rolls happen before PDS fire.
Fleet Supply rules apply - cannot send ships over Fleet Supply to see what lives.
Ships are destroyed in the active system.</t>
  </si>
  <si>
    <t>General</t>
  </si>
  <si>
    <t>Capacity</t>
  </si>
  <si>
    <t>Cannot have more Infantry or Figther I in the space area than the total combined value of ships with capacity in any given system.
Can pick up Infantry up to the total combined value of ships with capacity.
If, at any point outside combat, you have more units in the space area than the total combined value of ships with capacity, destroy until you have no more than the total combined value of ships with capacity.
Example: You have Carrier I with 2 Infantry and 2 Fighters. You can pick up 4 more units at most, but destroy the original 4. You can leave units behind only in the point of origin system</t>
  </si>
  <si>
    <t>Anti-Fighter Barrage</t>
  </si>
  <si>
    <t>Is part of combat.
Is part of a combat round.
Does not benefit from combat roll modifiers.</t>
  </si>
  <si>
    <t>Retreat</t>
  </si>
  <si>
    <t>Must indicate if Infantry are being picked up.
Can Retreat in an already activated system.</t>
  </si>
  <si>
    <t>Elimination</t>
  </si>
  <si>
    <t>Awaiting clarifications on:
Token movement
Secret objectives
Action cards</t>
  </si>
  <si>
    <t>Playable when?</t>
  </si>
  <si>
    <t>Action Phase</t>
  </si>
  <si>
    <t>Destroy one PDS</t>
  </si>
  <si>
    <t>Spend 4 trade goods to research a technology</t>
  </si>
  <si>
    <t>Place 3 infantary on a planet you control.</t>
  </si>
  <si>
    <t>Gain a destroyer in a wormhole system without enemy ships.</t>
  </si>
  <si>
    <t>Gain 1 TG for each industrial planet you have.</t>
  </si>
  <si>
    <t>Remove one token from another players tactical pool</t>
  </si>
  <si>
    <t>Destroy a dreadnought, cruiser in a system where you control a planet.</t>
  </si>
  <si>
    <t>Gain trade goods equal to one of your planets resources.</t>
  </si>
  <si>
    <t>Choose another player's planet. Roll one die for each infantary there. Kill one for each +6 you roll.</t>
  </si>
  <si>
    <t>Destroy a spacedock in a non-home system.</t>
  </si>
  <si>
    <t>Discard a law.</t>
  </si>
  <si>
    <t>Place one infantary on each planet you control.</t>
  </si>
  <si>
    <t>Chose a non-home system adjacent or containing one of your ships. Place another player's command token there.</t>
  </si>
  <si>
    <t>Another player gives you a random action card.</t>
  </si>
  <si>
    <t>Choose a system with one of your units with bombardment. Exhaust all planets there.</t>
  </si>
  <si>
    <t>Remove one of your command tokens from the board.</t>
  </si>
  <si>
    <t>Choose a hazardous planet. Exhaust that planet and destroy 3 infantry on it.</t>
  </si>
  <si>
    <t>Exhaust another player's non-home planet. Gain TG equal to it's production.</t>
  </si>
  <si>
    <t>Gain a cruiser on a system where you have at least one ship.</t>
  </si>
  <si>
    <t>Agenda Phase</t>
  </si>
  <si>
    <t>Exhaust all of one player's cultural planets.</t>
  </si>
  <si>
    <t>Choose a player. He cannot vote in this agenda.</t>
  </si>
  <si>
    <t>Play after votes have been cast. Spend any number of trade goods to gain that many votes.</t>
  </si>
  <si>
    <t>If you would be elected for an agenda, elect another player instead.</t>
  </si>
  <si>
    <t>Don't vote. Predict aloud the outcome. 
If you are succesful, place a space dock on a planet you control.</t>
  </si>
  <si>
    <t>Don't vote. Predict aloud the outcome. 
If you are succesful, each other player places a command token on a planet of your choice you control.</t>
  </si>
  <si>
    <t>Gain 5 vote, after you vote</t>
  </si>
  <si>
    <t>Don't vote. Predict aloud the outcome. 
If you are succesful, gain 1 VP.</t>
  </si>
  <si>
    <t>Don't vote. Predict aloud the outcome. 
If you are succesful, gain 3 command tokens.</t>
  </si>
  <si>
    <t>Don't vote. Predict aloud the outcome. 
If you are succesful, gain 3 action cards and the speaker token.</t>
  </si>
  <si>
    <t>Don't vote. Predict aloud the outcome. 
If you are succesful, research a technology.</t>
  </si>
  <si>
    <t>Don't vote. Predict aloud the outcome. 
If you are succesful, gain 5 trade goods.</t>
  </si>
  <si>
    <t>Discard an agenda that has just been revelead. Reveal another in it's place.</t>
  </si>
  <si>
    <t>Don't vote. Predict aloud the outcome. 
If you are succesful, gain a dreadnought on a system with another one of your ships.</t>
  </si>
  <si>
    <t>Another player attempts to invade one of your planets</t>
  </si>
  <si>
    <t>The opposing player returns all his infantary to his ships instead.</t>
  </si>
  <si>
    <t>Another player invades one of your planets</t>
  </si>
  <si>
    <t>Opponents aplly -4 to each bombardment die.</t>
  </si>
  <si>
    <t>Another player move into (or adjacent to) one of your space docks</t>
  </si>
  <si>
    <t>Use space canon 5 (x3) against that player's fleet.</t>
  </si>
  <si>
    <t>Another player plays an action card</t>
  </si>
  <si>
    <t>Cancel a non-sabotage action.</t>
  </si>
  <si>
    <t>Another player takes one of your planets</t>
  </si>
  <si>
    <t>Exhaust one of his planets and ready a planet you control.</t>
  </si>
  <si>
    <t>Combat
 (start of invasion)</t>
  </si>
  <si>
    <t>Enemy pds cannot fire and loses planetary shield.</t>
  </si>
  <si>
    <t>Combat
(end or start of round)</t>
  </si>
  <si>
    <t>Repair all your units that sustained damage.</t>
  </si>
  <si>
    <t>Combat
(Lost a ship)</t>
  </si>
  <si>
    <t>After you lose a ship, roll 2 dice.
For each hit, your opponent must destroy one of his ships.</t>
  </si>
  <si>
    <t>Combat
(opponent attempt to retreat)</t>
  </si>
  <si>
    <t>Cancel an opponent's retreat attempt this round.</t>
  </si>
  <si>
    <t>Combat
(Opponent used Sustain damage)</t>
  </si>
  <si>
    <t>Destroy an enemy unit that sustained damage this round.</t>
  </si>
  <si>
    <t>Combat
(when assigning hits to your ships)</t>
  </si>
  <si>
    <t>Cancel 2 hits against your ships.</t>
  </si>
  <si>
    <t>Combat
(when hit by PDS)</t>
  </si>
  <si>
    <t>Cancel 1 PDS his against your ships.</t>
  </si>
  <si>
    <t>Combat
(Won an invasion)</t>
  </si>
  <si>
    <t>Replace each opponent's PDS and space dock there with one of your supply.</t>
  </si>
  <si>
    <t>Combat
(Won Space battle)</t>
  </si>
  <si>
    <t>Steal all of that players comodities.</t>
  </si>
  <si>
    <t>Combat 
(During a invasion)</t>
  </si>
  <si>
    <t>Reroll any number of dice from your infantary.</t>
  </si>
  <si>
    <t>Combat 
(Start)</t>
  </si>
  <si>
    <t>Your fighter have +2 during the first round of combat.</t>
  </si>
  <si>
    <t>Your units have +1 during first round.</t>
  </si>
  <si>
    <t>Move your ships to an adjacent system without enemy ships and place a command token from supply there.</t>
  </si>
  <si>
    <t>Status phase</t>
  </si>
  <si>
    <t>Players don't return their strategy cards this round.</t>
  </si>
  <si>
    <t>Strategy phase</t>
  </si>
  <si>
    <t>After a player to chooses a strategy card, force him to choose a different one.</t>
  </si>
  <si>
    <t>Gain 2 command tokens</t>
  </si>
  <si>
    <t>Tactical action</t>
  </si>
  <si>
    <t>Your ships have movement +1 during this action.</t>
  </si>
  <si>
    <t>Your ships can move through enemy ships during this action.</t>
  </si>
  <si>
    <t>Alpha and beta wormholes are adjacent during this action.</t>
  </si>
  <si>
    <t>Replace one of your cruisers with a drednaught in the activated system</t>
  </si>
  <si>
    <t>Systems</t>
  </si>
  <si>
    <t>Planet Descriptions</t>
  </si>
  <si>
    <t>Description</t>
  </si>
  <si>
    <t>Its thick, complex atmosphere is inhospitable to most races, but Abyz is known for its seemingly endless natural reserves of rare minerals and precious metals.</t>
  </si>
  <si>
    <t>Tile Number</t>
  </si>
  <si>
    <t>[0.0.0]
(L1Z1X)</t>
  </si>
  <si>
    <t>This elusive energy-rich planet was the desperate destination of the secret Lazax diaspora. Now, it is a technological nightmare.</t>
  </si>
  <si>
    <t>Isolated planet poor in resources but rich in natural beauty. Boasts many exotic resorts frequented by the rich and famous of the galaxy.</t>
  </si>
  <si>
    <t>Arc Prime
(Letnev)</t>
  </si>
  <si>
    <t>Below the thin surface atmosphere lie the continent-sized caverns of the Letnev. Rich in metals and energy, its vast fungus fields struggle to feed its population.</t>
  </si>
  <si>
    <t>Lush, green world that is renowned for some of the most fertile soil in the galaxy. Dominated by endless fields and the processing facilities of large agricultural firms.</t>
  </si>
  <si>
    <t>Archon Ren
(Xxcha)</t>
  </si>
  <si>
    <t>Populated by small arboreal villages, this planet's only true urban center is the royal city of Kklaj. The Xxcha home world and home to the renowned library of Xuun.</t>
  </si>
  <si>
    <t>A frozen world that is inhospitable to most races. Indentured laborers risk attacks from arctic sharaks in the infamous lodinium mines.</t>
  </si>
  <si>
    <t>Archon Tau
(Xxcha)</t>
  </si>
  <si>
    <t>Ravaged by Sol and Letnev bombardments during the Twilight Wars. The Xxcha commit substantial resources to rebuilding its ecology and cleansing its toxic continents.</t>
  </si>
  <si>
    <t>Venerable world with few resources but a rich history. Site of important treaties between several races during the Twilight Wars.</t>
  </si>
  <si>
    <t>Arretze
(Hacan)</t>
  </si>
  <si>
    <t>Also called the "Moving Sand." The desert home of the Hacan Mowshir trade families and the great orbital trading ports of Haal, Shimax, and Dry Wind.</t>
  </si>
  <si>
    <t>Former garden world that has subsequently enjoyed increased industrialization. Home to the esteemed Free Worlds Academy of Military Science and Research.</t>
  </si>
  <si>
    <t>Creuss
(Creuss)</t>
  </si>
  <si>
    <t>Trapped between matter and void lies the realm of Creuss. Made of trapped light and radioactive gas, this realm hosts the most peculiar forms of life.</t>
  </si>
  <si>
    <t>A populous planet whose resources have been severely depleted. Well-educated citizenry and many universities, but dependent on foreign imports.</t>
  </si>
  <si>
    <t>Darien
(Yin)</t>
  </si>
  <si>
    <t>Darien is the heart of the Brotherhood's realm. Here, within the great Monastery of Lucas, rests the Yin, the holy egg from which all the Brotherhood were made.</t>
  </si>
  <si>
    <t>Brutally cold ice world populated only by a few scattered mining camps. Despite its brutal climate, highly prized for its deposits of rare ores used in starship drives.</t>
  </si>
  <si>
    <t>Druaa
(Naalu)</t>
  </si>
  <si>
    <t>Despite its oversized poles, one of the most beautiful of planets. Its flowered steppes, violet mountains, and glowing forests are famous across the galaxy.</t>
  </si>
  <si>
    <t>Backwater planet with modest resources and an unassuming populace. Most noted for the reliable and affordable vehicles produced in its factories.</t>
  </si>
  <si>
    <t>Hercant
(Hacan)</t>
  </si>
  <si>
    <t>Also called the "Fire Sand." Seat of the Quieron, the Hacan council, and the Sword Fleet. Harbors the greatest of the famous Hacan moving cities.</t>
  </si>
  <si>
    <t>The only inhabited world in a forgettable system. Few native resources and rudimentary, often underdeveloped, industries.</t>
  </si>
  <si>
    <t>Jol
(Jol-Nar)</t>
  </si>
  <si>
    <t>Covered by cold oceans and a few inhospitable islands. The seat of the Headmaster, the Hylar ruler, who dwells in the deep underwater city of Wun-Escha.</t>
  </si>
  <si>
    <t>Covered in vast swamps and fetid bogs. Home to rare biochemical compounds unique to its marshlands used in everything from exotic foods to biogenic drugs.</t>
  </si>
  <si>
    <t>Jord
(Sol)</t>
  </si>
  <si>
    <t>Distinctly seasonal, with the greatest variety of climates and ecologies in the galaxy. The Federation of Sol rules the Jord humans from the great city of New Moscow.</t>
  </si>
  <si>
    <t>Lodor</t>
  </si>
  <si>
    <t>Wealthy planet ruled by powerful biotech consortiums. Rumored to harbor hidden caches of outlawed bacterial weapons.</t>
  </si>
  <si>
    <t>Kamdorn
(Hacan)</t>
  </si>
  <si>
    <t>Also called the "Dream Sand." The least populated of the Hacan planets, but the center of the Hacan mythology and religion. The only known source of starflowers.</t>
  </si>
  <si>
    <t>Wreathed in vast seas of methane ice. Seafloor drilling platforms harvest rare crystals used in advanced computers and energy weapons.</t>
  </si>
  <si>
    <t>Lisis II
(Saar)</t>
  </si>
  <si>
    <t>The crystal caverns of Lisis II are the source of most of the Jorun colonists' water and foodstuffs. Notable for the great crescent-shaped valley of Gavar.</t>
  </si>
  <si>
    <t>Hellish world immolated in the inferno of its nearby sun. Famed for the fiery majesty of its surface when viewed from the safety of its many orbital stations.</t>
  </si>
  <si>
    <t>Maaluuk
(Naalu)</t>
  </si>
  <si>
    <t>Mostly pungent marshland and mudplains. Original world of the Naaly race, which now enslaves the winged Miashan to work its great iron-extraction plants.</t>
  </si>
  <si>
    <t>Unstable radiation belts create hazardous living conditions but facilitate research in electro-quantum propulsion technologies.</t>
  </si>
  <si>
    <t>Once a splendid place, now a sad devastated wasteland. Only the radiation-shielded Mecatol city, the seat of the powerful Galactic Council, remains habitable.</t>
  </si>
  <si>
    <t>Poor in natural resources, but rich in exotic plant and animal life.Protected as a planetary xenological garden and lifeform preserve.</t>
  </si>
  <si>
    <t>Moll Primus
(Mentak)</t>
  </si>
  <si>
    <t>In places lush and rich, in other a barren wasteland. This old Lazax penal colony has prospered under the rule of the governing Mentak Coalition.</t>
  </si>
  <si>
    <t>Rare atmospheric composition and biochemistry support lifeforms unlike any other in the galaxy.</t>
  </si>
  <si>
    <t>Mordai II
(Nekro Virus)</t>
  </si>
  <si>
    <t>Mined to its bones by the virulent Nekro, Mordai II is reinforced by the graviton energy beams that barely keep the world from collapsing in on itself.</t>
  </si>
  <si>
    <t>Quann</t>
  </si>
  <si>
    <t>Since the discovery of the Alpha Wormhole, this temperate planet with two continents and one large ocean has been a haven for traders and smugglers alike.</t>
  </si>
  <si>
    <t>Muaat
(Muaat)</t>
  </si>
  <si>
    <t>The fiery surface of Muaat is inhabitable to most races. It is home to the Gashlai, and only here can they live outside of their cumbersome ember suits.</t>
  </si>
  <si>
    <t>After the Twilight Wars, existed for centuries as a near-utopia of scattered communal farms free from governmental interference.</t>
  </si>
  <si>
    <t>Nar
(Jol-Nar)</t>
  </si>
  <si>
    <t>Covered by mild oceans and a small archipelago called The Reef by offworlders. The Circle of Regents makes its home in the underwater city-school of Nuun-Dascha.</t>
  </si>
  <si>
    <t>Large populous world with three distinctive moons renowned for its biomodification clinics and cyber boutiques.</t>
  </si>
  <si>
    <t>Nestphar
(Arborec)</t>
  </si>
  <si>
    <t>The fungal world of Nestphar is home to the symbiotic Arborec. Nestphar's orbit is filled with Flaah spores that extend its Symphony.</t>
  </si>
  <si>
    <t>Poor in natural resources, but a nearby nexus of major trade routes has brought it increasing wealth as interstellar commerce has intensified.</t>
  </si>
  <si>
    <t>Quinarra
(Sardakk N'orr)</t>
  </si>
  <si>
    <t>Enormous and oceanless. Not only the largest planet supporting sentient life, but also the one with the least moisture. Home to the Sardakk N'orr hive cities.</t>
  </si>
  <si>
    <t>Jungle planet plagued by dangerous predators such as the arboreal razeden. Home to many exotic biochemicals and natural pharmaceuticals.</t>
  </si>
  <si>
    <t>Ragh
(Saar)</t>
  </si>
  <si>
    <t>The capital colony of the Saar and the epicenter of the Saar religion. Also called "Ragh's Call" by the Saar.</t>
  </si>
  <si>
    <t>Prosperous planet with large native population and substantial industry. Extreme axial tilt results in long day-night cycles that some races find uncomfortable.</t>
  </si>
  <si>
    <t>Retillion
(Yssaril)</t>
  </si>
  <si>
    <t>A mix of tundra, swamps, rivers, and dense forests. Home to the mysterious, chameleonic Yssaril, whose capital Wueca has eluded all attempts at cartography.</t>
  </si>
  <si>
    <t>Large planet with eight small moons that supply a wide range of valuable resources. Acidic rains and toxic storms make it an unappealing destination for tourists.</t>
  </si>
  <si>
    <t>Shalloq
(Yssaril)</t>
  </si>
  <si>
    <t>Nesphar</t>
  </si>
  <si>
    <t>Covered with tundra, wetlands, and rainforest, much like its sister-planet Retillion. Home to Mojeb, the only major Yssaril city catalogued by off-worlders.</t>
  </si>
  <si>
    <t>Tar'mann</t>
  </si>
  <si>
    <t>Small isolated planet with small population and modest resource. Most famous for its delicious avinberries.</t>
  </si>
  <si>
    <t>Tren'lak
(Sardakk No'rr)</t>
  </si>
  <si>
    <t>Icy and desolate. Other than the ferocious snow dracs and the rare icemoon flowers, life is restricted to the N'orr boomtowers and ice mines.</t>
  </si>
  <si>
    <t>Desolate planet transformed into a weapons testing facility for large defense consortiums.</t>
  </si>
  <si>
    <t>Winnu
(Winnu)</t>
  </si>
  <si>
    <t>The shining cities of the Winnu are the last places where authentic Lazax art and culture are still revered.</t>
  </si>
  <si>
    <t>Burdened by overpopulation and low mineral content in the planetary crust. Historically used as a staging world for deep-space exploration and trade.</t>
  </si>
  <si>
    <t>Wren Terra
(Letnev)</t>
  </si>
  <si>
    <t>L1Z1X</t>
  </si>
  <si>
    <t>Arid, windy, and populated primarily by predatory Daartar hounds. The Barony utilizes large swaths of its northern steppes for low-yield agriculture.</t>
  </si>
  <si>
    <t>Populous planet almost completely dependent on foreign imports to sustain the extravagant lifestyles of its citizens.</t>
  </si>
  <si>
    <t>Massive, rocky world cursed with extreme gravity. Underground cities support advanced research in antigravity technologies.</t>
  </si>
  <si>
    <t>Sky cities suspended in helium-rich atmosphere more noted for fantastic views than the small quantities of exotic elements harvested by their chemical mines.</t>
  </si>
  <si>
    <t>Xxehan</t>
  </si>
  <si>
    <t>Known for genetically complex native lifeforms adapted to tainted atmosphere and toxic biochemistry.</t>
  </si>
  <si>
    <t>Known for its highly intoxicating Zohlian whiskey and the planetary space elevator that links the surface with orbital stations and shipyards.</t>
  </si>
  <si>
    <t>Special thanks to QuantumOctopus for this addition</t>
  </si>
  <si>
    <t>Druaa + Maaluuk</t>
  </si>
  <si>
    <t>Faction Lore</t>
  </si>
  <si>
    <t>Arc Prime + Wren Terra</t>
  </si>
  <si>
    <t>Quotes</t>
  </si>
  <si>
    <t>Lisis II + Ragh</t>
  </si>
  <si>
    <r>
      <t>"</t>
    </r>
    <r>
      <rPr>
        <i/>
      </rPr>
      <t>Do you hear, flesh-thing? The harmonies of the Arborec? Your golems of metal and noise and fire have deafened you to the symphony.</t>
    </r>
    <r>
      <t>" - Dirzuga Rophal
Not the least of the mysteries surrounding the Arborec is the question "Why?" What does such a lifeform seek? What is it searching for, out there amidst the stars?</t>
    </r>
  </si>
  <si>
    <r>
      <t>"</t>
    </r>
    <r>
      <rPr>
        <i/>
      </rPr>
      <t>You insult me, ssskinling. Ze monstrosity you suggest - ze Druua, we are not capable of such cruelty. Purge zis madness from your mind and leave zis world</t>
    </r>
    <r>
      <t>." - Q'uesh Sish
Deadly grace, perilous beauty. The crystalline radiance of the Neffish reflects the very aspects of the Druaa, digging its claws deep into the minds of the "lesser" beings of the galaxy.</t>
    </r>
  </si>
  <si>
    <t>Jol + Nar</t>
  </si>
  <si>
    <t>Information</t>
  </si>
  <si>
    <r>
      <t xml:space="preserve">System: </t>
    </r>
    <r>
      <rPr/>
      <t>Farruban System</t>
    </r>
    <r>
      <t xml:space="preserve">
Population: </t>
    </r>
    <r>
      <rPr/>
      <t>1</t>
    </r>
    <r>
      <t xml:space="preserve">
Government: </t>
    </r>
    <r>
      <rPr/>
      <t>Hivemind</t>
    </r>
    <r>
      <t xml:space="preserve">
Leadership: </t>
    </r>
    <r>
      <rPr/>
      <t>The Arborec</t>
    </r>
    <r>
      <t xml:space="preserve">
Disposition: </t>
    </r>
    <r>
      <rPr/>
      <t>Mysterious</t>
    </r>
    <r>
      <t xml:space="preserve">
Tendencies: </t>
    </r>
    <r>
      <rPr/>
      <t>Expansionist</t>
    </r>
  </si>
  <si>
    <t>Quinarra + Tren'lak</t>
  </si>
  <si>
    <r>
      <t xml:space="preserve">System: </t>
    </r>
    <r>
      <rPr/>
      <t>Mallac System</t>
    </r>
    <r>
      <t xml:space="preserve">
Population: </t>
    </r>
    <r>
      <rPr/>
      <t>4.72 billion</t>
    </r>
    <r>
      <t xml:space="preserve">
Government: </t>
    </r>
    <r>
      <rPr/>
      <t>Collective</t>
    </r>
    <r>
      <t xml:space="preserve">
Leadership: </t>
    </r>
    <r>
      <rPr/>
      <t>Q'uesh Sish</t>
    </r>
    <r>
      <t xml:space="preserve">
Disposition: </t>
    </r>
    <r>
      <rPr/>
      <t>Seductive</t>
    </r>
    <r>
      <t xml:space="preserve">
Tendencies: </t>
    </r>
    <r>
      <rPr/>
      <t>Military</t>
    </r>
  </si>
  <si>
    <t>Lore</t>
  </si>
  <si>
    <t>Archon Ren + Archon Tau</t>
  </si>
  <si>
    <t>Retillion + Shalloq</t>
  </si>
  <si>
    <t>Arretze + Hercant + Kamdorn</t>
  </si>
  <si>
    <t>D-Wormhole</t>
  </si>
  <si>
    <t>Tren'lak</t>
  </si>
  <si>
    <t>Archon Ren</t>
  </si>
  <si>
    <t>Quann + B-Wormhole</t>
  </si>
  <si>
    <t>Lodor + A-Wormhole</t>
  </si>
  <si>
    <r>
      <t>"</t>
    </r>
    <r>
      <rPr>
        <i/>
      </rPr>
      <t>Hold your fire until the main fleet arrives. Our armada will blot out their sun - when they die, they will die in darkness!</t>
    </r>
    <r>
      <t>" - Baron Unlenn
In the darkness of space reside the Letnev. Whether the darkness is innate or whether the Letnev brought it with them is unclear, for they are one and the same.</t>
    </r>
  </si>
  <si>
    <r>
      <t>"</t>
    </r>
    <r>
      <rPr>
        <i/>
      </rPr>
      <t>The final step of all craft. The gate to eternity. A transcendency to a state of being that can only be described as godhood.</t>
    </r>
    <r>
      <t>" - Mordai, The First
011100110111100101110011011101000110010101101101010111110110010101110010010001000100100101000101011100100110111101110010010001000100100101000101010001000100100101000101010001000100100101000101</t>
    </r>
  </si>
  <si>
    <r>
      <t xml:space="preserve">System: </t>
    </r>
    <r>
      <rPr/>
      <t>Barony Space</t>
    </r>
    <r>
      <t xml:space="preserve">
Population: </t>
    </r>
    <r>
      <rPr/>
      <t>10.47 billion</t>
    </r>
    <r>
      <t xml:space="preserve">
Government: </t>
    </r>
    <r>
      <rPr/>
      <t>Barony</t>
    </r>
    <r>
      <t xml:space="preserve">
Leadership: </t>
    </r>
    <r>
      <rPr/>
      <t>Daz Emmiciel Werqan III</t>
    </r>
    <r>
      <t xml:space="preserve">
Disposition: </t>
    </r>
    <r>
      <rPr/>
      <t>Disdainful</t>
    </r>
    <r>
      <t xml:space="preserve">
Tendencies: </t>
    </r>
    <r>
      <rPr/>
      <t>Military</t>
    </r>
  </si>
  <si>
    <t>A-Wormhole</t>
  </si>
  <si>
    <r>
      <t xml:space="preserve">System: </t>
    </r>
    <r>
      <rPr/>
      <t>Error</t>
    </r>
    <r>
      <t xml:space="preserve">
Population: </t>
    </r>
    <r>
      <rPr/>
      <t>_error</t>
    </r>
    <r>
      <t xml:space="preserve">
Government: </t>
    </r>
    <r>
      <rPr/>
      <t>_error</t>
    </r>
    <r>
      <t xml:space="preserve">
Leadership: </t>
    </r>
    <r>
      <rPr/>
      <t>_error</t>
    </r>
    <r>
      <t xml:space="preserve">
Disposition: </t>
    </r>
    <r>
      <rPr/>
      <t>_error</t>
    </r>
    <r>
      <t xml:space="preserve">
Tendencies: </t>
    </r>
    <r>
      <rPr/>
      <t>_error</t>
    </r>
  </si>
  <si>
    <t>New Albion + Starpoint</t>
  </si>
  <si>
    <t>B-Wormhole</t>
  </si>
  <si>
    <t>Tequ'ran + Torkan</t>
  </si>
  <si>
    <t>Asteroid Field</t>
  </si>
  <si>
    <t>Qucen'n + Rarron</t>
  </si>
  <si>
    <t>Mellon + Zohbat</t>
  </si>
  <si>
    <t>Lazar + Sakulag</t>
  </si>
  <si>
    <t>Dal Bootha + Xxehan</t>
  </si>
  <si>
    <r>
      <t>"</t>
    </r>
    <r>
      <rPr>
        <i/>
      </rPr>
      <t>O, Lisis, you whose fate is forever carved into the backs of the weary. Your spectre is all we see.</t>
    </r>
    <r>
      <t>" - The Lay of Lisis
It is a testament to the perseverence of the Saar that they even exist at all. Massacred, scapegoated, and abused by other races, the Saar cling to life with a ferocity unlike any other.</t>
    </r>
  </si>
  <si>
    <r>
      <t>"</t>
    </r>
    <r>
      <rPr>
        <i/>
      </rPr>
      <t>Fear is death. Most of you will die. The Queen Mother thanks you for your worthy sacrifice.</t>
    </r>
    <r>
      <t>" - G'hom Sek'kus
No N'orr has ever laid eyes upon the Queen Mother, but her fury swells within each of them, charging them to drown the galaxy with blood in her name.</t>
    </r>
  </si>
  <si>
    <r>
      <t xml:space="preserve">System: </t>
    </r>
    <r>
      <rPr/>
      <t>Jorun Asteroid Field</t>
    </r>
    <r>
      <t xml:space="preserve">
Population: </t>
    </r>
    <r>
      <rPr/>
      <t>1.01 billion</t>
    </r>
    <r>
      <t xml:space="preserve">
Government: </t>
    </r>
    <r>
      <rPr/>
      <t>Admiralty</t>
    </r>
    <r>
      <t xml:space="preserve">
Leadership: </t>
    </r>
    <r>
      <rPr/>
      <t>Council of Captains</t>
    </r>
    <r>
      <t xml:space="preserve">
Disposition: </t>
    </r>
    <r>
      <rPr/>
      <t>Melancholy</t>
    </r>
    <r>
      <t xml:space="preserve">
Tendencies: </t>
    </r>
    <r>
      <rPr/>
      <t>Objective</t>
    </r>
  </si>
  <si>
    <t>Corneeq + Resculon</t>
  </si>
  <si>
    <r>
      <t xml:space="preserve">System: </t>
    </r>
    <r>
      <rPr/>
      <t>Sardakk System</t>
    </r>
    <r>
      <t xml:space="preserve">
Population: </t>
    </r>
    <r>
      <rPr/>
      <t>28.71 billion</t>
    </r>
    <r>
      <t xml:space="preserve">
Government: </t>
    </r>
    <r>
      <rPr/>
      <t>Veiled Brood</t>
    </r>
    <r>
      <t xml:space="preserve">
Leadership:</t>
    </r>
    <r>
      <rPr/>
      <t xml:space="preserve"> The Envoy</t>
    </r>
    <r>
      <t xml:space="preserve">
Disposition: </t>
    </r>
    <r>
      <rPr/>
      <t>Aggressive</t>
    </r>
    <r>
      <t xml:space="preserve">
Tendencies: </t>
    </r>
    <r>
      <rPr/>
      <t>Military</t>
    </r>
  </si>
  <si>
    <t>Centauri + Gral</t>
  </si>
  <si>
    <t>Bereg + Lirta IV</t>
  </si>
  <si>
    <t>Arnor + Lor</t>
  </si>
  <si>
    <t>Arinam + Meer</t>
  </si>
  <si>
    <t>Abyz + Fria</t>
  </si>
  <si>
    <r>
      <t>"</t>
    </r>
    <r>
      <rPr>
        <i/>
      </rPr>
      <t>No longer will the Gashlai be shackled by your whims. Be extinguished, now, and know that you have lost.</t>
    </r>
    <r>
      <t>" - Fire Warden Umbat
The Fire Wardens of the Gashlai emerged shortly after the people of Muaat freed themselves from the oppressive grip of the Hylar. Ambitious and powerful, each Fire Warden carries with him the hopes and dreams of his people.</t>
    </r>
  </si>
  <si>
    <r>
      <t>"</t>
    </r>
    <r>
      <rPr>
        <i/>
      </rPr>
      <t>We cannot halt progress for the sake of morality. If you have not the stomach for science, then I suggest you depart Wun-Escha immediately.</t>
    </r>
    <r>
      <t>" - Doctor Sucaban
The Hylar technolgies which have become so widespread across the galaxy represent a mere fraction of the Universities' advanced capabilities.</t>
    </r>
  </si>
  <si>
    <r>
      <t xml:space="preserve">System: </t>
    </r>
    <r>
      <rPr/>
      <t>Muaat System</t>
    </r>
    <r>
      <t xml:space="preserve">
Population: </t>
    </r>
    <r>
      <rPr/>
      <t>7.39 billion</t>
    </r>
    <r>
      <t xml:space="preserve">
Government: </t>
    </r>
    <r>
      <rPr/>
      <t>Tribunal</t>
    </r>
    <r>
      <t xml:space="preserve">
Leadership: </t>
    </r>
    <r>
      <rPr/>
      <t>Sushon Azh</t>
    </r>
    <r>
      <t xml:space="preserve">
Disposition: </t>
    </r>
    <r>
      <rPr/>
      <t>Grim</t>
    </r>
    <r>
      <t xml:space="preserve">
Tendencies: </t>
    </r>
    <r>
      <rPr/>
      <t>Military</t>
    </r>
  </si>
  <si>
    <r>
      <t xml:space="preserve">System: </t>
    </r>
    <r>
      <rPr/>
      <t>Garian System</t>
    </r>
    <r>
      <t xml:space="preserve">
Population: </t>
    </r>
    <r>
      <rPr/>
      <t>3.22 billion</t>
    </r>
    <r>
      <t xml:space="preserve">
Government: </t>
    </r>
    <r>
      <rPr/>
      <t>Circle of Regents</t>
    </r>
    <r>
      <t xml:space="preserve">
Leadership: </t>
    </r>
    <r>
      <rPr/>
      <t>Headmaster</t>
    </r>
    <r>
      <t xml:space="preserve">
Disposition: </t>
    </r>
    <r>
      <rPr/>
      <t>Aloof</t>
    </r>
    <r>
      <t xml:space="preserve">
Tendencies: </t>
    </r>
    <r>
      <rPr/>
      <t>Scientific</t>
    </r>
  </si>
  <si>
    <t>Creuss + D-Wormhole</t>
  </si>
  <si>
    <r>
      <t>"</t>
    </r>
    <r>
      <rPr>
        <i/>
      </rPr>
      <t>There is no price too great for the Hacan, no silk too fine, and no war too long. My people will persevere.</t>
    </r>
    <r>
      <t>" - Hacan Carth
The wealth of half the galaxy flows through the coffers of the nomadic trading clans of the Hacan, but being a traditional people, they choose to remain secluded away in the dry deserts of Kenara's worlds, their ancestral homes.</t>
    </r>
  </si>
  <si>
    <r>
      <t>"</t>
    </r>
    <r>
      <rPr>
        <i/>
      </rPr>
      <t>We will claim what is ours by right, cousins. We will fulfil the destiny of thse who came before us, and your treachery will not be forgotten.</t>
    </r>
    <r>
      <t>" - Muad Di Faruuq
Traditionalists to the core, the Winnu decree that it is their soverign right to reign in the world left behind by the Lazax. Haughty and ambitious, the Winnu are prepared to unite the galaxy - by force, if necessary.</t>
    </r>
  </si>
  <si>
    <r>
      <t xml:space="preserve">System: </t>
    </r>
    <r>
      <rPr/>
      <t>Kenara System</t>
    </r>
    <r>
      <t xml:space="preserve">
Population: </t>
    </r>
    <r>
      <rPr/>
      <t>8.82 billion</t>
    </r>
    <r>
      <t xml:space="preserve">
Government: </t>
    </r>
    <r>
      <rPr/>
      <t>United Emirates</t>
    </r>
    <r>
      <t xml:space="preserve">
Leadership: </t>
    </r>
    <r>
      <rPr/>
      <t>Quieron</t>
    </r>
    <r>
      <t xml:space="preserve">
Disposition: </t>
    </r>
    <r>
      <rPr/>
      <t>Nomadic</t>
    </r>
    <r>
      <t xml:space="preserve">
Tendencies: </t>
    </r>
    <r>
      <rPr/>
      <t>Economic</t>
    </r>
  </si>
  <si>
    <r>
      <t xml:space="preserve">System: </t>
    </r>
    <r>
      <rPr/>
      <t>Winnu System</t>
    </r>
    <r>
      <t xml:space="preserve">
Population: </t>
    </r>
    <r>
      <rPr/>
      <t>13.77 billion</t>
    </r>
    <r>
      <t xml:space="preserve">
Government: </t>
    </r>
    <r>
      <rPr/>
      <t>Imperial</t>
    </r>
    <r>
      <t xml:space="preserve">
Leadership: </t>
    </r>
    <r>
      <rPr/>
      <t>Muad Di Faruuq</t>
    </r>
    <r>
      <t xml:space="preserve">
Disposition: </t>
    </r>
    <r>
      <rPr/>
      <t>Righteous</t>
    </r>
    <r>
      <t xml:space="preserve">
Tendencies: </t>
    </r>
    <r>
      <rPr/>
      <t>Objective</t>
    </r>
  </si>
  <si>
    <t>PRELIM MAP</t>
  </si>
  <si>
    <t>Slices</t>
  </si>
  <si>
    <t>Number</t>
  </si>
  <si>
    <t>Average Score</t>
  </si>
  <si>
    <t>Slice Winrate</t>
  </si>
  <si>
    <t xml:space="preserve">Courtesy of the YEARLY TI4 SCPT Patreon Tournament, by Matt Martens and Hunter Donaldson. </t>
  </si>
  <si>
    <t>Times Banned</t>
  </si>
  <si>
    <r>
      <t>"</t>
    </r>
    <r>
      <rPr>
        <i/>
      </rPr>
      <t>Our enemies consider us children. They think us weak. Show them. Show them what the children of Jord can do!</t>
    </r>
    <r>
      <t>" - Supreme Admiral DeLouis
Humanity was not the first species to travel the stars, but the voracity with which they spread throughout the galaxy surprised even the eldest of the spacefaring races.</t>
    </r>
  </si>
  <si>
    <r>
      <t>"</t>
    </r>
    <r>
      <rPr>
        <i/>
      </rPr>
      <t>To fight without cause is not the way, human. Curb your anger. Let us walk through the gardens and consider how to proceed.</t>
    </r>
    <r>
      <t>" - Elder Qanoj
Slow to anger, and political by nature, many have mistaken the Xxcha's commitment to peace for weakness, only to uncover fierce warriors beneath the Xxcha's tranquil veneer.</t>
    </r>
  </si>
  <si>
    <r>
      <t xml:space="preserve">System: </t>
    </r>
    <r>
      <rPr/>
      <t>Sol System</t>
    </r>
    <r>
      <t xml:space="preserve">
Population: </t>
    </r>
    <r>
      <rPr/>
      <t>16.44 billion</t>
    </r>
    <r>
      <t xml:space="preserve">
Government: </t>
    </r>
    <r>
      <rPr/>
      <t>Federation</t>
    </r>
    <r>
      <t xml:space="preserve">
Leadership: </t>
    </r>
    <r>
      <rPr/>
      <t>Juan Salvador Tao</t>
    </r>
    <r>
      <t xml:space="preserve">
Disposition: </t>
    </r>
    <r>
      <rPr/>
      <t>Determined</t>
    </r>
    <r>
      <t xml:space="preserve">
Tendencies: </t>
    </r>
    <r>
      <rPr/>
      <t>Expansionist</t>
    </r>
  </si>
  <si>
    <r>
      <t xml:space="preserve">System: </t>
    </r>
    <r>
      <rPr/>
      <t>Xxlak System</t>
    </r>
    <r>
      <t xml:space="preserve">
Population: </t>
    </r>
    <r>
      <rPr/>
      <t>8.16 billion</t>
    </r>
    <r>
      <t xml:space="preserve">
Government: </t>
    </r>
    <r>
      <rPr/>
      <t>Monarchy</t>
    </r>
    <r>
      <t xml:space="preserve">
Leadership: </t>
    </r>
    <r>
      <rPr/>
      <t>Ccrysus</t>
    </r>
    <r>
      <t xml:space="preserve">
Disposition: </t>
    </r>
    <r>
      <rPr/>
      <t>Diplomatic</t>
    </r>
    <r>
      <t xml:space="preserve">
Tendencies: </t>
    </r>
    <r>
      <rPr/>
      <t>Political</t>
    </r>
  </si>
  <si>
    <r>
      <t>"</t>
    </r>
    <r>
      <rPr>
        <i/>
      </rPr>
      <t>We do not mean to offend the honored ambassador. We mean only to imply that should his ship attempt to pass through the gate, it will not return.</t>
    </r>
    <r>
      <t>" - Emissary Taivra
Historically, many renowned adventurers have expressed interest in exploring Shaleri space. Historically, those people died shortly thereafter under questionable circumstances.</t>
    </r>
  </si>
  <si>
    <r>
      <t>"</t>
    </r>
    <r>
      <rPr>
        <i/>
      </rPr>
      <t>A-ah! You mistake me for a human; that we share the blood of Jord. I am no son of humanity. My life for the Yin!</t>
    </r>
    <r>
      <t>" - Brother Milor
The progeny of Darien and Moyin are a zealous people. Devoutly religious, their devotion is overshadowed only by their loyalty to their brothers.</t>
    </r>
  </si>
  <si>
    <r>
      <t xml:space="preserve">System: </t>
    </r>
    <r>
      <rPr/>
      <t>Shaleri Passage</t>
    </r>
    <r>
      <t xml:space="preserve">
Population: </t>
    </r>
    <r>
      <rPr/>
      <t>Unknown</t>
    </r>
    <r>
      <t xml:space="preserve">
Government: </t>
    </r>
    <r>
      <rPr/>
      <t>Unknown</t>
    </r>
    <r>
      <t xml:space="preserve">
Leadership: </t>
    </r>
    <r>
      <rPr/>
      <t>Unknown</t>
    </r>
    <r>
      <t xml:space="preserve">
Disposition: </t>
    </r>
    <r>
      <rPr/>
      <t>Enigmatic</t>
    </r>
    <r>
      <t xml:space="preserve">
Tendencies: </t>
    </r>
    <r>
      <rPr/>
      <t>Expansionist</t>
    </r>
  </si>
  <si>
    <r>
      <t>System:</t>
    </r>
    <r>
      <rPr/>
      <t xml:space="preserve"> Lael System</t>
    </r>
    <r>
      <t xml:space="preserve">
Population: </t>
    </r>
    <r>
      <rPr/>
      <t>1.81 billion</t>
    </r>
    <r>
      <t xml:space="preserve">
Government: </t>
    </r>
    <r>
      <rPr/>
      <t>The Blessed</t>
    </r>
    <r>
      <t xml:space="preserve">
Leadership: </t>
    </r>
    <r>
      <rPr/>
      <t>The Elder Brother</t>
    </r>
    <r>
      <t xml:space="preserve">
Disposition: </t>
    </r>
    <r>
      <rPr/>
      <t>Zealous</t>
    </r>
    <r>
      <t xml:space="preserve">
Tendencies: </t>
    </r>
    <r>
      <rPr/>
      <t>Military</t>
    </r>
  </si>
  <si>
    <r>
      <t>"</t>
    </r>
    <r>
      <rPr>
        <i/>
      </rPr>
      <t>You do not know the meaning of time. You do not comprehend the infinite. Your ignorance is surpassed only by your irrelevance.</t>
    </r>
    <r>
      <t>" - Diplomat 2RAM
Whether the L1Z1X are the Lazax returned or something much darker is a subject of much scholarly debate. The surgical effectiveness of their orbital bombardments, however, is not.</t>
    </r>
  </si>
  <si>
    <r>
      <t>"</t>
    </r>
    <r>
      <rPr>
        <i/>
      </rPr>
      <t>Clever Ssruu has met the offworlder and made it dead. What does the Guild want for Ssruu to meet next?</t>
    </r>
    <r>
      <t>" - Ssruu
Many doors thought locked are easily opened by the Guild, and many doors, once opened, reveal that the Guild has already been there and left.</t>
    </r>
  </si>
  <si>
    <t>Number of games</t>
  </si>
  <si>
    <r>
      <t xml:space="preserve">System: </t>
    </r>
    <r>
      <rPr/>
      <t>Unknown System</t>
    </r>
    <r>
      <t xml:space="preserve">
Population: </t>
    </r>
    <r>
      <rPr/>
      <t>Unknown</t>
    </r>
    <r>
      <t xml:space="preserve">
Government: </t>
    </r>
    <r>
      <rPr/>
      <t>Unknown</t>
    </r>
    <r>
      <t xml:space="preserve">
Leadership: </t>
    </r>
    <r>
      <rPr/>
      <t>Ibna Vel Syd</t>
    </r>
    <r>
      <t xml:space="preserve">
Disposition: </t>
    </r>
    <r>
      <rPr/>
      <t>Calculating</t>
    </r>
    <r>
      <t xml:space="preserve">
Tendencies: </t>
    </r>
    <r>
      <rPr/>
      <t>Scientfic</t>
    </r>
  </si>
  <si>
    <t>Speak Easy</t>
  </si>
  <si>
    <r>
      <t xml:space="preserve">System: </t>
    </r>
    <r>
      <rPr/>
      <t>Myock System</t>
    </r>
    <r>
      <t xml:space="preserve">
Population: </t>
    </r>
    <r>
      <rPr/>
      <t>Unknown</t>
    </r>
    <r>
      <t xml:space="preserve">
Government: </t>
    </r>
    <r>
      <rPr/>
      <t>Guild of Spies</t>
    </r>
    <r>
      <t xml:space="preserve">
Leadership: </t>
    </r>
    <r>
      <rPr/>
      <t>The Cqaark</t>
    </r>
    <r>
      <t xml:space="preserve">
Disposition: </t>
    </r>
    <r>
      <rPr/>
      <t>Secretive</t>
    </r>
    <r>
      <t xml:space="preserve">
Tendencies: </t>
    </r>
    <r>
      <rPr/>
      <t>Political</t>
    </r>
  </si>
  <si>
    <r>
      <t>"</t>
    </r>
    <r>
      <rPr>
        <i/>
      </rPr>
      <t>One people. One mind. One destiny. We will rise above the pit they have thrown us in.</t>
    </r>
    <r>
      <t>" - Erwan Mentak, Founder of the Coalition
One might expect that a civilization descended entirely from convicts, exiles, and revolutionaries would be corrupts and lawless, but the Mentak have developed a rich, if somewhat vague, code of honor.</t>
    </r>
  </si>
  <si>
    <r>
      <t xml:space="preserve">System: </t>
    </r>
    <r>
      <rPr/>
      <t>Moll System</t>
    </r>
    <r>
      <t xml:space="preserve">
Population: </t>
    </r>
    <r>
      <rPr/>
      <t>2.55 billion</t>
    </r>
    <r>
      <t xml:space="preserve">
Government: </t>
    </r>
    <r>
      <rPr/>
      <t>Table of Captains</t>
    </r>
    <r>
      <t xml:space="preserve">
Leadership: </t>
    </r>
    <r>
      <rPr/>
      <t>Erwan's Hand</t>
    </r>
    <r>
      <t xml:space="preserve">
Disposition: </t>
    </r>
    <r>
      <rPr/>
      <t>Rebellious</t>
    </r>
    <r>
      <t xml:space="preserve">
Tendencies: </t>
    </r>
    <r>
      <rPr/>
      <t>Economic</t>
    </r>
  </si>
  <si>
    <t>Banrate</t>
  </si>
  <si>
    <t>Lil' Brudder</t>
  </si>
  <si>
    <t>SEMIS MAP</t>
  </si>
  <si>
    <t>Times Played</t>
  </si>
  <si>
    <t>Courtesy of the TI4 SCPT Patreon Tournament, by Matt Martens and Hunter Donaldson</t>
  </si>
  <si>
    <t>Leadership</t>
  </si>
  <si>
    <t>Diplomacy</t>
  </si>
  <si>
    <t>Political</t>
  </si>
  <si>
    <t>Construction</t>
  </si>
  <si>
    <t>Trade</t>
  </si>
  <si>
    <t>Warfare</t>
  </si>
  <si>
    <t>Technology</t>
  </si>
  <si>
    <t>Imperial</t>
  </si>
  <si>
    <t>Turtles' Paradise</t>
  </si>
  <si>
    <t>Dreadful Influence</t>
  </si>
  <si>
    <t>R1 Speakers Wins</t>
  </si>
  <si>
    <t xml:space="preserve">Check out all game video's on Youtube, edited by Root : </t>
  </si>
  <si>
    <t>R2 Speakers Wins</t>
  </si>
  <si>
    <t>Custodian Wins</t>
  </si>
  <si>
    <t>https://www.youtube.com/channel/UCuBc-jPq3J9Gg21r9MSME4w</t>
  </si>
  <si>
    <t>Pickrate (when not banned)</t>
  </si>
  <si>
    <t>First round picks</t>
  </si>
  <si>
    <t>Second Round picks</t>
  </si>
  <si>
    <t>Daddy Warbucks</t>
  </si>
  <si>
    <t>Arby's</t>
  </si>
  <si>
    <t>Amount of wins</t>
  </si>
  <si>
    <t>Gashfather Pt. III</t>
  </si>
  <si>
    <t>Arthur's Dent</t>
  </si>
  <si>
    <t>R1 Speaker average score</t>
  </si>
  <si>
    <t>R2 Speaker average score</t>
  </si>
  <si>
    <t>Custodian Average Score</t>
  </si>
  <si>
    <t>Average VP's Scored</t>
  </si>
  <si>
    <t>The Best One</t>
  </si>
  <si>
    <t>Nekro</t>
  </si>
  <si>
    <t>Classic Pepperoni</t>
  </si>
  <si>
    <t>N'orr</t>
  </si>
  <si>
    <t>Average VP</t>
  </si>
  <si>
    <t>R1 Speaker</t>
  </si>
  <si>
    <t>Game 1</t>
  </si>
  <si>
    <t>Slice</t>
  </si>
  <si>
    <t>Score (VP's)</t>
  </si>
  <si>
    <t>Faction Chosen</t>
  </si>
  <si>
    <t>Faction Banned</t>
  </si>
  <si>
    <t>1st round pick</t>
  </si>
  <si>
    <t>R2 Speaker</t>
  </si>
  <si>
    <t>2nd round pick</t>
  </si>
  <si>
    <t>Custodian</t>
  </si>
  <si>
    <t>X</t>
  </si>
  <si>
    <t>Revenge of the Gashlai</t>
  </si>
  <si>
    <t>Amount of bans</t>
  </si>
  <si>
    <t>Bento Box</t>
  </si>
  <si>
    <t>Faction</t>
  </si>
  <si>
    <t>Game 2</t>
  </si>
  <si>
    <t>x</t>
  </si>
  <si>
    <t>9 of Spades</t>
  </si>
  <si>
    <t>GreenFlame</t>
  </si>
  <si>
    <t>Game 3</t>
  </si>
  <si>
    <t>Schroeder</t>
  </si>
  <si>
    <t>Game 4</t>
  </si>
  <si>
    <t>Mage</t>
  </si>
  <si>
    <t>mantis</t>
  </si>
  <si>
    <t>Panster</t>
  </si>
  <si>
    <t>Game 5</t>
  </si>
  <si>
    <t>UnalignedMagi</t>
  </si>
  <si>
    <t>Meefy Bread</t>
  </si>
  <si>
    <t>Jigawatz</t>
  </si>
  <si>
    <t>WildtDK</t>
  </si>
  <si>
    <t>Little &amp; Tight</t>
  </si>
  <si>
    <t>Imsen</t>
  </si>
  <si>
    <t>Se7en</t>
  </si>
  <si>
    <t>Fast &amp; Cultured</t>
  </si>
  <si>
    <t>Game 6</t>
  </si>
  <si>
    <t>Big &amp; Tight</t>
  </si>
  <si>
    <t>Vaunt</t>
  </si>
  <si>
    <t>Jaynor</t>
  </si>
  <si>
    <t>Darien's Slice</t>
  </si>
  <si>
    <t>John.</t>
  </si>
  <si>
    <t>Space Wizard</t>
  </si>
  <si>
    <t>Dangerous Diplo</t>
  </si>
  <si>
    <t>Game 7</t>
  </si>
  <si>
    <t>Craiken</t>
  </si>
  <si>
    <t>Slice of the Gashlai</t>
  </si>
  <si>
    <t>Mliszewski</t>
  </si>
  <si>
    <t>Alex</t>
  </si>
  <si>
    <t>KNOCKOUT MAP</t>
  </si>
  <si>
    <t>Game 8</t>
  </si>
  <si>
    <t/>
  </si>
  <si>
    <t>Brent Spiner</t>
  </si>
  <si>
    <t xml:space="preserve">Mike </t>
  </si>
  <si>
    <t>Ian</t>
  </si>
  <si>
    <t>Everra Foreverra</t>
  </si>
  <si>
    <t>Robert</t>
  </si>
  <si>
    <t>Monte</t>
  </si>
  <si>
    <t>Meat Lovers</t>
  </si>
  <si>
    <t>Jensen</t>
  </si>
  <si>
    <t>Snorecerer</t>
  </si>
  <si>
    <t>Dave's Dutch Oven</t>
  </si>
  <si>
    <t>Disboard</t>
  </si>
  <si>
    <t>Game 9</t>
  </si>
  <si>
    <t>Leonard Nimoy</t>
  </si>
  <si>
    <t xml:space="preserve">Didonko </t>
  </si>
  <si>
    <t>@1ex</t>
  </si>
  <si>
    <t>Unfair Hat</t>
  </si>
  <si>
    <t>Game 10</t>
  </si>
  <si>
    <t>Furious George</t>
  </si>
  <si>
    <t>John</t>
  </si>
  <si>
    <t>imsen</t>
  </si>
  <si>
    <t>Joey</t>
  </si>
  <si>
    <t>Rolo</t>
  </si>
  <si>
    <t>X3n d0g</t>
  </si>
  <si>
    <t>Game 11</t>
  </si>
  <si>
    <t>schussbob</t>
  </si>
  <si>
    <t>Pendell</t>
  </si>
  <si>
    <t>mlizsewski</t>
  </si>
  <si>
    <t>CraikenGames</t>
  </si>
  <si>
    <t>Game 12</t>
  </si>
  <si>
    <t>Fn Dragon</t>
  </si>
  <si>
    <t>Chairman Meow</t>
  </si>
  <si>
    <t>McBoxski</t>
  </si>
  <si>
    <t>Game 13</t>
  </si>
  <si>
    <t>Aphiladon</t>
  </si>
  <si>
    <t>Nateraide</t>
  </si>
  <si>
    <t>Bans</t>
  </si>
  <si>
    <t>Not Nominated</t>
  </si>
  <si>
    <t>Nominated</t>
  </si>
  <si>
    <t>Islesfan</t>
  </si>
  <si>
    <t>Not Picked</t>
  </si>
  <si>
    <t>Game 14</t>
  </si>
  <si>
    <t>Picked</t>
  </si>
  <si>
    <t>SpaceWizard</t>
  </si>
  <si>
    <t>Check Nom</t>
  </si>
  <si>
    <t>Check rest</t>
  </si>
  <si>
    <t>PRELIMS</t>
  </si>
  <si>
    <t>Yin4Life</t>
  </si>
  <si>
    <t>NOM</t>
  </si>
  <si>
    <t>BAN</t>
  </si>
  <si>
    <t>NOM X</t>
  </si>
  <si>
    <t>Milty</t>
  </si>
  <si>
    <t>Pink</t>
  </si>
  <si>
    <t>Game 15</t>
  </si>
  <si>
    <t>Randy</t>
  </si>
  <si>
    <t>Game 16</t>
  </si>
  <si>
    <t>Game 17</t>
  </si>
  <si>
    <t>Game 18</t>
  </si>
  <si>
    <t>Evernoob</t>
  </si>
  <si>
    <t>Michael</t>
  </si>
  <si>
    <t>laxo</t>
  </si>
  <si>
    <t>SEMIS</t>
  </si>
  <si>
    <t xml:space="preserve"> BAN</t>
  </si>
  <si>
    <t>NOM x</t>
  </si>
  <si>
    <t>KNOCKOUTS</t>
  </si>
  <si>
    <t xml:space="preserve">BAN </t>
  </si>
  <si>
    <t>Jack-B</t>
  </si>
  <si>
    <t>The 9 of Spades</t>
  </si>
  <si>
    <t>Paul</t>
  </si>
  <si>
    <t>Bocks</t>
  </si>
  <si>
    <t>Luke</t>
  </si>
  <si>
    <t>Werewerf</t>
  </si>
  <si>
    <t>Razz</t>
  </si>
  <si>
    <t>Laura</t>
  </si>
  <si>
    <t>jotakami</t>
  </si>
  <si>
    <t>SCPT Tournament Prelim Map Analysis</t>
  </si>
  <si>
    <t>Little and Tight</t>
  </si>
  <si>
    <t>Fast and Cultured</t>
  </si>
  <si>
    <t>iamkaity</t>
  </si>
  <si>
    <t>Big and Tight</t>
  </si>
  <si>
    <t>Corneeq</t>
  </si>
  <si>
    <t>G</t>
  </si>
  <si>
    <t>Qcenn</t>
  </si>
  <si>
    <t>Tequran</t>
  </si>
  <si>
    <t>B</t>
  </si>
  <si>
    <t>Tarmann</t>
  </si>
  <si>
    <t>R</t>
  </si>
  <si>
    <t>FINALS</t>
  </si>
  <si>
    <t>Slice of Gashlai</t>
  </si>
  <si>
    <t>Y</t>
  </si>
  <si>
    <t>Xehan</t>
  </si>
  <si>
    <t>Andrew</t>
  </si>
  <si>
    <t>Chemist</t>
  </si>
  <si>
    <t>Zane</t>
  </si>
  <si>
    <t>Adam</t>
  </si>
  <si>
    <t>Nick</t>
  </si>
  <si>
    <t>wekker</t>
  </si>
  <si>
    <t>TopazDragon5676</t>
  </si>
  <si>
    <t>GSL</t>
  </si>
  <si>
    <t>Keola</t>
  </si>
  <si>
    <t>Jimb0v</t>
  </si>
  <si>
    <t>Ryan</t>
  </si>
  <si>
    <t>Son of Leto</t>
  </si>
  <si>
    <t>RJ</t>
  </si>
  <si>
    <t>Fabian</t>
  </si>
  <si>
    <t>robERR</t>
  </si>
  <si>
    <t>Simplex (Evan)</t>
  </si>
  <si>
    <t>Kardius (Seth)</t>
  </si>
  <si>
    <t>revel_doubt</t>
  </si>
  <si>
    <t>MadmanQuail</t>
  </si>
  <si>
    <t>Zap</t>
  </si>
  <si>
    <t>Ov3rmind</t>
  </si>
  <si>
    <t>Dev</t>
  </si>
  <si>
    <t>tgwelch</t>
  </si>
  <si>
    <t>Jos</t>
  </si>
  <si>
    <t>Robel</t>
  </si>
  <si>
    <t>Nicolai</t>
  </si>
  <si>
    <t>Joe (Mbwaters)</t>
  </si>
  <si>
    <t>Lionel</t>
  </si>
  <si>
    <t>Trevor</t>
  </si>
  <si>
    <t>Brad</t>
  </si>
  <si>
    <t>Robofish</t>
  </si>
  <si>
    <t>Leon</t>
  </si>
  <si>
    <t>Barney</t>
  </si>
  <si>
    <t>Flerkan</t>
  </si>
  <si>
    <t>Dan</t>
  </si>
  <si>
    <t>The Prayer</t>
  </si>
  <si>
    <t>ToasTer</t>
  </si>
  <si>
    <t>Tim</t>
  </si>
  <si>
    <t>uzai</t>
  </si>
  <si>
    <t>Woody</t>
  </si>
  <si>
    <t>Matt</t>
  </si>
  <si>
    <t>CptofSaltySailor</t>
  </si>
  <si>
    <t>MatrimoRavens</t>
  </si>
  <si>
    <t>Robbie</t>
  </si>
  <si>
    <t>Aik</t>
  </si>
  <si>
    <t>rwise</t>
  </si>
  <si>
    <t>vaunt</t>
  </si>
  <si>
    <t>Ulfsark</t>
  </si>
  <si>
    <t>DKVN</t>
  </si>
  <si>
    <t>Shnooker</t>
  </si>
  <si>
    <t>JackBauer</t>
  </si>
  <si>
    <t>patience</t>
  </si>
  <si>
    <t>Shark</t>
  </si>
  <si>
    <t>Hobbo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</si>
</sst>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37">
    <font>
      <sz val="10.0"/>
      <color rgb="FF000000"/>
      <name val="Arial"/>
    </font>
    <font>
      <b/>
      <sz val="10.0"/>
    </font>
    <font>
      <sz val="10.0"/>
    </font>
    <font>
      <b/>
      <name val="Arial"/>
    </font>
    <font/>
    <font>
      <name val="Arial"/>
    </font>
    <font>
      <b/>
    </font>
    <font>
      <color rgb="FFFF0000"/>
      <name val="Arial"/>
    </font>
    <font>
      <color rgb="FF38761D"/>
      <name val="Arial"/>
    </font>
    <font>
      <color rgb="FF000000"/>
      <name val="Arial"/>
    </font>
    <font>
      <color rgb="FF4A86E8"/>
      <name val="Arial"/>
    </font>
    <font>
      <b/>
      <color rgb="FF000000"/>
      <name val="Arial"/>
    </font>
    <font>
      <color rgb="FFF1C232"/>
      <name val="Arial"/>
    </font>
    <font>
      <color rgb="FF000000"/>
      <name val="Roboto"/>
    </font>
    <font>
      <u/>
      <color rgb="FF0000FF"/>
    </font>
    <font>
      <u/>
      <color rgb="FF0000FF"/>
    </font>
    <font>
      <sz val="11.0"/>
      <color rgb="FF000000"/>
      <name val="Arial"/>
    </font>
    <font>
      <sz val="11.0"/>
      <color rgb="FF000000"/>
      <name val="Calibri"/>
    </font>
    <font>
      <b/>
      <u/>
      <name val="Arial"/>
    </font>
    <font>
      <color rgb="FF000000"/>
    </font>
    <font>
      <color rgb="FFFFFFFF"/>
    </font>
    <font>
      <b/>
      <color rgb="FF000000"/>
    </font>
    <font>
      <u/>
      <sz val="11.0"/>
      <color rgb="FF000000"/>
      <name val="Arial"/>
    </font>
    <font>
      <sz val="11.0"/>
      <color rgb="FF000000"/>
      <name val="Inconsolata"/>
    </font>
    <font>
      <b/>
      <u/>
      <sz val="12.0"/>
      <name val="Calibri"/>
    </font>
    <font>
      <b/>
      <u/>
      <sz val="12.0"/>
      <name val="Calibri"/>
    </font>
    <font>
      <sz val="12.0"/>
      <name val="Calibri"/>
    </font>
    <font>
      <b/>
      <u/>
      <sz val="12.0"/>
      <color rgb="FF000000"/>
      <name val="Calibri"/>
    </font>
    <font>
      <b/>
      <sz val="12.0"/>
      <color rgb="FF000000"/>
      <name val="Calibri"/>
    </font>
    <font>
      <b/>
      <sz val="12.0"/>
      <name val="Calibri"/>
    </font>
    <font>
      <sz val="12.0"/>
      <color rgb="FF000000"/>
      <name val="Calibri"/>
    </font>
    <font>
      <sz val="12.0"/>
      <color rgb="FFFF0000"/>
      <name val="Calibri"/>
    </font>
    <font>
      <b/>
      <u/>
      <sz val="12.0"/>
      <color rgb="FF000000"/>
      <name val="Calibri"/>
    </font>
    <font>
      <b/>
      <u/>
      <sz val="12.0"/>
      <color rgb="FF000000"/>
      <name val="Calibri"/>
    </font>
    <font>
      <b/>
      <u/>
      <sz val="12.0"/>
      <color rgb="FF000000"/>
      <name val="Calibri"/>
    </font>
    <font>
      <b/>
      <u/>
      <sz val="12.0"/>
      <color rgb="FF00FF00"/>
      <name val="Calibri"/>
    </font>
    <font>
      <b/>
      <u/>
      <sz val="12.0"/>
      <color rgb="FFFF0000"/>
      <name val="Calibri"/>
    </font>
  </fonts>
  <fills count="53">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BF9000"/>
        <bgColor rgb="FFBF9000"/>
      </patternFill>
    </fill>
    <fill>
      <patternFill patternType="solid">
        <fgColor rgb="FF94B632"/>
        <bgColor rgb="FF94B632"/>
      </patternFill>
    </fill>
    <fill>
      <patternFill patternType="solid">
        <fgColor rgb="FFA7A7A7"/>
        <bgColor rgb="FFA7A7A7"/>
      </patternFill>
    </fill>
    <fill>
      <patternFill patternType="solid">
        <fgColor rgb="FFA60100"/>
        <bgColor rgb="FFA60100"/>
      </patternFill>
    </fill>
    <fill>
      <patternFill patternType="solid">
        <fgColor rgb="FFD9D9D9"/>
        <bgColor rgb="FFD9D9D9"/>
      </patternFill>
    </fill>
    <fill>
      <patternFill patternType="solid">
        <fgColor rgb="FFFF0000"/>
        <bgColor rgb="FFFF0000"/>
      </patternFill>
    </fill>
    <fill>
      <patternFill patternType="solid">
        <fgColor rgb="FFB6D7A8"/>
        <bgColor rgb="FFB6D7A8"/>
      </patternFill>
    </fill>
    <fill>
      <patternFill patternType="solid">
        <fgColor rgb="FFBA4B00"/>
        <bgColor rgb="FFBA4B00"/>
      </patternFill>
    </fill>
    <fill>
      <patternFill patternType="solid">
        <fgColor rgb="FF990000"/>
        <bgColor rgb="FF990000"/>
      </patternFill>
    </fill>
    <fill>
      <patternFill patternType="solid">
        <fgColor rgb="FFFE0301"/>
        <bgColor rgb="FFFE0301"/>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1155CC"/>
        <bgColor rgb="FF1155CC"/>
      </patternFill>
    </fill>
    <fill>
      <patternFill patternType="solid">
        <fgColor rgb="FF674EA7"/>
        <bgColor rgb="FF674EA7"/>
      </patternFill>
    </fill>
    <fill>
      <patternFill patternType="solid">
        <fgColor rgb="FF783F04"/>
        <bgColor rgb="FF783F04"/>
      </patternFill>
    </fill>
    <fill>
      <patternFill patternType="solid">
        <fgColor rgb="FFB7B7B7"/>
        <bgColor rgb="FFB7B7B7"/>
      </patternFill>
    </fill>
    <fill>
      <patternFill patternType="solid">
        <fgColor rgb="FFE69138"/>
        <bgColor rgb="FFE69138"/>
      </patternFill>
    </fill>
    <fill>
      <patternFill patternType="solid">
        <fgColor rgb="FFFF6700"/>
        <bgColor rgb="FFFF6700"/>
      </patternFill>
    </fill>
    <fill>
      <patternFill patternType="solid">
        <fgColor rgb="FF8E00A0"/>
        <bgColor rgb="FF8E00A0"/>
      </patternFill>
    </fill>
    <fill>
      <patternFill patternType="solid">
        <fgColor rgb="FFAA0081"/>
        <bgColor rgb="FFAA0081"/>
      </patternFill>
    </fill>
    <fill>
      <patternFill patternType="solid">
        <fgColor rgb="FFFF00FF"/>
        <bgColor rgb="FFFF00FF"/>
      </patternFill>
    </fill>
    <fill>
      <patternFill patternType="solid">
        <fgColor rgb="FF9900FF"/>
        <bgColor rgb="FF9900FF"/>
      </patternFill>
    </fill>
    <fill>
      <patternFill patternType="solid">
        <fgColor rgb="FF0000FF"/>
        <bgColor rgb="FF0000FF"/>
      </patternFill>
    </fill>
    <fill>
      <patternFill patternType="solid">
        <fgColor rgb="FF6AA84F"/>
        <bgColor rgb="FF6AA84F"/>
      </patternFill>
    </fill>
    <fill>
      <patternFill patternType="solid">
        <fgColor rgb="FF2E70FF"/>
        <bgColor rgb="FF2E70FF"/>
      </patternFill>
    </fill>
    <fill>
      <patternFill patternType="solid">
        <fgColor rgb="FF8E7CC3"/>
        <bgColor rgb="FF8E7CC3"/>
      </patternFill>
    </fill>
    <fill>
      <patternFill patternType="solid">
        <fgColor rgb="FF1C4587"/>
        <bgColor rgb="FF1C4587"/>
      </patternFill>
    </fill>
    <fill>
      <patternFill patternType="solid">
        <fgColor rgb="FF00BE91"/>
        <bgColor rgb="FF00BE91"/>
      </patternFill>
    </fill>
    <fill>
      <patternFill patternType="solid">
        <fgColor rgb="FF4A86E8"/>
        <bgColor rgb="FF4A86E8"/>
      </patternFill>
    </fill>
    <fill>
      <patternFill patternType="solid">
        <fgColor rgb="FF62B5FF"/>
        <bgColor rgb="FF62B5FF"/>
      </patternFill>
    </fill>
    <fill>
      <patternFill patternType="solid">
        <fgColor rgb="FFCFE2F3"/>
        <bgColor rgb="FFCFE2F3"/>
      </patternFill>
    </fill>
    <fill>
      <patternFill patternType="solid">
        <fgColor rgb="FFA58975"/>
        <bgColor rgb="FFA58975"/>
      </patternFill>
    </fill>
    <fill>
      <patternFill patternType="solid">
        <fgColor rgb="FFF1C232"/>
        <bgColor rgb="FFF1C232"/>
      </patternFill>
    </fill>
    <fill>
      <patternFill patternType="solid">
        <fgColor rgb="FF2152A2"/>
        <bgColor rgb="FF2152A2"/>
      </patternFill>
    </fill>
    <fill>
      <patternFill patternType="solid">
        <fgColor rgb="FF309012"/>
        <bgColor rgb="FF309012"/>
      </patternFill>
    </fill>
    <fill>
      <patternFill patternType="solid">
        <fgColor rgb="FFD07C00"/>
        <bgColor rgb="FFD07C00"/>
      </patternFill>
    </fill>
    <fill>
      <patternFill patternType="solid">
        <fgColor rgb="FF00FF00"/>
        <bgColor rgb="FF00FF00"/>
      </patternFill>
    </fill>
    <fill>
      <patternFill patternType="solid">
        <fgColor rgb="FFDC0000"/>
        <bgColor rgb="FFDC0000"/>
      </patternFill>
    </fill>
    <fill>
      <patternFill patternType="solid">
        <fgColor rgb="FFF3F3F3"/>
        <bgColor rgb="FFF3F3F3"/>
      </patternFill>
    </fill>
    <fill>
      <patternFill patternType="solid">
        <fgColor rgb="FFCCCCCC"/>
        <bgColor rgb="FFCCCCCC"/>
      </patternFill>
    </fill>
    <fill>
      <patternFill patternType="solid">
        <fgColor rgb="FFB7E1CD"/>
        <bgColor rgb="FFB7E1CD"/>
      </patternFill>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A64D79"/>
        <bgColor rgb="FFA64D79"/>
      </patternFill>
    </fill>
    <fill>
      <patternFill patternType="solid">
        <fgColor rgb="FFEA9999"/>
        <bgColor rgb="FFEA9999"/>
      </patternFill>
    </fill>
    <fill>
      <patternFill patternType="solid">
        <fgColor rgb="FFFFD966"/>
        <bgColor rgb="FFFFD966"/>
      </patternFill>
    </fill>
  </fills>
  <borders count="38">
    <border/>
    <border>
      <left style="medium">
        <color rgb="FF000000"/>
      </lef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border>
    <border>
      <left style="medium">
        <color rgb="FF000000"/>
      </left>
      <right style="medium">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rder>
    <border>
      <left style="thin">
        <color rgb="FFFFFFFF"/>
      </left>
      <right style="thin">
        <color rgb="FFFFFFFF"/>
      </right>
      <top style="thin">
        <color rgb="FFFFFFFF"/>
      </top>
      <bottom style="thin">
        <color rgb="FFFFFFFF"/>
      </bottom>
    </border>
    <border>
      <left style="medium">
        <color rgb="FF000000"/>
      </left>
      <top style="thin">
        <color rgb="FF000000"/>
      </top>
    </border>
    <border>
      <left style="medium">
        <color rgb="FF000000"/>
      </left>
      <right style="medium">
        <color rgb="FF000000"/>
      </right>
      <top style="thin">
        <color rgb="FF000000"/>
      </top>
    </border>
    <border>
      <left style="medium">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thin">
        <color rgb="FF000000"/>
      </bottom>
    </border>
    <border>
      <left style="thin">
        <color rgb="FFFFFFFF"/>
      </left>
      <right style="thin">
        <color rgb="FFFFFFFF"/>
      </right>
      <bottom style="thin">
        <color rgb="FFFFFFFF"/>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FFFFFF"/>
      </bottom>
    </border>
    <border>
      <left style="thin">
        <color rgb="FF000000"/>
      </left>
      <bottom style="thin">
        <color rgb="FF000000"/>
      </bottom>
    </border>
    <border>
      <right style="thin">
        <color rgb="FF000000"/>
      </right>
      <bottom style="thin">
        <color rgb="FF000000"/>
      </bottom>
    </border>
    <border>
      <top style="thin">
        <color rgb="FFFFFFFF"/>
      </top>
      <bottom style="thin">
        <color rgb="FF000000"/>
      </bottom>
    </border>
    <border>
      <left style="thin">
        <color rgb="FF000000"/>
      </left>
      <right/>
      <top style="thin">
        <color rgb="FF000000"/>
      </top>
    </border>
    <border>
      <right/>
      <top style="thin">
        <color rgb="FF000000"/>
      </top>
    </border>
    <border>
      <left style="thin">
        <color rgb="FF000000"/>
      </left>
      <right/>
    </border>
  </borders>
  <cellStyleXfs count="1">
    <xf borderId="0" fillId="0" fontId="0" numFmtId="0" applyAlignment="1" applyFont="1"/>
  </cellStyleXfs>
  <cellXfs count="475">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shrinkToFit="0" vertical="top" wrapText="1"/>
    </xf>
    <xf borderId="0" fillId="0" fontId="2" numFmtId="0" xfId="0" applyAlignment="1" applyFont="1">
      <alignment horizontal="left" vertical="center"/>
    </xf>
    <xf borderId="0" fillId="2" fontId="1" numFmtId="0" xfId="0" applyAlignment="1" applyFill="1" applyFont="1">
      <alignment vertical="top"/>
    </xf>
    <xf borderId="0" fillId="0" fontId="1" numFmtId="0" xfId="0" applyAlignment="1" applyFont="1">
      <alignment vertical="top"/>
    </xf>
    <xf borderId="0" fillId="0" fontId="2" numFmtId="0" xfId="0" applyAlignment="1" applyFont="1">
      <alignment vertical="top"/>
    </xf>
    <xf borderId="0" fillId="2" fontId="2" numFmtId="0" xfId="0" applyAlignment="1" applyFont="1">
      <alignment vertical="center"/>
    </xf>
    <xf borderId="1" fillId="3" fontId="1" numFmtId="0" xfId="0" applyAlignment="1" applyBorder="1" applyFill="1" applyFont="1">
      <alignment readingOrder="0" vertical="top"/>
    </xf>
    <xf borderId="2" fillId="3" fontId="2" numFmtId="0" xfId="0" applyAlignment="1" applyBorder="1" applyFont="1">
      <alignment horizontal="left" shrinkToFit="0" vertical="top" wrapText="1"/>
    </xf>
    <xf borderId="0" fillId="2" fontId="1" numFmtId="0" xfId="0" applyAlignment="1" applyFont="1">
      <alignment readingOrder="0" vertical="top"/>
    </xf>
    <xf borderId="1" fillId="4" fontId="1" numFmtId="0" xfId="0" applyAlignment="1" applyBorder="1" applyFill="1" applyFont="1">
      <alignment readingOrder="0" vertical="top"/>
    </xf>
    <xf borderId="2" fillId="4" fontId="2" numFmtId="0" xfId="0" applyAlignment="1" applyBorder="1" applyFont="1">
      <alignment horizontal="left" shrinkToFit="0" vertical="top" wrapText="1"/>
    </xf>
    <xf borderId="0" fillId="0" fontId="3" numFmtId="0" xfId="0" applyAlignment="1" applyFont="1">
      <alignment horizontal="center" shrinkToFit="0" vertical="center" wrapText="1"/>
    </xf>
    <xf borderId="3" fillId="0" fontId="1" numFmtId="0" xfId="0" applyAlignment="1" applyBorder="1" applyFont="1">
      <alignment readingOrder="0" vertical="top"/>
    </xf>
    <xf borderId="4" fillId="0" fontId="4" numFmtId="0" xfId="0" applyBorder="1" applyFont="1"/>
    <xf borderId="5" fillId="0" fontId="2" numFmtId="164" xfId="0" applyAlignment="1" applyBorder="1" applyFont="1" applyNumberFormat="1">
      <alignment horizontal="left" readingOrder="0" shrinkToFit="0" vertical="top" wrapText="1"/>
    </xf>
    <xf borderId="6" fillId="3" fontId="3" numFmtId="0" xfId="0" applyAlignment="1" applyBorder="1" applyFont="1">
      <alignment horizontal="center" shrinkToFit="0" vertical="center" wrapText="1"/>
    </xf>
    <xf borderId="7" fillId="0" fontId="4" numFmtId="0" xfId="0" applyBorder="1" applyFont="1"/>
    <xf borderId="8" fillId="2" fontId="5" numFmtId="0" xfId="0" applyAlignment="1" applyBorder="1" applyFont="1">
      <alignment horizontal="left" shrinkToFit="0" vertical="center" wrapText="1"/>
    </xf>
    <xf borderId="6" fillId="5" fontId="3" numFmtId="0" xfId="0" applyAlignment="1" applyBorder="1" applyFill="1" applyFont="1">
      <alignment horizontal="center" shrinkToFit="0" vertical="center" wrapText="1"/>
    </xf>
    <xf borderId="0" fillId="0" fontId="6" numFmtId="0" xfId="0" applyAlignment="1" applyFont="1">
      <alignment readingOrder="0" shrinkToFit="0" vertical="top" wrapText="1"/>
    </xf>
    <xf borderId="9" fillId="0" fontId="3" numFmtId="0" xfId="0" applyAlignment="1" applyBorder="1" applyFont="1">
      <alignment horizontal="left" shrinkToFit="0" vertical="center" wrapText="1"/>
    </xf>
    <xf borderId="9" fillId="0" fontId="5" numFmtId="0" xfId="0" applyAlignment="1" applyBorder="1" applyFont="1">
      <alignment horizontal="left" readingOrder="0" shrinkToFit="0" vertical="center" wrapText="1"/>
    </xf>
    <xf borderId="9" fillId="0" fontId="3" numFmtId="0" xfId="0" applyAlignment="1" applyBorder="1" applyFont="1">
      <alignment horizontal="left" readingOrder="0" shrinkToFit="0" vertical="center" wrapText="1"/>
    </xf>
    <xf borderId="9" fillId="0" fontId="5" numFmtId="0" xfId="0" applyAlignment="1" applyBorder="1" applyFont="1">
      <alignment horizontal="left" shrinkToFit="0" vertical="center" wrapText="1"/>
    </xf>
    <xf borderId="9" fillId="0" fontId="3"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1"/>
    </xf>
    <xf borderId="10" fillId="0" fontId="5" numFmtId="0" xfId="0" applyAlignment="1" applyBorder="1" applyFont="1">
      <alignment horizontal="left" shrinkToFit="0" vertical="center" wrapText="1"/>
    </xf>
    <xf borderId="11" fillId="2" fontId="5" numFmtId="0" xfId="0" applyAlignment="1" applyBorder="1" applyFont="1">
      <alignment horizontal="left" shrinkToFit="0" vertical="center" wrapText="1"/>
    </xf>
    <xf borderId="0" fillId="0" fontId="4" numFmtId="0" xfId="0" applyAlignment="1" applyFont="1">
      <alignment vertical="top"/>
    </xf>
    <xf borderId="6" fillId="6" fontId="3" numFmtId="0" xfId="0" applyAlignment="1" applyBorder="1" applyFill="1" applyFont="1">
      <alignment horizontal="center" shrinkToFit="0" vertical="center" wrapText="1"/>
    </xf>
    <xf borderId="5" fillId="0" fontId="2" numFmtId="0" xfId="0" applyAlignment="1" applyBorder="1" applyFont="1">
      <alignment horizontal="left" readingOrder="0" shrinkToFit="0" vertical="top" wrapText="1"/>
    </xf>
    <xf borderId="0" fillId="2" fontId="2" numFmtId="0" xfId="0" applyAlignment="1" applyFont="1">
      <alignment horizontal="left" readingOrder="0" shrinkToFit="0" vertical="center" wrapText="1"/>
    </xf>
    <xf borderId="6" fillId="7" fontId="3" numFmtId="0" xfId="0" applyAlignment="1" applyBorder="1" applyFill="1" applyFont="1">
      <alignment horizontal="center" shrinkToFit="0" vertical="center" wrapText="1"/>
    </xf>
    <xf borderId="0" fillId="0" fontId="2" numFmtId="0" xfId="0" applyAlignment="1" applyFont="1">
      <alignment horizontal="left" readingOrder="0" vertical="center"/>
    </xf>
    <xf borderId="12" fillId="0" fontId="1" numFmtId="0" xfId="0" applyAlignment="1" applyBorder="1" applyFont="1">
      <alignment readingOrder="0" vertical="top"/>
    </xf>
    <xf borderId="13" fillId="0" fontId="2" numFmtId="0" xfId="0" applyAlignment="1" applyBorder="1" applyFont="1">
      <alignment horizontal="left" readingOrder="0" shrinkToFit="0" vertical="top" wrapText="1"/>
    </xf>
    <xf borderId="14" fillId="0" fontId="1" numFmtId="0" xfId="0" applyAlignment="1" applyBorder="1" applyFont="1">
      <alignment readingOrder="0" vertical="top"/>
    </xf>
    <xf borderId="15" fillId="0" fontId="2" numFmtId="0" xfId="0" applyAlignment="1" applyBorder="1" applyFont="1">
      <alignment horizontal="left" readingOrder="0" shrinkToFit="0" vertical="top" wrapText="1"/>
    </xf>
    <xf borderId="1" fillId="8" fontId="1" numFmtId="0" xfId="0" applyAlignment="1" applyBorder="1" applyFill="1" applyFont="1">
      <alignment readingOrder="0" vertical="top"/>
    </xf>
    <xf borderId="9" fillId="0" fontId="8" numFmtId="0" xfId="0" applyAlignment="1" applyBorder="1" applyFont="1">
      <alignment horizontal="left" readingOrder="0" shrinkToFit="0" vertical="center" wrapText="1"/>
    </xf>
    <xf borderId="0" fillId="0" fontId="4" numFmtId="0" xfId="0" applyAlignment="1" applyFont="1">
      <alignment shrinkToFit="0" vertical="top" wrapText="1"/>
    </xf>
    <xf borderId="9" fillId="9" fontId="6" numFmtId="0" xfId="0" applyAlignment="1" applyBorder="1" applyFill="1" applyFont="1">
      <alignment readingOrder="0" shrinkToFit="0" vertical="top" wrapText="1"/>
    </xf>
    <xf borderId="9" fillId="10" fontId="6" numFmtId="0" xfId="0" applyAlignment="1" applyBorder="1" applyFill="1" applyFont="1">
      <alignment readingOrder="0" shrinkToFit="0" vertical="top" wrapText="1"/>
    </xf>
    <xf borderId="2" fillId="8" fontId="2" numFmtId="0" xfId="0" applyAlignment="1" applyBorder="1" applyFont="1">
      <alignment horizontal="left" shrinkToFit="0" vertical="top" wrapText="1"/>
    </xf>
    <xf borderId="6" fillId="11" fontId="3" numFmtId="0" xfId="0" applyAlignment="1" applyBorder="1" applyFill="1" applyFont="1">
      <alignment horizontal="center" shrinkToFit="0" vertical="center" wrapText="1"/>
    </xf>
    <xf borderId="1" fillId="12" fontId="1" numFmtId="0" xfId="0" applyAlignment="1" applyBorder="1" applyFill="1" applyFont="1">
      <alignment readingOrder="0" vertical="top"/>
    </xf>
    <xf borderId="2" fillId="12" fontId="2" numFmtId="0" xfId="0" applyAlignment="1" applyBorder="1" applyFont="1">
      <alignment horizontal="left" shrinkToFit="0" vertical="top" wrapText="1"/>
    </xf>
    <xf borderId="0" fillId="2" fontId="2" numFmtId="0" xfId="0" applyAlignment="1" applyFont="1">
      <alignment horizontal="left" shrinkToFit="0" vertical="center" wrapText="1"/>
    </xf>
    <xf borderId="9" fillId="0" fontId="4" numFmtId="0" xfId="0" applyAlignment="1" applyBorder="1" applyFont="1">
      <alignment readingOrder="0" shrinkToFit="0" vertical="top" wrapText="1"/>
    </xf>
    <xf borderId="6" fillId="13" fontId="3" numFmtId="0" xfId="0" applyAlignment="1" applyBorder="1" applyFill="1" applyFont="1">
      <alignment horizontal="center" readingOrder="0" shrinkToFit="0" vertical="center" wrapText="1"/>
    </xf>
    <xf borderId="9" fillId="2" fontId="9" numFmtId="0" xfId="0" applyAlignment="1" applyBorder="1" applyFont="1">
      <alignment horizontal="left" readingOrder="0" shrinkToFit="0" vertical="top" wrapText="1"/>
    </xf>
    <xf borderId="0" fillId="0" fontId="4" numFmtId="0" xfId="0" applyAlignment="1" applyFont="1">
      <alignment readingOrder="0" shrinkToFit="0" vertical="top" wrapText="1"/>
    </xf>
    <xf borderId="9" fillId="14" fontId="6" numFmtId="0" xfId="0" applyAlignment="1" applyBorder="1" applyFill="1" applyFont="1">
      <alignment readingOrder="0" shrinkToFit="0" vertical="top" wrapText="1"/>
    </xf>
    <xf borderId="9" fillId="15" fontId="6" numFmtId="0" xfId="0" applyAlignment="1" applyBorder="1" applyFill="1" applyFont="1">
      <alignment readingOrder="0" shrinkToFit="0" vertical="top" wrapText="1"/>
    </xf>
    <xf borderId="9" fillId="16" fontId="6" numFmtId="0" xfId="0" applyAlignment="1" applyBorder="1" applyFill="1" applyFont="1">
      <alignment readingOrder="0" shrinkToFit="0" vertical="top" wrapText="1"/>
    </xf>
    <xf borderId="9" fillId="17" fontId="6" numFmtId="0" xfId="0" applyAlignment="1" applyBorder="1" applyFill="1" applyFont="1">
      <alignment readingOrder="0" shrinkToFit="0" vertical="top" wrapText="1"/>
    </xf>
    <xf borderId="9" fillId="3" fontId="6" numFmtId="0" xfId="0" applyAlignment="1" applyBorder="1" applyFont="1">
      <alignment readingOrder="0" shrinkToFit="0" vertical="top" wrapText="1"/>
    </xf>
    <xf borderId="9" fillId="18" fontId="6" numFmtId="0" xfId="0" applyAlignment="1" applyBorder="1" applyFill="1" applyFont="1">
      <alignment readingOrder="0" shrinkToFit="0" vertical="top" wrapText="1"/>
    </xf>
    <xf borderId="1" fillId="19" fontId="1" numFmtId="0" xfId="0" applyAlignment="1" applyBorder="1" applyFill="1" applyFont="1">
      <alignment readingOrder="0" vertical="top"/>
    </xf>
    <xf borderId="9" fillId="20" fontId="6" numFmtId="0" xfId="0" applyAlignment="1" applyBorder="1" applyFill="1" applyFont="1">
      <alignment readingOrder="0" shrinkToFit="0" vertical="top" wrapText="1"/>
    </xf>
    <xf borderId="9" fillId="0" fontId="10" numFmtId="0" xfId="0" applyAlignment="1" applyBorder="1" applyFont="1">
      <alignment horizontal="left" readingOrder="0" shrinkToFit="0" vertical="center" wrapText="1"/>
    </xf>
    <xf borderId="2" fillId="19" fontId="2" numFmtId="0" xfId="0" applyAlignment="1" applyBorder="1" applyFont="1">
      <alignment horizontal="left" shrinkToFit="0" vertical="top" wrapText="1"/>
    </xf>
    <xf borderId="1" fillId="21" fontId="1" numFmtId="0" xfId="0" applyAlignment="1" applyBorder="1" applyFill="1" applyFont="1">
      <alignment readingOrder="0" vertical="top"/>
    </xf>
    <xf borderId="2" fillId="21" fontId="2" numFmtId="0" xfId="0" applyAlignment="1" applyBorder="1" applyFont="1">
      <alignment horizontal="left" shrinkToFit="0" vertical="top" wrapText="1"/>
    </xf>
    <xf borderId="6" fillId="22" fontId="3" numFmtId="0" xfId="0" applyAlignment="1" applyBorder="1" applyFill="1" applyFont="1">
      <alignment horizontal="center" shrinkToFit="0" vertical="center" wrapText="1"/>
    </xf>
    <xf borderId="6" fillId="23" fontId="3" numFmtId="0" xfId="0" applyAlignment="1" applyBorder="1" applyFill="1" applyFont="1">
      <alignment horizontal="center" shrinkToFit="0" vertical="center" wrapText="1"/>
    </xf>
    <xf borderId="9" fillId="2" fontId="11" numFmtId="0" xfId="0" applyAlignment="1" applyBorder="1" applyFont="1">
      <alignment horizontal="left" readingOrder="0" shrinkToFit="0" vertical="center" wrapText="1"/>
    </xf>
    <xf borderId="6" fillId="16" fontId="3" numFmtId="0" xfId="0" applyAlignment="1" applyBorder="1" applyFont="1">
      <alignment horizontal="center" shrinkToFit="0" vertical="center" wrapText="1"/>
    </xf>
    <xf borderId="6" fillId="24" fontId="3" numFmtId="0" xfId="0" applyAlignment="1" applyBorder="1" applyFill="1" applyFont="1">
      <alignment horizontal="center" shrinkToFit="0" vertical="center" wrapText="1"/>
    </xf>
    <xf borderId="1" fillId="9" fontId="1" numFmtId="0" xfId="0" applyAlignment="1" applyBorder="1" applyFont="1">
      <alignment readingOrder="0" vertical="top"/>
    </xf>
    <xf borderId="2" fillId="9" fontId="2" numFmtId="0" xfId="0" applyAlignment="1" applyBorder="1" applyFont="1">
      <alignment horizontal="left" shrinkToFit="0" vertical="top" wrapText="1"/>
    </xf>
    <xf borderId="1" fillId="25" fontId="1" numFmtId="0" xfId="0" applyAlignment="1" applyBorder="1" applyFill="1" applyFont="1">
      <alignment readingOrder="0" vertical="top"/>
    </xf>
    <xf borderId="2" fillId="25" fontId="2" numFmtId="0" xfId="0" applyAlignment="1" applyBorder="1" applyFont="1">
      <alignment horizontal="left" shrinkToFit="0" vertical="top" wrapText="1"/>
    </xf>
    <xf borderId="16" fillId="0" fontId="1" numFmtId="0" xfId="0" applyAlignment="1" applyBorder="1" applyFont="1">
      <alignment readingOrder="0" shrinkToFit="0" vertical="top" wrapText="1"/>
    </xf>
    <xf borderId="17" fillId="2" fontId="9" numFmtId="0" xfId="0" applyAlignment="1" applyBorder="1" applyFont="1">
      <alignment readingOrder="0" shrinkToFit="0" wrapText="1"/>
    </xf>
    <xf borderId="0" fillId="0" fontId="2" numFmtId="0" xfId="0" applyAlignment="1" applyFont="1">
      <alignment horizontal="left" shrinkToFit="0" vertical="center" wrapText="1"/>
    </xf>
    <xf borderId="0" fillId="2" fontId="1" numFmtId="0" xfId="0" applyAlignment="1" applyFont="1">
      <alignment readingOrder="0" shrinkToFit="0" vertical="top" wrapText="1"/>
    </xf>
    <xf borderId="12" fillId="0" fontId="1" numFmtId="0" xfId="0" applyAlignment="1" applyBorder="1" applyFont="1">
      <alignment readingOrder="0" shrinkToFit="0" vertical="top" wrapText="1"/>
    </xf>
    <xf borderId="1" fillId="16" fontId="1" numFmtId="0" xfId="0" applyAlignment="1" applyBorder="1" applyFont="1">
      <alignment readingOrder="0" vertical="top"/>
    </xf>
    <xf borderId="2" fillId="16" fontId="2" numFmtId="0" xfId="0" applyAlignment="1" applyBorder="1" applyFont="1">
      <alignment horizontal="left" shrinkToFit="0" vertical="top" wrapText="1"/>
    </xf>
    <xf borderId="1" fillId="26" fontId="1" numFmtId="0" xfId="0" applyAlignment="1" applyBorder="1" applyFill="1" applyFont="1">
      <alignment readingOrder="0" vertical="top"/>
    </xf>
    <xf borderId="2" fillId="26" fontId="2" numFmtId="0" xfId="0" applyAlignment="1" applyBorder="1" applyFont="1">
      <alignment horizontal="left" shrinkToFit="0" vertical="top" wrapText="1"/>
    </xf>
    <xf borderId="0" fillId="2" fontId="2" numFmtId="164" xfId="0" applyAlignment="1" applyFont="1" applyNumberFormat="1">
      <alignment horizontal="left" readingOrder="0" shrinkToFit="0" vertical="center" wrapText="1"/>
    </xf>
    <xf borderId="1" fillId="27" fontId="1" numFmtId="0" xfId="0" applyAlignment="1" applyBorder="1" applyFill="1" applyFont="1">
      <alignment readingOrder="0" vertical="top"/>
    </xf>
    <xf borderId="2" fillId="27" fontId="2" numFmtId="0" xfId="0" applyAlignment="1" applyBorder="1" applyFont="1">
      <alignment horizontal="left" shrinkToFit="0" vertical="top" wrapText="1"/>
    </xf>
    <xf borderId="1" fillId="28" fontId="1" numFmtId="0" xfId="0" applyAlignment="1" applyBorder="1" applyFill="1" applyFont="1">
      <alignment readingOrder="0" vertical="top"/>
    </xf>
    <xf borderId="2" fillId="28" fontId="2" numFmtId="0" xfId="0" applyAlignment="1" applyBorder="1" applyFont="1">
      <alignment horizontal="left" shrinkToFit="0" vertical="top" wrapText="1"/>
    </xf>
    <xf borderId="6" fillId="29" fontId="3" numFmtId="0" xfId="0" applyAlignment="1" applyBorder="1" applyFill="1" applyFont="1">
      <alignment horizontal="center" shrinkToFit="0" vertical="center" wrapText="1"/>
    </xf>
    <xf borderId="1" fillId="15" fontId="1" numFmtId="0" xfId="0" applyAlignment="1" applyBorder="1" applyFont="1">
      <alignment readingOrder="0" vertical="top"/>
    </xf>
    <xf borderId="2" fillId="15" fontId="2" numFmtId="0" xfId="0" applyAlignment="1" applyBorder="1" applyFont="1">
      <alignment horizontal="left" shrinkToFit="0" vertical="top" wrapText="1"/>
    </xf>
    <xf borderId="1" fillId="30" fontId="1" numFmtId="0" xfId="0" applyAlignment="1" applyBorder="1" applyFill="1" applyFont="1">
      <alignment readingOrder="0" vertical="top"/>
    </xf>
    <xf borderId="2" fillId="30" fontId="2" numFmtId="0" xfId="0" applyAlignment="1" applyBorder="1" applyFont="1">
      <alignment horizontal="left" shrinkToFit="0" vertical="top" wrapText="1"/>
    </xf>
    <xf borderId="1" fillId="31" fontId="1" numFmtId="0" xfId="0" applyAlignment="1" applyBorder="1" applyFill="1" applyFont="1">
      <alignment readingOrder="0" vertical="top"/>
    </xf>
    <xf borderId="2" fillId="31" fontId="2" numFmtId="0" xfId="0" applyAlignment="1" applyBorder="1" applyFont="1">
      <alignment horizontal="left" shrinkToFit="0" vertical="top" wrapText="1"/>
    </xf>
    <xf borderId="9" fillId="9" fontId="3" numFmtId="0" xfId="0" applyAlignment="1" applyBorder="1" applyFont="1">
      <alignment horizontal="left" shrinkToFit="0" vertical="center" wrapText="1"/>
    </xf>
    <xf borderId="8" fillId="0" fontId="5" numFmtId="0" xfId="0" applyAlignment="1" applyBorder="1" applyFont="1">
      <alignment horizontal="left" vertical="center"/>
    </xf>
    <xf borderId="9" fillId="10" fontId="3" numFmtId="0" xfId="0" applyAlignment="1" applyBorder="1" applyFont="1">
      <alignment horizontal="left" shrinkToFit="0" vertical="center" wrapText="1"/>
    </xf>
    <xf borderId="9" fillId="2" fontId="9" numFmtId="0" xfId="0" applyAlignment="1" applyBorder="1" applyFont="1">
      <alignment horizontal="left" readingOrder="0" shrinkToFit="0" vertical="center" wrapText="1"/>
    </xf>
    <xf borderId="6" fillId="32" fontId="3" numFmtId="0" xfId="0" applyAlignment="1" applyBorder="1" applyFill="1" applyFont="1">
      <alignment horizontal="center" shrinkToFit="0" vertical="center" wrapText="1"/>
    </xf>
    <xf borderId="18" fillId="0" fontId="5" numFmtId="0" xfId="0" applyAlignment="1" applyBorder="1" applyFont="1">
      <alignment horizontal="left" vertical="center"/>
    </xf>
    <xf borderId="11" fillId="0" fontId="5" numFmtId="0" xfId="0" applyAlignment="1" applyBorder="1" applyFont="1">
      <alignment horizontal="left" vertical="center"/>
    </xf>
    <xf borderId="9" fillId="14" fontId="3" numFmtId="0" xfId="0" applyAlignment="1" applyBorder="1" applyFont="1">
      <alignment horizontal="left" shrinkToFit="0" vertical="center" wrapText="1"/>
    </xf>
    <xf borderId="9" fillId="15" fontId="3" numFmtId="0" xfId="0" applyAlignment="1" applyBorder="1" applyFont="1">
      <alignment horizontal="left" shrinkToFit="0" vertical="center" wrapText="1"/>
    </xf>
    <xf borderId="9" fillId="16" fontId="3" numFmtId="0" xfId="0" applyAlignment="1" applyBorder="1" applyFont="1">
      <alignment horizontal="left" shrinkToFit="0" vertical="center" wrapText="1"/>
    </xf>
    <xf borderId="9" fillId="17" fontId="3" numFmtId="0" xfId="0" applyAlignment="1" applyBorder="1" applyFont="1">
      <alignment horizontal="left" shrinkToFit="0" vertical="center" wrapText="1"/>
    </xf>
    <xf borderId="9" fillId="3" fontId="3" numFmtId="0" xfId="0" applyAlignment="1" applyBorder="1" applyFont="1">
      <alignment horizontal="left" shrinkToFit="0" vertical="center" wrapText="1"/>
    </xf>
    <xf borderId="9" fillId="18" fontId="3" numFmtId="0" xfId="0" applyAlignment="1" applyBorder="1" applyFont="1">
      <alignment horizontal="left" shrinkToFit="0" vertical="center" wrapText="1"/>
    </xf>
    <xf borderId="19" fillId="0" fontId="5" numFmtId="0" xfId="0" applyAlignment="1" applyBorder="1" applyFont="1">
      <alignment horizontal="left" vertical="center"/>
    </xf>
    <xf borderId="0" fillId="0" fontId="3" numFmtId="0" xfId="0" applyAlignment="1" applyFont="1">
      <alignment horizontal="center" readingOrder="0" shrinkToFit="0" vertical="center" wrapText="1"/>
    </xf>
    <xf borderId="9" fillId="20" fontId="3" numFmtId="0" xfId="0" applyAlignment="1" applyBorder="1" applyFont="1">
      <alignment horizontal="left" shrinkToFit="0" vertical="center" wrapText="1"/>
    </xf>
    <xf borderId="10" fillId="0" fontId="5" numFmtId="0" xfId="0" applyAlignment="1" applyBorder="1" applyFont="1">
      <alignment horizontal="left" vertical="center"/>
    </xf>
    <xf borderId="1" fillId="14" fontId="1" numFmtId="0" xfId="0" applyAlignment="1" applyBorder="1" applyFont="1">
      <alignment readingOrder="0" vertical="top"/>
    </xf>
    <xf borderId="2" fillId="14" fontId="2" numFmtId="0" xfId="0" applyAlignment="1" applyBorder="1" applyFont="1">
      <alignment horizontal="left" shrinkToFit="0" vertical="top" wrapText="1"/>
    </xf>
    <xf borderId="0" fillId="2" fontId="4" numFmtId="0" xfId="0" applyFont="1"/>
    <xf borderId="0" fillId="2" fontId="4" numFmtId="0" xfId="0" applyAlignment="1" applyFont="1">
      <alignment vertical="center"/>
    </xf>
    <xf borderId="9" fillId="0" fontId="12" numFmtId="0" xfId="0" applyAlignment="1" applyBorder="1" applyFont="1">
      <alignment horizontal="left" readingOrder="0" shrinkToFit="0" vertical="center" wrapText="1"/>
    </xf>
    <xf borderId="9" fillId="33" fontId="3" numFmtId="0" xfId="0" applyAlignment="1" applyBorder="1" applyFill="1" applyFont="1">
      <alignment horizontal="left" readingOrder="0" shrinkToFit="0" vertical="center" wrapText="1"/>
    </xf>
    <xf borderId="8" fillId="0" fontId="5" numFmtId="0" xfId="0" applyAlignment="1" applyBorder="1" applyFont="1">
      <alignment horizontal="left" shrinkToFit="0" vertical="center" wrapText="1"/>
    </xf>
    <xf borderId="9" fillId="9" fontId="3" numFmtId="0" xfId="0" applyAlignment="1" applyBorder="1" applyFont="1">
      <alignment horizontal="left" readingOrder="0" shrinkToFit="0" vertical="center" wrapText="1"/>
    </xf>
    <xf borderId="0" fillId="0" fontId="6" numFmtId="0" xfId="0" applyAlignment="1" applyFont="1">
      <alignment horizontal="center" readingOrder="0" shrinkToFit="0" vertical="center" wrapText="0"/>
    </xf>
    <xf borderId="0" fillId="0" fontId="4" numFmtId="0" xfId="0" applyAlignment="1" applyFont="1">
      <alignment horizontal="center" readingOrder="0" shrinkToFit="0" vertical="center" wrapText="1"/>
    </xf>
    <xf borderId="6" fillId="16" fontId="6" numFmtId="0" xfId="0" applyAlignment="1" applyBorder="1" applyFont="1">
      <alignment horizontal="center" readingOrder="0" shrinkToFit="0" vertical="center" wrapText="0"/>
    </xf>
    <xf borderId="6" fillId="34" fontId="3" numFmtId="0" xfId="0" applyAlignment="1" applyBorder="1" applyFill="1" applyFont="1">
      <alignment horizontal="center" shrinkToFit="0" vertical="center" wrapText="1"/>
    </xf>
    <xf borderId="6" fillId="35" fontId="6" numFmtId="0" xfId="0" applyAlignment="1" applyBorder="1" applyFill="1" applyFont="1">
      <alignment horizontal="center" readingOrder="0" shrinkToFit="0" vertical="center" wrapText="1"/>
    </xf>
    <xf borderId="0" fillId="0" fontId="3" numFmtId="0" xfId="0" applyAlignment="1" applyFont="1">
      <alignment horizontal="left" shrinkToFit="0" vertical="center" wrapText="1"/>
    </xf>
    <xf borderId="0" fillId="0" fontId="4" numFmtId="0" xfId="0" applyAlignment="1" applyFont="1">
      <alignment horizontal="right" shrinkToFit="0" vertical="top" wrapText="1"/>
    </xf>
    <xf borderId="9"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6" fillId="36" fontId="3" numFmtId="0" xfId="0" applyAlignment="1" applyBorder="1" applyFill="1" applyFont="1">
      <alignment horizontal="center" shrinkToFit="0" vertical="center" wrapText="1"/>
    </xf>
    <xf borderId="0" fillId="0" fontId="6" numFmtId="0" xfId="0" applyAlignment="1" applyFont="1">
      <alignment horizontal="right" readingOrder="0" shrinkToFit="0" vertical="top" wrapText="1"/>
    </xf>
    <xf borderId="11" fillId="0" fontId="5" numFmtId="0" xfId="0" applyAlignment="1" applyBorder="1" applyFont="1">
      <alignment horizontal="left" shrinkToFit="0" vertical="center" wrapText="1"/>
    </xf>
    <xf borderId="0" fillId="0" fontId="4" numFmtId="0" xfId="0" applyAlignment="1" applyFont="1">
      <alignment horizontal="left" shrinkToFit="0" vertical="center" wrapText="1"/>
    </xf>
    <xf borderId="9" fillId="37" fontId="3" numFmtId="0" xfId="0" applyAlignment="1" applyBorder="1" applyFill="1" applyFont="1">
      <alignment horizontal="left" readingOrder="0" shrinkToFit="0" vertical="center" wrapText="1"/>
    </xf>
    <xf borderId="6" fillId="38" fontId="3" numFmtId="0" xfId="0" applyAlignment="1" applyBorder="1" applyFill="1" applyFont="1">
      <alignment horizontal="center" readingOrder="0" shrinkToFit="0" vertical="center" wrapText="1"/>
    </xf>
    <xf borderId="6" fillId="39" fontId="3" numFmtId="0" xfId="0" applyAlignment="1" applyBorder="1" applyFill="1" applyFont="1">
      <alignment horizontal="center" shrinkToFit="0" vertical="center" wrapText="1"/>
    </xf>
    <xf borderId="0" fillId="0" fontId="1" numFmtId="0" xfId="0" applyAlignment="1" applyFont="1">
      <alignment readingOrder="0" shrinkToFit="0" vertical="top" wrapText="1"/>
    </xf>
    <xf borderId="9" fillId="33" fontId="1" numFmtId="0" xfId="0" applyAlignment="1" applyBorder="1" applyFont="1">
      <alignment readingOrder="0" shrinkToFit="0" vertical="top" wrapText="1"/>
    </xf>
    <xf borderId="9" fillId="8" fontId="6" numFmtId="0" xfId="0" applyAlignment="1" applyBorder="1" applyFont="1">
      <alignment readingOrder="0" shrinkToFit="0" vertical="top" wrapText="1"/>
    </xf>
    <xf borderId="9" fillId="3" fontId="3" numFmtId="0" xfId="0" applyAlignment="1" applyBorder="1" applyFont="1">
      <alignment horizontal="left" readingOrder="0" shrinkToFit="0" vertical="center" wrapText="1"/>
    </xf>
    <xf borderId="9" fillId="0" fontId="2" numFmtId="0" xfId="0" applyAlignment="1" applyBorder="1" applyFont="1">
      <alignment readingOrder="0" shrinkToFit="0" vertical="top" wrapText="1"/>
    </xf>
    <xf borderId="9" fillId="8" fontId="6" numFmtId="0" xfId="0" applyAlignment="1" applyBorder="1" applyFont="1">
      <alignment horizontal="left" readingOrder="0" shrinkToFit="0" vertical="center" wrapText="1"/>
    </xf>
    <xf borderId="9" fillId="0" fontId="3" numFmtId="0" xfId="0" applyAlignment="1" applyBorder="1" applyFont="1">
      <alignment horizontal="left" readingOrder="0" shrinkToFit="0" vertical="top" wrapText="1"/>
    </xf>
    <xf borderId="20" fillId="0" fontId="4" numFmtId="0" xfId="0" applyAlignment="1" applyBorder="1" applyFont="1">
      <alignment readingOrder="0" shrinkToFit="0" vertical="top" wrapText="1"/>
    </xf>
    <xf borderId="9" fillId="0" fontId="6" numFmtId="0" xfId="0" applyAlignment="1" applyBorder="1" applyFont="1">
      <alignment horizontal="left" readingOrder="0" shrinkToFit="0" vertical="center" wrapText="1"/>
    </xf>
    <xf borderId="21" fillId="0" fontId="4" numFmtId="0" xfId="0" applyBorder="1" applyFont="1"/>
    <xf borderId="9" fillId="0" fontId="11" numFmtId="0" xfId="0" applyAlignment="1" applyBorder="1" applyFont="1">
      <alignment horizontal="left" readingOrder="0" shrinkToFit="0" vertical="center" wrapText="1"/>
    </xf>
    <xf borderId="9" fillId="0" fontId="4" numFmtId="0" xfId="0" applyAlignment="1" applyBorder="1" applyFont="1">
      <alignment horizontal="left" readingOrder="0" shrinkToFit="0" vertical="center" wrapText="1"/>
    </xf>
    <xf borderId="8" fillId="0" fontId="4" numFmtId="0" xfId="0" applyAlignment="1" applyBorder="1" applyFont="1">
      <alignment horizontal="left" shrinkToFit="0" vertical="center" wrapText="1"/>
    </xf>
    <xf borderId="19" fillId="0" fontId="5" numFmtId="0" xfId="0" applyAlignment="1" applyBorder="1" applyFont="1">
      <alignment horizontal="left" shrinkToFit="0" vertical="center" wrapText="1"/>
    </xf>
    <xf borderId="9" fillId="16" fontId="1" numFmtId="0" xfId="0" applyAlignment="1" applyBorder="1" applyFont="1">
      <alignment readingOrder="0" shrinkToFit="0" vertical="top" wrapText="1"/>
    </xf>
    <xf borderId="6" fillId="40" fontId="3" numFmtId="0" xfId="0" applyAlignment="1" applyBorder="1" applyFill="1" applyFont="1">
      <alignment horizontal="center" shrinkToFit="0" vertical="center" wrapText="1"/>
    </xf>
    <xf borderId="0" fillId="0" fontId="3" numFmtId="0" xfId="0" applyAlignment="1" applyFont="1">
      <alignment horizontal="center" readingOrder="0" vertical="center"/>
    </xf>
    <xf borderId="22" fillId="0" fontId="4" numFmtId="0" xfId="0" applyBorder="1" applyFont="1"/>
    <xf borderId="9" fillId="41" fontId="6" numFmtId="0" xfId="0" applyAlignment="1" applyBorder="1" applyFill="1" applyFont="1">
      <alignment readingOrder="0" shrinkToFit="0" vertical="top" wrapText="1"/>
    </xf>
    <xf borderId="6" fillId="38" fontId="3" numFmtId="0" xfId="0" applyAlignment="1" applyBorder="1" applyFont="1">
      <alignment horizontal="center" vertical="center"/>
    </xf>
    <xf borderId="8" fillId="0" fontId="5" numFmtId="0" xfId="0" applyAlignment="1" applyBorder="1" applyFont="1">
      <alignment vertical="center"/>
    </xf>
    <xf borderId="6" fillId="42" fontId="3" numFmtId="0" xfId="0" applyAlignment="1" applyBorder="1" applyFill="1" applyFont="1">
      <alignment horizontal="center" shrinkToFit="0" vertical="center" wrapText="1"/>
    </xf>
    <xf borderId="9" fillId="0" fontId="3" numFmtId="0" xfId="0" applyAlignment="1" applyBorder="1" applyFont="1">
      <alignment horizontal="center" readingOrder="0" shrinkToFit="0" vertical="center" wrapText="1"/>
    </xf>
    <xf borderId="23" fillId="2" fontId="5" numFmtId="0" xfId="0" applyAlignment="1" applyBorder="1" applyFont="1">
      <alignment horizontal="left" shrinkToFit="0" vertical="center" wrapText="1"/>
    </xf>
    <xf borderId="24" fillId="0" fontId="5" numFmtId="0" xfId="0" applyAlignment="1" applyBorder="1" applyFont="1">
      <alignment horizontal="left" readingOrder="0" shrinkToFit="0" vertical="bottom" wrapText="1"/>
    </xf>
    <xf borderId="23" fillId="0" fontId="4" numFmtId="0" xfId="0" applyBorder="1" applyFont="1"/>
    <xf borderId="24" fillId="0" fontId="6" numFmtId="0" xfId="0" applyAlignment="1" applyBorder="1" applyFont="1">
      <alignment horizontal="left" readingOrder="0" shrinkToFit="0" vertical="bottom" wrapText="1"/>
    </xf>
    <xf borderId="6" fillId="0" fontId="3" numFmtId="0" xfId="0" applyAlignment="1" applyBorder="1" applyFont="1">
      <alignment horizontal="center" shrinkToFit="0" vertical="center" wrapText="1"/>
    </xf>
    <xf borderId="9" fillId="0" fontId="3" numFmtId="0" xfId="0" applyAlignment="1" applyBorder="1" applyFont="1">
      <alignment readingOrder="0" shrinkToFit="0" vertical="center" wrapText="1"/>
    </xf>
    <xf borderId="6" fillId="0" fontId="3" numFmtId="0" xfId="0" applyAlignment="1" applyBorder="1" applyFont="1">
      <alignment horizontal="center" vertical="center"/>
    </xf>
    <xf borderId="25" fillId="0" fontId="3" numFmtId="0" xfId="0" applyAlignment="1" applyBorder="1" applyFont="1">
      <alignment horizontal="center" vertical="center"/>
    </xf>
    <xf borderId="25" fillId="0" fontId="3"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7" fillId="0" fontId="3" numFmtId="0" xfId="0" applyAlignment="1" applyBorder="1" applyFont="1">
      <alignment horizontal="center" readingOrder="0" shrinkToFit="0" vertical="center" wrapText="1"/>
    </xf>
    <xf borderId="0" fillId="2" fontId="5" numFmtId="0" xfId="0" applyAlignment="1" applyFont="1">
      <alignment horizontal="center" vertical="center"/>
    </xf>
    <xf borderId="0" fillId="2" fontId="5" numFmtId="0" xfId="0" applyAlignment="1" applyFont="1">
      <alignment horizontal="center" readingOrder="0" shrinkToFit="0" vertical="center" wrapText="1"/>
    </xf>
    <xf borderId="0" fillId="2" fontId="13" numFmtId="0" xfId="0" applyAlignment="1" applyFont="1">
      <alignment readingOrder="0" shrinkToFit="0" vertical="center" wrapText="1"/>
    </xf>
    <xf borderId="0" fillId="2" fontId="5" numFmtId="0" xfId="0" applyAlignment="1" applyFont="1">
      <alignment horizontal="left" readingOrder="0" shrinkToFit="0" vertical="center" wrapText="1"/>
    </xf>
    <xf borderId="0" fillId="43" fontId="5" numFmtId="0" xfId="0" applyAlignment="1" applyFill="1" applyFont="1">
      <alignment horizontal="center" vertical="center"/>
    </xf>
    <xf borderId="0" fillId="43" fontId="5" numFmtId="0" xfId="0" applyAlignment="1" applyFont="1">
      <alignment horizontal="center" readingOrder="0" shrinkToFit="0" vertical="center" wrapText="1"/>
    </xf>
    <xf borderId="0" fillId="43" fontId="5" numFmtId="0" xfId="0" applyAlignment="1" applyFont="1">
      <alignment horizontal="left" readingOrder="0" shrinkToFit="0" vertical="center" wrapText="1"/>
    </xf>
    <xf borderId="0" fillId="0" fontId="4" numFmtId="0" xfId="0" applyAlignment="1" applyFont="1">
      <alignment readingOrder="0" shrinkToFit="0" wrapText="1"/>
    </xf>
    <xf borderId="0" fillId="16" fontId="4" numFmtId="0" xfId="0" applyAlignment="1" applyFont="1">
      <alignment readingOrder="0"/>
    </xf>
    <xf borderId="0" fillId="16" fontId="4" numFmtId="0" xfId="0" applyAlignment="1" applyFont="1">
      <alignment horizontal="center" readingOrder="0"/>
    </xf>
    <xf borderId="0" fillId="16" fontId="4" numFmtId="0" xfId="0" applyAlignment="1" applyFont="1">
      <alignment horizontal="center" readingOrder="0" shrinkToFit="0" wrapText="1"/>
    </xf>
    <xf borderId="0" fillId="41" fontId="4" numFmtId="0" xfId="0" applyAlignment="1" applyFont="1">
      <alignment horizontal="center" readingOrder="0" shrinkToFit="0" wrapText="1"/>
    </xf>
    <xf borderId="0" fillId="9" fontId="4" numFmtId="0" xfId="0" applyAlignment="1" applyFont="1">
      <alignment horizontal="center" readingOrder="0" shrinkToFit="0" wrapText="1"/>
    </xf>
    <xf borderId="0" fillId="44" fontId="5" numFmtId="0" xfId="0" applyAlignment="1" applyFill="1" applyFont="1">
      <alignment vertical="bottom"/>
    </xf>
    <xf borderId="0" fillId="44" fontId="4" numFmtId="0" xfId="0" applyAlignment="1" applyFont="1">
      <alignment horizontal="center" readingOrder="0"/>
    </xf>
    <xf borderId="0" fillId="44" fontId="4" numFmtId="0" xfId="0" applyAlignment="1" applyFont="1">
      <alignment horizontal="left" readingOrder="0" shrinkToFit="0" wrapText="1"/>
    </xf>
    <xf borderId="0" fillId="44" fontId="4" numFmtId="0" xfId="0" applyAlignment="1" applyFont="1">
      <alignment horizontal="center" readingOrder="0" shrinkToFit="0" wrapText="1"/>
    </xf>
    <xf borderId="0" fillId="43" fontId="5" numFmtId="0" xfId="0" applyAlignment="1" applyFont="1">
      <alignment horizontal="left" readingOrder="0" shrinkToFit="0" vertical="center" wrapText="1"/>
    </xf>
    <xf borderId="6" fillId="16" fontId="3" numFmtId="0" xfId="0" applyAlignment="1" applyBorder="1" applyFont="1">
      <alignment horizontal="left" vertical="center"/>
    </xf>
    <xf borderId="25" fillId="16" fontId="3" numFmtId="0" xfId="0" applyAlignment="1" applyBorder="1" applyFont="1">
      <alignment horizontal="center" vertical="center"/>
    </xf>
    <xf borderId="25" fillId="16" fontId="3" numFmtId="0" xfId="0" applyAlignment="1" applyBorder="1" applyFont="1">
      <alignment horizontal="left" shrinkToFit="0" vertical="center" wrapText="1"/>
    </xf>
    <xf borderId="25" fillId="41" fontId="3" numFmtId="0" xfId="0" applyAlignment="1" applyBorder="1" applyFont="1">
      <alignment horizontal="left" shrinkToFit="0" vertical="center" wrapText="1"/>
    </xf>
    <xf borderId="7" fillId="9" fontId="3" numFmtId="0" xfId="0" applyAlignment="1" applyBorder="1" applyFont="1">
      <alignment horizontal="left" shrinkToFit="0" vertical="center" wrapText="1"/>
    </xf>
    <xf borderId="0" fillId="16" fontId="3" numFmtId="0" xfId="0" applyAlignment="1" applyFont="1">
      <alignment horizontal="left" readingOrder="0" shrinkToFit="0" vertical="center" wrapText="1"/>
    </xf>
    <xf borderId="0" fillId="0" fontId="5" numFmtId="0" xfId="0" applyAlignment="1" applyFont="1">
      <alignment horizontal="center" shrinkToFit="0" vertical="center" wrapText="1"/>
    </xf>
    <xf borderId="0" fillId="44" fontId="5" numFmtId="0" xfId="0" applyAlignment="1" applyFont="1">
      <alignment horizontal="left" vertical="center"/>
    </xf>
    <xf borderId="0" fillId="0" fontId="5" numFmtId="0" xfId="0" applyAlignment="1" applyFont="1">
      <alignment shrinkToFit="0" vertical="bottom" wrapText="1"/>
    </xf>
    <xf borderId="0" fillId="44" fontId="5" numFmtId="0" xfId="0" applyAlignment="1" applyFont="1">
      <alignment horizontal="center" vertical="center"/>
    </xf>
    <xf borderId="0" fillId="0" fontId="5" numFmtId="0" xfId="0" applyAlignment="1" applyFont="1">
      <alignment shrinkToFit="0" vertical="center" wrapText="1"/>
    </xf>
    <xf borderId="0" fillId="44" fontId="5" numFmtId="0" xfId="0" applyAlignment="1" applyFont="1">
      <alignment horizontal="left" shrinkToFit="0" vertical="center" wrapText="1"/>
    </xf>
    <xf borderId="0" fillId="0" fontId="5" numFmtId="0" xfId="0" applyAlignment="1" applyFont="1">
      <alignment readingOrder="0" shrinkToFit="0" vertical="center" wrapText="1"/>
    </xf>
    <xf borderId="0" fillId="44" fontId="5" numFmtId="0" xfId="0" applyAlignment="1" applyFont="1">
      <alignment horizontal="left" readingOrder="0" shrinkToFit="0" vertical="center" wrapText="1"/>
    </xf>
    <xf borderId="0" fillId="44" fontId="5" numFmtId="0" xfId="0" applyAlignment="1" applyFont="1">
      <alignment horizontal="left" vertical="center"/>
    </xf>
    <xf borderId="25" fillId="0" fontId="4" numFmtId="0" xfId="0" applyBorder="1" applyFont="1"/>
    <xf borderId="0" fillId="44" fontId="4" numFmtId="0" xfId="0" applyAlignment="1" applyFont="1">
      <alignment horizontal="left" shrinkToFit="0" wrapText="1"/>
    </xf>
    <xf borderId="0" fillId="0" fontId="4" numFmtId="0" xfId="0" applyAlignment="1" applyFont="1">
      <alignment horizontal="center" shrinkToFit="0" vertical="center" wrapText="1"/>
    </xf>
    <xf borderId="0" fillId="0" fontId="4" numFmtId="0" xfId="0" applyAlignment="1" applyFont="1">
      <alignment shrinkToFit="0" wrapText="1"/>
    </xf>
    <xf borderId="0" fillId="0" fontId="4" numFmtId="0" xfId="0" applyAlignment="1" applyFont="1">
      <alignment shrinkToFit="0" vertical="center" wrapText="1"/>
    </xf>
    <xf borderId="0" fillId="45" fontId="5" numFmtId="0" xfId="0" applyAlignment="1" applyFill="1" applyFont="1">
      <alignment horizontal="left" vertical="center"/>
    </xf>
    <xf borderId="0" fillId="45" fontId="5" numFmtId="0" xfId="0" applyAlignment="1" applyFont="1">
      <alignment horizontal="center" vertical="center"/>
    </xf>
    <xf borderId="0" fillId="45" fontId="5" numFmtId="0" xfId="0" applyAlignment="1" applyFont="1">
      <alignment horizontal="left" vertical="center"/>
    </xf>
    <xf borderId="0" fillId="45" fontId="5" numFmtId="0" xfId="0" applyAlignment="1" applyFont="1">
      <alignment horizontal="left" readingOrder="0" shrinkToFit="0" vertical="center" wrapText="1"/>
    </xf>
    <xf borderId="9" fillId="0" fontId="3" numFmtId="0" xfId="0" applyAlignment="1" applyBorder="1" applyFont="1">
      <alignment horizontal="center" shrinkToFit="0" vertical="center" wrapText="1"/>
    </xf>
    <xf borderId="0" fillId="45" fontId="5" numFmtId="0" xfId="0" applyAlignment="1" applyFont="1">
      <alignment horizontal="left" shrinkToFit="0" vertical="center" wrapText="1"/>
    </xf>
    <xf borderId="0" fillId="45" fontId="5" numFmtId="0" xfId="0" applyAlignment="1" applyFont="1">
      <alignment vertical="bottom"/>
    </xf>
    <xf borderId="0" fillId="45" fontId="4" numFmtId="0" xfId="0" applyAlignment="1" applyFont="1">
      <alignment horizontal="center" readingOrder="0"/>
    </xf>
    <xf borderId="0" fillId="45" fontId="4" numFmtId="0" xfId="0" applyAlignment="1" applyFont="1">
      <alignment horizontal="left" readingOrder="0" shrinkToFit="0" wrapText="1"/>
    </xf>
    <xf borderId="18" fillId="0" fontId="5" numFmtId="0" xfId="0" applyAlignment="1" applyBorder="1" applyFont="1">
      <alignment horizontal="center" shrinkToFit="0" vertical="center" wrapText="1"/>
    </xf>
    <xf borderId="18" fillId="0" fontId="5" numFmtId="0" xfId="0" applyAlignment="1" applyBorder="1" applyFont="1">
      <alignment shrinkToFit="0" vertical="bottom" wrapText="1"/>
    </xf>
    <xf borderId="0" fillId="45" fontId="9" numFmtId="0" xfId="0" applyAlignment="1" applyFont="1">
      <alignment horizontal="left" vertical="center"/>
    </xf>
    <xf borderId="0" fillId="45" fontId="4" numFmtId="0" xfId="0" applyAlignment="1" applyFont="1">
      <alignment horizontal="center" readingOrder="0" shrinkToFit="0" wrapText="1"/>
    </xf>
    <xf borderId="0" fillId="45" fontId="5" numFmtId="0" xfId="0" applyAlignment="1" applyFont="1">
      <alignment horizontal="left" readingOrder="0" vertical="center"/>
    </xf>
    <xf borderId="18" fillId="0" fontId="5" numFmtId="0" xfId="0" applyAlignment="1" applyBorder="1" applyFont="1">
      <alignment shrinkToFit="0" vertical="center" wrapText="1"/>
    </xf>
    <xf borderId="0" fillId="0" fontId="4" numFmtId="0" xfId="0" applyAlignment="1" applyFont="1">
      <alignment readingOrder="0" shrinkToFit="0" vertical="center" wrapText="1"/>
    </xf>
    <xf borderId="0" fillId="45" fontId="9" numFmtId="0" xfId="0" applyAlignment="1" applyFont="1">
      <alignment readingOrder="0"/>
    </xf>
    <xf borderId="0" fillId="0" fontId="14" numFmtId="0" xfId="0" applyAlignment="1" applyFont="1">
      <alignment vertical="center"/>
    </xf>
    <xf borderId="0" fillId="45" fontId="5" numFmtId="0" xfId="0" applyAlignment="1" applyFont="1">
      <alignment readingOrder="0" vertical="bottom"/>
    </xf>
    <xf borderId="0" fillId="45" fontId="4" numFmtId="0" xfId="0" applyAlignment="1" applyFont="1">
      <alignment horizontal="left" shrinkToFit="0" wrapText="1"/>
    </xf>
    <xf borderId="0" fillId="2" fontId="4" numFmtId="0" xfId="0" applyAlignment="1" applyFont="1">
      <alignment horizontal="center"/>
    </xf>
    <xf borderId="0" fillId="2" fontId="4" numFmtId="0" xfId="0" applyAlignment="1" applyFont="1">
      <alignment horizontal="left" shrinkToFit="0" wrapText="1"/>
    </xf>
    <xf borderId="0" fillId="0" fontId="6" numFmtId="0" xfId="0" applyAlignment="1" applyFont="1">
      <alignment readingOrder="0"/>
    </xf>
    <xf borderId="0" fillId="0" fontId="6" numFmtId="0" xfId="0" applyAlignment="1" applyFont="1">
      <alignment horizontal="center" readingOrder="0"/>
    </xf>
    <xf borderId="0" fillId="0" fontId="6" numFmtId="0" xfId="0" applyFont="1"/>
    <xf borderId="0" fillId="8" fontId="6" numFmtId="0" xfId="0" applyAlignment="1" applyFont="1">
      <alignment readingOrder="0"/>
    </xf>
    <xf borderId="0" fillId="8" fontId="6" numFmtId="0" xfId="0" applyAlignment="1" applyFont="1">
      <alignment horizontal="center" readingOrder="0"/>
    </xf>
    <xf borderId="0" fillId="0" fontId="4" numFmtId="0" xfId="0" applyAlignment="1" applyFont="1">
      <alignment readingOrder="0"/>
    </xf>
    <xf borderId="0" fillId="0" fontId="4" numFmtId="0" xfId="0" applyAlignment="1" applyFont="1">
      <alignment horizontal="center" readingOrder="0"/>
    </xf>
    <xf borderId="0" fillId="0" fontId="4" numFmtId="0" xfId="0" applyFont="1"/>
    <xf borderId="0" fillId="0" fontId="4" numFmtId="0" xfId="0" applyAlignment="1" applyFont="1">
      <alignment horizontal="center"/>
    </xf>
    <xf borderId="0" fillId="0" fontId="4" numFmtId="0" xfId="0" applyAlignment="1" applyFont="1">
      <alignment horizontal="center" readingOrder="0"/>
    </xf>
    <xf borderId="0" fillId="0" fontId="15" numFmtId="0" xfId="0" applyAlignment="1" applyFont="1">
      <alignment shrinkToFit="0" vertical="center" wrapText="1"/>
    </xf>
    <xf borderId="0" fillId="0" fontId="9" numFmtId="0" xfId="0" applyAlignment="1" applyFont="1">
      <alignment horizontal="center" readingOrder="0"/>
    </xf>
    <xf borderId="0" fillId="0" fontId="16" numFmtId="0" xfId="0" applyAlignment="1" applyFont="1">
      <alignment horizontal="left" readingOrder="0"/>
    </xf>
    <xf borderId="0" fillId="0" fontId="4" numFmtId="4" xfId="0" applyAlignment="1" applyFont="1" applyNumberFormat="1">
      <alignment horizontal="center" readingOrder="0"/>
    </xf>
    <xf borderId="0" fillId="0" fontId="4" numFmtId="0" xfId="0" applyAlignment="1" applyFont="1">
      <alignment readingOrder="0" vertical="center"/>
    </xf>
    <xf borderId="0" fillId="0" fontId="4" numFmtId="0" xfId="0" applyAlignment="1" applyFont="1">
      <alignment readingOrder="0"/>
    </xf>
    <xf borderId="0" fillId="0" fontId="4" numFmtId="0" xfId="0" applyFont="1"/>
    <xf borderId="0" fillId="0" fontId="4" numFmtId="0" xfId="0" applyAlignment="1" applyFont="1">
      <alignment horizontal="center"/>
    </xf>
    <xf borderId="0" fillId="0" fontId="4" numFmtId="0" xfId="0" applyAlignment="1" applyFont="1">
      <alignment vertical="center"/>
    </xf>
    <xf borderId="0" fillId="0" fontId="4" numFmtId="0" xfId="0" applyAlignment="1" applyFont="1">
      <alignment horizontal="center" vertical="center"/>
    </xf>
    <xf borderId="0" fillId="0" fontId="17" numFmtId="0" xfId="0" applyAlignment="1" applyFont="1">
      <alignment readingOrder="0" shrinkToFit="0" vertical="bottom" wrapText="0"/>
    </xf>
    <xf borderId="0" fillId="0" fontId="4" numFmtId="0" xfId="0" applyAlignment="1" applyFont="1">
      <alignment readingOrder="0"/>
    </xf>
    <xf borderId="0" fillId="0" fontId="4" numFmtId="4" xfId="0" applyAlignment="1" applyFont="1" applyNumberFormat="1">
      <alignment horizontal="center"/>
    </xf>
    <xf borderId="20" fillId="0" fontId="3" numFmtId="0" xfId="0" applyAlignment="1" applyBorder="1" applyFont="1">
      <alignment horizontal="center" shrinkToFit="0" vertical="center" wrapText="1"/>
    </xf>
    <xf borderId="0" fillId="0" fontId="4" numFmtId="0" xfId="0" applyAlignment="1" applyFont="1">
      <alignment horizontal="center"/>
    </xf>
    <xf borderId="9" fillId="0" fontId="18" numFmtId="0" xfId="0" applyAlignment="1" applyBorder="1" applyFont="1">
      <alignment horizontal="left" readingOrder="0" shrinkToFit="0" vertical="center" wrapText="1"/>
    </xf>
    <xf borderId="0" fillId="0" fontId="9" numFmtId="0" xfId="0" applyAlignment="1" applyFont="1">
      <alignment readingOrder="0" shrinkToFit="0" vertical="center" wrapText="1"/>
    </xf>
    <xf borderId="6" fillId="34" fontId="3" numFmtId="0" xfId="0" applyAlignment="1" applyBorder="1" applyFont="1">
      <alignment horizontal="center" readingOrder="0" shrinkToFit="0" vertical="center" wrapText="1"/>
    </xf>
    <xf borderId="9" fillId="33" fontId="3" numFmtId="0" xfId="0" applyAlignment="1" applyBorder="1" applyFont="1">
      <alignment horizontal="center" readingOrder="0" shrinkToFit="0" vertical="center" wrapText="1"/>
    </xf>
    <xf borderId="20" fillId="37" fontId="3" numFmtId="0" xfId="0" applyAlignment="1" applyBorder="1" applyFont="1">
      <alignment horizontal="center" readingOrder="0" shrinkToFit="0" vertical="center" wrapText="1"/>
    </xf>
    <xf borderId="9" fillId="9" fontId="3" numFmtId="0" xfId="0" applyAlignment="1" applyBorder="1" applyFont="1">
      <alignment horizontal="center" readingOrder="0" shrinkToFit="0" vertical="center" wrapText="1"/>
    </xf>
    <xf borderId="9" fillId="3" fontId="3" numFmtId="0" xfId="0" applyAlignment="1" applyBorder="1" applyFont="1">
      <alignment horizontal="center" readingOrder="0" shrinkToFit="0" vertical="center" wrapText="1"/>
    </xf>
    <xf borderId="0" fillId="9" fontId="6" numFmtId="0" xfId="0" applyAlignment="1" applyFont="1">
      <alignment horizontal="center" readingOrder="0" shrinkToFit="0" vertical="center" wrapText="1"/>
    </xf>
    <xf borderId="0" fillId="33" fontId="6" numFmtId="0" xfId="0" applyAlignment="1" applyFont="1">
      <alignment horizontal="center" readingOrder="0" shrinkToFit="0" vertical="center" wrapText="1"/>
    </xf>
    <xf borderId="0" fillId="0" fontId="4" numFmtId="0" xfId="0" applyAlignment="1" applyFont="1">
      <alignment readingOrder="0" shrinkToFit="0" wrapText="1"/>
    </xf>
    <xf borderId="6" fillId="28" fontId="3" numFmtId="0" xfId="0" applyAlignment="1" applyBorder="1" applyFont="1">
      <alignment horizontal="center" readingOrder="0" shrinkToFit="0" vertical="center" wrapText="1"/>
    </xf>
    <xf borderId="0" fillId="14" fontId="4" numFmtId="0" xfId="0" applyAlignment="1" applyFont="1">
      <alignment horizontal="center" readingOrder="0" shrinkToFit="0" vertical="center" wrapText="1"/>
    </xf>
    <xf borderId="0" fillId="9" fontId="4" numFmtId="0" xfId="0" applyAlignment="1" applyFont="1">
      <alignment horizontal="center" readingOrder="0" shrinkToFit="0" vertical="center" wrapText="1"/>
    </xf>
    <xf borderId="0" fillId="16" fontId="4" numFmtId="0" xfId="0" applyAlignment="1" applyFont="1">
      <alignment horizontal="center" readingOrder="0" shrinkToFit="0" vertical="center" wrapText="1"/>
    </xf>
    <xf borderId="0" fillId="0" fontId="19" numFmtId="0" xfId="0" applyAlignment="1" applyFont="1">
      <alignment readingOrder="0" shrinkToFit="0" vertical="center" wrapText="1"/>
    </xf>
    <xf borderId="0" fillId="46" fontId="20" numFmtId="0" xfId="0" applyAlignment="1" applyFill="1" applyFont="1">
      <alignment horizontal="center" readingOrder="0" shrinkToFit="0" vertical="center" wrapText="1"/>
    </xf>
    <xf borderId="0" fillId="0" fontId="4" numFmtId="0" xfId="0" applyAlignment="1" applyFont="1">
      <alignment horizontal="left" readingOrder="0" shrinkToFit="0" wrapText="1"/>
    </xf>
    <xf borderId="0" fillId="2" fontId="5" numFmtId="0" xfId="0" applyAlignment="1" applyFont="1">
      <alignment vertical="bottom"/>
    </xf>
    <xf borderId="0" fillId="2" fontId="5" numFmtId="0" xfId="0" applyAlignment="1" applyFont="1">
      <alignment horizontal="center" vertical="bottom"/>
    </xf>
    <xf borderId="0" fillId="2" fontId="5" numFmtId="0" xfId="0" applyAlignment="1" applyFont="1">
      <alignment horizontal="center" readingOrder="0" shrinkToFit="0" vertical="center" wrapText="1"/>
    </xf>
    <xf borderId="0" fillId="2" fontId="5" numFmtId="0" xfId="0" applyAlignment="1" applyFont="1">
      <alignment horizontal="left" readingOrder="0" shrinkToFit="0" vertical="bottom" wrapText="1"/>
    </xf>
    <xf borderId="0" fillId="43" fontId="5" numFmtId="0" xfId="0" applyAlignment="1" applyFont="1">
      <alignment vertical="bottom"/>
    </xf>
    <xf borderId="0" fillId="43" fontId="5" numFmtId="0" xfId="0" applyAlignment="1" applyFont="1">
      <alignment horizontal="center" vertical="bottom"/>
    </xf>
    <xf borderId="0" fillId="43" fontId="5" numFmtId="0" xfId="0" applyAlignment="1" applyFont="1">
      <alignment horizontal="center" readingOrder="0" shrinkToFit="0" vertical="center" wrapText="1"/>
    </xf>
    <xf borderId="0" fillId="43" fontId="5" numFmtId="0" xfId="0" applyAlignment="1" applyFont="1">
      <alignment horizontal="left" readingOrder="0" shrinkToFit="0" vertical="bottom" wrapText="1"/>
    </xf>
    <xf borderId="0" fillId="43" fontId="5" numFmtId="0" xfId="0" applyAlignment="1" applyFont="1">
      <alignment horizontal="center" readingOrder="0" vertical="bottom"/>
    </xf>
    <xf borderId="0" fillId="0" fontId="4" numFmtId="0" xfId="0" applyAlignment="1" applyFont="1">
      <alignment horizontal="left" shrinkToFit="0" wrapText="1"/>
    </xf>
    <xf borderId="26" fillId="0" fontId="3" numFmtId="0" xfId="0" applyAlignment="1" applyBorder="1" applyFont="1">
      <alignment horizontal="center" vertical="center"/>
    </xf>
    <xf borderId="27" fillId="0" fontId="4" numFmtId="0" xfId="0" applyBorder="1" applyFont="1"/>
    <xf borderId="28" fillId="0" fontId="4" numFmtId="0" xfId="0" applyBorder="1" applyFont="1"/>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26" fillId="0" fontId="3" numFmtId="0" xfId="0" applyAlignment="1" applyBorder="1" applyFont="1">
      <alignment horizontal="center" readingOrder="0" shrinkToFit="0" vertical="center" wrapText="1"/>
    </xf>
    <xf borderId="6" fillId="8" fontId="3" numFmtId="0" xfId="0" applyAlignment="1" applyBorder="1" applyFont="1">
      <alignment horizontal="center" vertical="center"/>
    </xf>
    <xf borderId="25" fillId="8" fontId="3" numFmtId="0" xfId="0" applyAlignment="1" applyBorder="1" applyFont="1">
      <alignment horizontal="center" readingOrder="0" vertical="center"/>
    </xf>
    <xf borderId="25" fillId="8" fontId="3" numFmtId="0" xfId="0" applyAlignment="1" applyBorder="1" applyFont="1">
      <alignment horizontal="center" vertical="center"/>
    </xf>
    <xf borderId="7" fillId="8" fontId="3" numFmtId="0" xfId="0" applyAlignment="1" applyBorder="1" applyFont="1">
      <alignment horizontal="center" vertical="center"/>
    </xf>
    <xf borderId="8" fillId="0" fontId="5" numFmtId="0" xfId="0" applyAlignment="1" applyBorder="1" applyFont="1">
      <alignment horizontal="center" vertical="center"/>
    </xf>
    <xf borderId="8" fillId="0" fontId="4" numFmtId="0" xfId="0" applyAlignment="1" applyBorder="1" applyFont="1">
      <alignment horizontal="center" shrinkToFit="0" vertical="center" wrapText="1"/>
    </xf>
    <xf borderId="26" fillId="8" fontId="3" numFmtId="0" xfId="0" applyAlignment="1" applyBorder="1" applyFont="1">
      <alignment horizontal="center" vertical="center"/>
    </xf>
    <xf borderId="28" fillId="8" fontId="3" numFmtId="0" xfId="0" applyAlignment="1" applyBorder="1" applyFont="1">
      <alignment horizontal="center" vertical="center"/>
    </xf>
    <xf borderId="26" fillId="0" fontId="5" numFmtId="0" xfId="0" applyAlignment="1" applyBorder="1" applyFont="1">
      <alignment horizontal="center" shrinkToFit="0" vertical="center" wrapText="1"/>
    </xf>
    <xf borderId="8" fillId="2" fontId="3" numFmtId="0" xfId="0" applyAlignment="1" applyBorder="1" applyFont="1">
      <alignment horizontal="center" vertical="center"/>
    </xf>
    <xf borderId="28" fillId="0" fontId="4" numFmtId="0" xfId="0" applyAlignment="1" applyBorder="1" applyFont="1">
      <alignment horizontal="center" readingOrder="0" shrinkToFit="0" vertical="center" wrapText="1"/>
    </xf>
    <xf borderId="26" fillId="0" fontId="5" numFmtId="0" xfId="0" applyAlignment="1" applyBorder="1" applyFont="1">
      <alignment horizontal="center" readingOrder="0" vertical="center"/>
    </xf>
    <xf borderId="26" fillId="8" fontId="3" numFmtId="0" xfId="0" applyAlignment="1" applyBorder="1" applyFont="1">
      <alignment horizontal="center" readingOrder="0" vertical="center"/>
    </xf>
    <xf borderId="27" fillId="8" fontId="3" numFmtId="0" xfId="0" applyAlignment="1" applyBorder="1" applyFont="1">
      <alignment horizontal="center" readingOrder="0" vertical="center"/>
    </xf>
    <xf borderId="28" fillId="8" fontId="3" numFmtId="0" xfId="0" applyAlignment="1" applyBorder="1" applyFont="1">
      <alignment horizontal="center" readingOrder="0" vertical="center"/>
    </xf>
    <xf borderId="29" fillId="0" fontId="5" numFmtId="0" xfId="0" applyAlignment="1" applyBorder="1" applyFont="1">
      <alignment horizontal="center" shrinkToFit="0" vertical="center" wrapText="1"/>
    </xf>
    <xf borderId="29" fillId="0" fontId="5" numFmtId="0" xfId="0" applyAlignment="1" applyBorder="1" applyFont="1">
      <alignment horizontal="center" vertical="center"/>
    </xf>
    <xf borderId="30" fillId="0" fontId="4" numFmtId="0" xfId="0" applyAlignment="1" applyBorder="1" applyFont="1">
      <alignment horizontal="center" readingOrder="0" shrinkToFit="0" vertical="center" wrapText="1"/>
    </xf>
    <xf borderId="0" fillId="47" fontId="5" numFmtId="0" xfId="0" applyAlignment="1" applyFill="1" applyFont="1">
      <alignment horizontal="center" vertical="center"/>
    </xf>
    <xf borderId="29" fillId="0" fontId="5" numFmtId="0" xfId="0" applyAlignment="1" applyBorder="1" applyFont="1">
      <alignment horizontal="center" readingOrder="0" vertical="center"/>
    </xf>
    <xf borderId="0" fillId="0" fontId="5" numFmtId="0" xfId="0" applyAlignment="1" applyFont="1">
      <alignment horizontal="center" vertical="center"/>
    </xf>
    <xf borderId="30" fillId="0" fontId="5" numFmtId="0" xfId="0" applyAlignment="1" applyBorder="1" applyFont="1">
      <alignment horizontal="center" vertical="center"/>
    </xf>
    <xf borderId="31" fillId="0" fontId="5" numFmtId="0" xfId="0" applyAlignment="1" applyBorder="1" applyFont="1">
      <alignment horizontal="center" vertical="center"/>
    </xf>
    <xf borderId="0" fillId="0" fontId="5" numFmtId="0" xfId="0" applyAlignment="1" applyFont="1">
      <alignment horizontal="center" readingOrder="0" vertical="center"/>
    </xf>
    <xf borderId="30" fillId="0" fontId="5" numFmtId="0" xfId="0" applyAlignment="1" applyBorder="1" applyFont="1">
      <alignment horizontal="center" readingOrder="0" vertical="center"/>
    </xf>
    <xf borderId="0" fillId="48" fontId="5" numFmtId="0" xfId="0" applyAlignment="1" applyFill="1" applyFont="1">
      <alignment horizontal="center" vertical="center"/>
    </xf>
    <xf borderId="29" fillId="0" fontId="5" numFmtId="0" xfId="0" applyAlignment="1" applyBorder="1" applyFont="1">
      <alignment horizontal="center" readingOrder="0" shrinkToFit="0" vertical="center" wrapText="1"/>
    </xf>
    <xf borderId="0" fillId="47" fontId="9" numFmtId="0" xfId="0" applyAlignment="1" applyFont="1">
      <alignment horizontal="center" vertical="center"/>
    </xf>
    <xf borderId="0" fillId="35" fontId="5" numFmtId="0" xfId="0" applyAlignment="1" applyFont="1">
      <alignment horizontal="center" vertical="center"/>
    </xf>
    <xf borderId="0" fillId="35" fontId="9" numFmtId="0" xfId="0" applyAlignment="1" applyFont="1">
      <alignment horizontal="center" vertical="center"/>
    </xf>
    <xf borderId="32" fillId="0" fontId="5" numFmtId="0" xfId="0" applyAlignment="1" applyBorder="1" applyFont="1">
      <alignment horizontal="center" readingOrder="0" vertical="center"/>
    </xf>
    <xf borderId="33" fillId="0" fontId="4" numFmtId="0" xfId="0" applyAlignment="1" applyBorder="1" applyFont="1">
      <alignment horizontal="center" readingOrder="0" shrinkToFit="0" vertical="center" wrapText="1"/>
    </xf>
    <xf borderId="23" fillId="0" fontId="4" numFmtId="0" xfId="0" applyAlignment="1" applyBorder="1" applyFont="1">
      <alignment horizontal="center" shrinkToFit="0" vertical="center" wrapText="1"/>
    </xf>
    <xf borderId="19"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32" fillId="0" fontId="5" numFmtId="0" xfId="0" applyAlignment="1" applyBorder="1" applyFont="1">
      <alignment horizontal="center" shrinkToFit="0" vertical="center" wrapText="1"/>
    </xf>
    <xf borderId="24" fillId="0" fontId="4" numFmtId="0" xfId="0" applyAlignment="1" applyBorder="1" applyFont="1">
      <alignment horizontal="left" readingOrder="0" shrinkToFit="0" vertical="bottom" wrapText="1"/>
    </xf>
    <xf borderId="30" fillId="35" fontId="5" numFmtId="0" xfId="0" applyAlignment="1" applyBorder="1" applyFont="1">
      <alignment horizontal="center" vertical="center"/>
    </xf>
    <xf borderId="0" fillId="48" fontId="9" numFmtId="0" xfId="0" applyAlignment="1" applyFont="1">
      <alignment horizontal="center" vertical="center"/>
    </xf>
    <xf borderId="30" fillId="49" fontId="5" numFmtId="0" xfId="0" applyAlignment="1" applyBorder="1" applyFill="1" applyFont="1">
      <alignment horizontal="center" vertical="center"/>
    </xf>
    <xf borderId="30" fillId="47" fontId="5" numFmtId="0" xfId="0" applyAlignment="1" applyBorder="1" applyFont="1">
      <alignment horizontal="center" vertical="center"/>
    </xf>
    <xf borderId="0" fillId="0" fontId="4" numFmtId="0" xfId="0" applyAlignment="1" applyFont="1">
      <alignment horizontal="center" readingOrder="0" vertical="center"/>
    </xf>
    <xf borderId="30" fillId="48" fontId="5" numFmtId="0" xfId="0" applyAlignment="1" applyBorder="1" applyFont="1">
      <alignment horizontal="center" vertical="center"/>
    </xf>
    <xf borderId="9" fillId="0" fontId="5" numFmtId="0" xfId="0" applyAlignment="1" applyBorder="1" applyFont="1">
      <alignment horizontal="left" readingOrder="0" shrinkToFit="0" vertical="center" wrapText="1"/>
    </xf>
    <xf borderId="0" fillId="0" fontId="5" numFmtId="1" xfId="0" applyAlignment="1" applyFont="1" applyNumberFormat="1">
      <alignment horizontal="center" readingOrder="0" vertical="center"/>
    </xf>
    <xf borderId="30" fillId="0" fontId="5" numFmtId="1" xfId="0" applyAlignment="1" applyBorder="1" applyFont="1" applyNumberFormat="1">
      <alignment horizontal="center" readingOrder="0" vertical="center"/>
    </xf>
    <xf borderId="0" fillId="0" fontId="5" numFmtId="4" xfId="0" applyAlignment="1" applyFont="1" applyNumberFormat="1">
      <alignment horizontal="center" vertical="center"/>
    </xf>
    <xf borderId="30" fillId="0" fontId="5" numFmtId="4" xfId="0" applyAlignment="1" applyBorder="1" applyFont="1" applyNumberFormat="1">
      <alignment horizontal="center" vertical="center"/>
    </xf>
    <xf borderId="8" fillId="0" fontId="5" numFmtId="4" xfId="0" applyAlignment="1" applyBorder="1" applyFont="1" applyNumberFormat="1">
      <alignment horizontal="center" vertical="center"/>
    </xf>
    <xf borderId="0" fillId="0" fontId="5" numFmtId="4" xfId="0" applyAlignment="1" applyFont="1" applyNumberFormat="1">
      <alignment horizontal="center" readingOrder="0" vertical="center"/>
    </xf>
    <xf borderId="29" fillId="0" fontId="5" numFmtId="3" xfId="0" applyAlignment="1" applyBorder="1" applyFont="1" applyNumberFormat="1">
      <alignment horizontal="center" readingOrder="0" vertical="center"/>
    </xf>
    <xf borderId="32" fillId="0" fontId="5" numFmtId="0" xfId="0" applyAlignment="1" applyBorder="1" applyFont="1">
      <alignment horizontal="center" vertical="center"/>
    </xf>
    <xf borderId="18" fillId="47" fontId="5" numFmtId="0" xfId="0" applyAlignment="1" applyBorder="1" applyFont="1">
      <alignment horizontal="center" vertical="center"/>
    </xf>
    <xf borderId="18" fillId="0" fontId="5" numFmtId="0" xfId="0" applyAlignment="1" applyBorder="1" applyFont="1">
      <alignment horizontal="center" vertical="center"/>
    </xf>
    <xf borderId="33" fillId="0" fontId="5" numFmtId="0" xfId="0" applyAlignment="1" applyBorder="1" applyFont="1">
      <alignment horizontal="center" vertical="center"/>
    </xf>
    <xf borderId="34" fillId="0" fontId="5" numFmtId="0" xfId="0" applyAlignment="1" applyBorder="1" applyFont="1">
      <alignment horizontal="center" vertical="center"/>
    </xf>
    <xf borderId="18" fillId="0" fontId="5" numFmtId="4" xfId="0" applyAlignment="1" applyBorder="1" applyFont="1" applyNumberFormat="1">
      <alignment horizontal="center" vertical="center"/>
    </xf>
    <xf borderId="33" fillId="0" fontId="5" numFmtId="4" xfId="0" applyAlignment="1" applyBorder="1" applyFont="1" applyNumberFormat="1">
      <alignment horizontal="center" vertical="center"/>
    </xf>
    <xf borderId="19" fillId="0" fontId="5" numFmtId="0" xfId="0" applyAlignment="1" applyBorder="1" applyFont="1">
      <alignment horizontal="center" vertical="center"/>
    </xf>
    <xf borderId="19" fillId="0" fontId="5" numFmtId="4" xfId="0" applyAlignment="1" applyBorder="1" applyFont="1" applyNumberFormat="1">
      <alignment horizontal="center" vertical="center"/>
    </xf>
    <xf borderId="24" fillId="0" fontId="5" numFmtId="4" xfId="0" applyAlignment="1" applyBorder="1" applyFont="1" applyNumberFormat="1">
      <alignment horizontal="center" vertical="center"/>
    </xf>
    <xf borderId="11" fillId="0" fontId="5" numFmtId="0" xfId="0" applyAlignment="1" applyBorder="1" applyFont="1">
      <alignment horizontal="center" vertical="center"/>
    </xf>
    <xf borderId="11" fillId="0" fontId="5" numFmtId="4" xfId="0" applyAlignment="1" applyBorder="1" applyFont="1" applyNumberFormat="1">
      <alignment horizontal="center" vertical="center"/>
    </xf>
    <xf borderId="32" fillId="0" fontId="5" numFmtId="3" xfId="0" applyAlignment="1" applyBorder="1" applyFont="1" applyNumberFormat="1">
      <alignment horizontal="center" readingOrder="0" vertical="center"/>
    </xf>
    <xf borderId="18" fillId="0" fontId="5" numFmtId="4" xfId="0" applyAlignment="1" applyBorder="1" applyFont="1" applyNumberFormat="1">
      <alignment horizontal="center" readingOrder="0" vertical="center"/>
    </xf>
    <xf borderId="18" fillId="0" fontId="5" numFmtId="1" xfId="0" applyAlignment="1" applyBorder="1" applyFont="1" applyNumberFormat="1">
      <alignment horizontal="center" readingOrder="0" vertical="center"/>
    </xf>
    <xf borderId="33" fillId="0" fontId="5" numFmtId="1" xfId="0" applyAlignment="1" applyBorder="1" applyFont="1" applyNumberFormat="1">
      <alignment horizontal="center" readingOrder="0" vertical="center"/>
    </xf>
    <xf borderId="0" fillId="0" fontId="6"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6" numFmtId="0" xfId="0" applyAlignment="1" applyFont="1">
      <alignment readingOrder="0" vertical="center"/>
    </xf>
    <xf borderId="0" fillId="3" fontId="4"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1" fontId="4" numFmtId="0" xfId="0" applyAlignment="1" applyFont="1">
      <alignment horizontal="center" readingOrder="0" shrinkToFit="0" vertical="center" wrapText="1"/>
    </xf>
    <xf borderId="0" fillId="22" fontId="4" numFmtId="0" xfId="0" applyAlignment="1" applyFont="1">
      <alignment horizontal="center" readingOrder="0" shrinkToFit="0" vertical="center" wrapText="1"/>
    </xf>
    <xf borderId="0" fillId="29" fontId="4" numFmtId="0" xfId="0" applyAlignment="1" applyFont="1">
      <alignment horizontal="center" readingOrder="0" shrinkToFit="0" vertical="center" wrapText="1"/>
    </xf>
    <xf borderId="0" fillId="34" fontId="4" numFmtId="0" xfId="0" applyAlignment="1" applyFont="1">
      <alignment horizontal="center" readingOrder="0" shrinkToFit="0" vertical="center" wrapText="1"/>
    </xf>
    <xf borderId="0" fillId="38" fontId="4" numFmtId="0" xfId="0" applyAlignment="1" applyFont="1">
      <alignment horizontal="center" readingOrder="0" shrinkToFit="0" vertical="center" wrapText="1"/>
    </xf>
    <xf borderId="0" fillId="40"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13" fontId="4" numFmtId="0" xfId="0" applyAlignment="1" applyFont="1">
      <alignment horizontal="center" readingOrder="0" shrinkToFit="0" vertical="center" wrapText="1"/>
    </xf>
    <xf borderId="0" fillId="23" fontId="4" numFmtId="0" xfId="0" applyAlignment="1" applyFont="1">
      <alignment horizontal="center" readingOrder="0" shrinkToFit="0" vertical="center" wrapText="1"/>
    </xf>
    <xf borderId="0" fillId="24" fontId="4" numFmtId="0" xfId="0" applyAlignment="1" applyFont="1">
      <alignment horizontal="center" readingOrder="0" shrinkToFit="0" vertical="center" wrapText="1"/>
    </xf>
    <xf borderId="0" fillId="32" fontId="4" numFmtId="0" xfId="0" applyAlignment="1" applyFont="1">
      <alignment horizontal="center" readingOrder="0" shrinkToFit="0" vertical="center" wrapText="1"/>
    </xf>
    <xf borderId="0" fillId="36" fontId="4" numFmtId="0" xfId="0" applyAlignment="1" applyFont="1">
      <alignment horizontal="center" readingOrder="0" shrinkToFit="0" vertical="center" wrapText="1"/>
    </xf>
    <xf borderId="0" fillId="39" fontId="4" numFmtId="0" xfId="0" applyAlignment="1" applyFont="1">
      <alignment horizontal="center" readingOrder="0" shrinkToFit="0" vertical="center" wrapText="1"/>
    </xf>
    <xf borderId="30" fillId="0" fontId="4" numFmtId="0" xfId="0" applyBorder="1" applyFont="1"/>
    <xf borderId="9" fillId="0" fontId="6" numFmtId="0" xfId="0" applyAlignment="1" applyBorder="1" applyFont="1">
      <alignment readingOrder="0" vertical="center"/>
    </xf>
    <xf borderId="9" fillId="0" fontId="4" numFmtId="0" xfId="0" applyAlignment="1" applyBorder="1" applyFont="1">
      <alignment horizontal="center" vertical="center"/>
    </xf>
    <xf borderId="9" fillId="0" fontId="4" numFmtId="0" xfId="0" applyAlignment="1" applyBorder="1" applyFont="1">
      <alignment horizontal="center" readingOrder="0" shrinkToFit="0" vertical="center" wrapText="1"/>
    </xf>
    <xf borderId="9" fillId="33" fontId="4" numFmtId="0" xfId="0" applyAlignment="1" applyBorder="1" applyFont="1">
      <alignment horizontal="center" readingOrder="0" shrinkToFit="0" vertical="center" wrapText="1"/>
    </xf>
    <xf borderId="9" fillId="0" fontId="4" numFmtId="165" xfId="0" applyAlignment="1" applyBorder="1" applyFont="1" applyNumberFormat="1">
      <alignment horizontal="center" readingOrder="0" shrinkToFit="0" vertical="center" wrapText="1"/>
    </xf>
    <xf borderId="24" fillId="0" fontId="4" numFmtId="0" xfId="0" applyAlignment="1" applyBorder="1" applyFont="1">
      <alignment horizontal="left" readingOrder="0" shrinkToFit="0" vertical="center" wrapText="1"/>
    </xf>
    <xf borderId="9" fillId="0" fontId="6" numFmtId="0" xfId="0" applyAlignment="1" applyBorder="1" applyFont="1">
      <alignment horizontal="center" readingOrder="0" vertical="center"/>
    </xf>
    <xf borderId="9" fillId="0" fontId="4" numFmtId="10" xfId="0" applyAlignment="1" applyBorder="1" applyFont="1" applyNumberFormat="1">
      <alignment horizontal="center" vertical="center"/>
    </xf>
    <xf borderId="20" fillId="0" fontId="4" numFmtId="1" xfId="0" applyAlignment="1" applyBorder="1" applyFont="1" applyNumberFormat="1">
      <alignment horizontal="center" shrinkToFit="0" vertical="center" wrapText="1"/>
    </xf>
    <xf borderId="9" fillId="26" fontId="4"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4" numFmtId="0" xfId="0" applyAlignment="1" applyFont="1">
      <alignment horizontal="left" readingOrder="0" shrinkToFit="0" vertical="center" wrapText="0"/>
    </xf>
    <xf borderId="0" fillId="0" fontId="20" numFmtId="0" xfId="0" applyAlignment="1" applyFont="1">
      <alignment horizontal="center" readingOrder="0" shrinkToFit="0" vertical="center" wrapText="1"/>
    </xf>
    <xf borderId="0" fillId="0" fontId="20" numFmtId="0" xfId="0" applyAlignment="1" applyFont="1">
      <alignment horizontal="center" readingOrder="0" vertical="center"/>
    </xf>
    <xf borderId="0" fillId="0" fontId="20" numFmtId="0" xfId="0" applyAlignment="1" applyFont="1">
      <alignment horizontal="center" readingOrder="0" shrinkToFit="0" vertical="center" wrapText="0"/>
    </xf>
    <xf borderId="28" fillId="2" fontId="4" numFmtId="0" xfId="0" applyAlignment="1" applyBorder="1" applyFont="1">
      <alignment horizontal="center" readingOrder="0" shrinkToFit="0" wrapText="1"/>
    </xf>
    <xf borderId="7" fillId="16" fontId="4" numFmtId="0" xfId="0" applyAlignment="1" applyBorder="1" applyFont="1">
      <alignment horizontal="center" readingOrder="0" shrinkToFit="0" vertical="center" wrapText="1"/>
    </xf>
    <xf borderId="9" fillId="0" fontId="4" numFmtId="9" xfId="0" applyAlignment="1" applyBorder="1" applyFont="1" applyNumberFormat="1">
      <alignment horizontal="center" vertical="center"/>
    </xf>
    <xf borderId="0" fillId="2" fontId="22" numFmtId="0" xfId="0" applyAlignment="1" applyFont="1">
      <alignment readingOrder="0" vertical="center"/>
    </xf>
    <xf borderId="0" fillId="0" fontId="6" numFmtId="0" xfId="0" applyAlignment="1" applyFont="1">
      <alignment horizontal="left" readingOrder="0" shrinkToFit="0" vertical="center" wrapText="0"/>
    </xf>
    <xf borderId="30" fillId="2" fontId="4" numFmtId="0" xfId="0" applyBorder="1" applyFont="1"/>
    <xf borderId="7" fillId="13"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xf borderId="9" fillId="0" fontId="4" numFmtId="0" xfId="0" applyAlignment="1" applyBorder="1" applyFont="1">
      <alignment horizontal="center" readingOrder="0" vertical="center"/>
    </xf>
    <xf borderId="6" fillId="0" fontId="4" numFmtId="0" xfId="0" applyAlignment="1" applyBorder="1" applyFont="1">
      <alignment horizontal="center" readingOrder="0" vertical="center"/>
    </xf>
    <xf borderId="7" fillId="0" fontId="6" numFmtId="0" xfId="0" applyAlignment="1" applyBorder="1" applyFont="1">
      <alignment horizontal="center" readingOrder="0" vertical="center"/>
    </xf>
    <xf borderId="6" fillId="0" fontId="4" numFmtId="0" xfId="0" applyAlignment="1" applyBorder="1" applyFont="1">
      <alignment horizontal="center" vertical="center"/>
    </xf>
    <xf borderId="21" fillId="0" fontId="4" numFmtId="0" xfId="0" applyAlignment="1" applyBorder="1" applyFont="1">
      <alignment horizontal="center" vertical="center"/>
    </xf>
    <xf borderId="7" fillId="0" fontId="4" numFmtId="0" xfId="0" applyAlignment="1" applyBorder="1" applyFont="1">
      <alignment horizontal="center" vertical="center"/>
    </xf>
    <xf borderId="7" fillId="5"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9" fillId="0" fontId="4" numFmtId="0" xfId="0" applyAlignment="1" applyBorder="1" applyFont="1">
      <alignment readingOrder="0" vertical="center"/>
    </xf>
    <xf borderId="9" fillId="0" fontId="4" numFmtId="165" xfId="0" applyAlignment="1" applyBorder="1" applyFont="1" applyNumberFormat="1">
      <alignment horizontal="center" vertical="center"/>
    </xf>
    <xf borderId="30" fillId="0" fontId="4" numFmtId="165" xfId="0" applyAlignment="1" applyBorder="1" applyFont="1" applyNumberFormat="1">
      <alignment horizontal="center" readingOrder="0" shrinkToFit="0" vertical="center" wrapText="1"/>
    </xf>
    <xf borderId="6" fillId="0" fontId="4" numFmtId="165" xfId="0" applyAlignment="1" applyBorder="1" applyFont="1" applyNumberFormat="1">
      <alignment horizontal="center" vertical="center"/>
    </xf>
    <xf borderId="21" fillId="0" fontId="4" numFmtId="165" xfId="0" applyAlignment="1" applyBorder="1" applyFont="1" applyNumberFormat="1">
      <alignment horizontal="center" vertical="center"/>
    </xf>
    <xf borderId="0" fillId="0" fontId="4" numFmtId="165" xfId="0" applyAlignment="1" applyFont="1" applyNumberFormat="1">
      <alignment horizontal="center" readingOrder="0" shrinkToFit="0" vertical="center" wrapText="1"/>
    </xf>
    <xf borderId="7" fillId="0" fontId="4" numFmtId="165" xfId="0" applyAlignment="1" applyBorder="1" applyFont="1" applyNumberFormat="1">
      <alignment horizontal="center" vertical="center"/>
    </xf>
    <xf borderId="9" fillId="0" fontId="4" numFmtId="4" xfId="0" applyAlignment="1" applyBorder="1" applyFont="1" applyNumberFormat="1">
      <alignment horizontal="center" vertical="center"/>
    </xf>
    <xf borderId="0" fillId="2" fontId="20" numFmtId="0" xfId="0" applyAlignment="1" applyFont="1">
      <alignment horizontal="center" readingOrder="0" shrinkToFit="0" vertical="center" wrapText="1"/>
    </xf>
    <xf borderId="9" fillId="0" fontId="6" numFmtId="2" xfId="0" applyAlignment="1" applyBorder="1" applyFont="1" applyNumberFormat="1">
      <alignment horizontal="center" shrinkToFit="0" vertical="center" wrapText="1"/>
    </xf>
    <xf borderId="7" fillId="0" fontId="4" numFmtId="0" xfId="0" applyAlignment="1" applyBorder="1" applyFont="1">
      <alignment horizontal="center" readingOrder="0" vertical="center"/>
    </xf>
    <xf borderId="7" fillId="0" fontId="4" numFmtId="0" xfId="0" applyAlignment="1" applyBorder="1" applyFont="1">
      <alignment readingOrder="0" vertical="center"/>
    </xf>
    <xf borderId="0" fillId="2" fontId="4" numFmtId="0" xfId="0" applyAlignment="1" applyFont="1">
      <alignment horizontal="center" readingOrder="0" shrinkToFit="0" vertical="center" wrapText="1"/>
    </xf>
    <xf borderId="18" fillId="0" fontId="4" numFmtId="0" xfId="0" applyAlignment="1" applyBorder="1" applyFont="1">
      <alignment horizontal="center" readingOrder="0" shrinkToFit="0" vertical="center" wrapText="1"/>
    </xf>
    <xf borderId="0" fillId="41" fontId="4" numFmtId="0" xfId="0" applyAlignment="1" applyFont="1">
      <alignment horizontal="center" readingOrder="0" shrinkToFit="0" vertical="center" wrapText="1"/>
    </xf>
    <xf borderId="0" fillId="15" fontId="4" numFmtId="0" xfId="0" applyAlignment="1" applyFont="1">
      <alignment horizontal="center" readingOrder="0" shrinkToFit="0" vertical="center" wrapText="1"/>
    </xf>
    <xf borderId="0" fillId="33" fontId="4" numFmtId="0" xfId="0" applyAlignment="1" applyFont="1">
      <alignment horizontal="center" readingOrder="0" shrinkToFit="0" vertical="center" wrapText="1"/>
    </xf>
    <xf borderId="0" fillId="50" fontId="4" numFmtId="0" xfId="0" applyAlignment="1" applyFill="1" applyFont="1">
      <alignment horizontal="center" readingOrder="0" shrinkToFit="0" vertical="center" wrapText="1"/>
    </xf>
    <xf borderId="29" fillId="0" fontId="6" numFmtId="0" xfId="0" applyAlignment="1" applyBorder="1" applyFont="1">
      <alignment horizontal="center" readingOrder="0" shrinkToFit="0" vertical="center" wrapText="1"/>
    </xf>
    <xf borderId="26" fillId="0" fontId="6" numFmtId="0" xfId="0" applyAlignment="1" applyBorder="1" applyFont="1">
      <alignment horizontal="center" readingOrder="0" shrinkToFit="0" vertical="center" wrapText="1"/>
    </xf>
    <xf borderId="27" fillId="0" fontId="6" numFmtId="0" xfId="0" applyAlignment="1" applyBorder="1" applyFont="1">
      <alignment horizontal="center" readingOrder="0" shrinkToFit="0" vertical="center" wrapText="1"/>
    </xf>
    <xf borderId="0" fillId="51" fontId="4" numFmtId="0" xfId="0" applyAlignment="1" applyFill="1" applyFont="1">
      <alignment readingOrder="0"/>
    </xf>
    <xf borderId="0" fillId="2" fontId="23" numFmtId="0" xfId="0" applyFont="1"/>
    <xf borderId="0" fillId="52" fontId="4" numFmtId="0" xfId="0" applyAlignment="1" applyFill="1" applyFont="1">
      <alignment readingOrder="0"/>
    </xf>
    <xf borderId="29" fillId="0" fontId="4" numFmtId="0" xfId="0" applyAlignment="1" applyBorder="1" applyFont="1">
      <alignment horizontal="center" readingOrder="0" shrinkToFit="0" vertical="center" wrapText="1"/>
    </xf>
    <xf borderId="0" fillId="10" fontId="4" numFmtId="0" xfId="0" applyAlignment="1" applyFont="1">
      <alignment readingOrder="0"/>
    </xf>
    <xf borderId="0" fillId="8" fontId="4" numFmtId="0" xfId="0" applyAlignment="1" applyFont="1">
      <alignment readingOrder="0"/>
    </xf>
    <xf borderId="0" fillId="8" fontId="4" numFmtId="0" xfId="0" applyFont="1"/>
    <xf borderId="0" fillId="8" fontId="4" numFmtId="0" xfId="0" applyAlignment="1" applyFont="1">
      <alignment horizontal="center"/>
    </xf>
    <xf borderId="0" fillId="2" fontId="23" numFmtId="0" xfId="0" applyAlignment="1" applyFont="1">
      <alignment horizontal="center"/>
    </xf>
    <xf borderId="32" fillId="0" fontId="4"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0"/>
    </xf>
    <xf borderId="35" fillId="0" fontId="25" numFmtId="0" xfId="0" applyAlignment="1" applyBorder="1" applyFont="1">
      <alignment shrinkToFit="0" vertical="bottom" wrapText="0"/>
    </xf>
    <xf borderId="27" fillId="0" fontId="26" numFmtId="0" xfId="0" applyAlignment="1" applyBorder="1" applyFont="1">
      <alignment vertical="bottom"/>
    </xf>
    <xf borderId="28" fillId="0" fontId="26" numFmtId="0" xfId="0" applyAlignment="1" applyBorder="1" applyFont="1">
      <alignment vertical="bottom"/>
    </xf>
    <xf borderId="36" fillId="0" fontId="27" numFmtId="0" xfId="0" applyAlignment="1" applyBorder="1" applyFont="1">
      <alignment shrinkToFit="0" vertical="bottom" wrapText="0"/>
    </xf>
    <xf borderId="29" fillId="0" fontId="26" numFmtId="0" xfId="0" applyAlignment="1" applyBorder="1" applyFont="1">
      <alignment vertical="bottom"/>
    </xf>
    <xf borderId="0" fillId="0" fontId="28" numFmtId="0" xfId="0" applyAlignment="1" applyFont="1">
      <alignment horizontal="center" vertical="bottom"/>
    </xf>
    <xf borderId="30" fillId="0" fontId="26" numFmtId="0" xfId="0" applyAlignment="1" applyBorder="1" applyFont="1">
      <alignment vertical="bottom"/>
    </xf>
    <xf borderId="0" fillId="0" fontId="26" numFmtId="0" xfId="0" applyAlignment="1" applyFont="1">
      <alignment vertical="bottom"/>
    </xf>
    <xf borderId="29" fillId="0" fontId="28" numFmtId="0" xfId="0" applyAlignment="1" applyBorder="1" applyFont="1">
      <alignment vertical="bottom"/>
    </xf>
    <xf borderId="30" fillId="0" fontId="29" numFmtId="0" xfId="0" applyAlignment="1" applyBorder="1" applyFont="1">
      <alignment horizontal="center" vertical="bottom"/>
    </xf>
    <xf borderId="0" fillId="0" fontId="28" numFmtId="0" xfId="0" applyAlignment="1" applyFont="1">
      <alignment horizontal="left" vertical="bottom"/>
    </xf>
    <xf borderId="29" fillId="9" fontId="30" numFmtId="0" xfId="0" applyAlignment="1" applyBorder="1" applyFont="1">
      <alignment vertical="bottom"/>
    </xf>
    <xf borderId="0" fillId="0" fontId="31" numFmtId="0" xfId="0" applyAlignment="1" applyFont="1">
      <alignment horizontal="center" vertical="bottom"/>
    </xf>
    <xf borderId="0" fillId="0" fontId="30" numFmtId="0" xfId="0" applyAlignment="1" applyFont="1">
      <alignment horizontal="center" vertical="bottom"/>
    </xf>
    <xf borderId="0" fillId="33" fontId="30" numFmtId="0" xfId="0" applyAlignment="1" applyFont="1">
      <alignment horizontal="center" vertical="bottom"/>
    </xf>
    <xf borderId="0" fillId="9" fontId="26" numFmtId="0" xfId="0" applyAlignment="1" applyFont="1">
      <alignment vertical="bottom"/>
    </xf>
    <xf borderId="0" fillId="0" fontId="26" numFmtId="0" xfId="0" applyAlignment="1" applyFont="1">
      <alignment horizontal="center" vertical="bottom"/>
    </xf>
    <xf borderId="0" fillId="41" fontId="26" numFmtId="0" xfId="0" applyAlignment="1" applyFont="1">
      <alignment vertical="bottom"/>
    </xf>
    <xf borderId="30" fillId="0" fontId="26" numFmtId="0" xfId="0" applyAlignment="1" applyBorder="1" applyFont="1">
      <alignment horizontal="center" vertical="bottom"/>
    </xf>
    <xf borderId="29" fillId="41" fontId="26" numFmtId="0" xfId="0" applyAlignment="1" applyBorder="1" applyFont="1">
      <alignment vertical="bottom"/>
    </xf>
    <xf borderId="29" fillId="33" fontId="26" numFmtId="0" xfId="0" applyAlignment="1" applyBorder="1" applyFont="1">
      <alignment vertical="bottom"/>
    </xf>
    <xf borderId="0" fillId="41" fontId="30" numFmtId="0" xfId="0" applyAlignment="1" applyFont="1">
      <alignment horizontal="center" vertical="bottom"/>
    </xf>
    <xf borderId="0" fillId="33" fontId="26" numFmtId="0" xfId="0" applyAlignment="1" applyFont="1">
      <alignment vertical="bottom"/>
    </xf>
    <xf borderId="0" fillId="9" fontId="30" numFmtId="0" xfId="0" applyAlignment="1" applyFont="1">
      <alignment horizontal="center" vertical="bottom"/>
    </xf>
    <xf borderId="32" fillId="0" fontId="26" numFmtId="0" xfId="0" applyAlignment="1" applyBorder="1" applyFont="1">
      <alignment vertical="bottom"/>
    </xf>
    <xf borderId="18" fillId="0" fontId="32" numFmtId="0" xfId="0" applyAlignment="1" applyBorder="1" applyFont="1">
      <alignment horizontal="center" vertical="bottom"/>
    </xf>
    <xf borderId="18" fillId="0" fontId="4" numFmtId="0" xfId="0" applyBorder="1" applyFont="1"/>
    <xf borderId="33" fillId="0" fontId="26" numFmtId="0" xfId="0" applyAlignment="1" applyBorder="1" applyFont="1">
      <alignment vertical="bottom"/>
    </xf>
    <xf borderId="18" fillId="0" fontId="26" numFmtId="0" xfId="0" applyAlignment="1" applyBorder="1" applyFont="1">
      <alignment vertical="bottom"/>
    </xf>
    <xf borderId="37" fillId="0" fontId="33" numFmtId="0" xfId="0" applyAlignment="1" applyBorder="1" applyFont="1">
      <alignment shrinkToFit="0" vertical="bottom" wrapText="0"/>
    </xf>
    <xf borderId="4" fillId="0" fontId="34" numFmtId="0" xfId="0" applyAlignment="1" applyBorder="1" applyFont="1">
      <alignment shrinkToFit="0" vertical="bottom" wrapText="0"/>
    </xf>
    <xf borderId="29" fillId="0" fontId="28" numFmtId="0" xfId="0" applyAlignment="1" applyBorder="1" applyFont="1">
      <alignment horizontal="left" vertical="bottom"/>
    </xf>
    <xf borderId="29" fillId="9" fontId="26" numFmtId="0" xfId="0" applyAlignment="1" applyBorder="1" applyFont="1">
      <alignment vertical="bottom"/>
    </xf>
    <xf borderId="0" fillId="0" fontId="29" numFmtId="0" xfId="0" applyAlignment="1" applyFont="1">
      <alignment horizontal="center" vertical="bottom"/>
    </xf>
    <xf borderId="18" fillId="0" fontId="35" numFmtId="0" xfId="0" applyAlignment="1" applyBorder="1" applyFont="1">
      <alignment horizontal="center" vertical="bottom"/>
    </xf>
    <xf borderId="18" fillId="0" fontId="36" numFmtId="0" xfId="0" applyAlignment="1" applyBorder="1" applyFont="1">
      <alignment horizontal="center" vertical="bottom"/>
    </xf>
  </cellXfs>
  <cellStyles count="1">
    <cellStyle xfId="0" name="Normal" builtinId="0"/>
  </cellStyles>
  <dxfs count="17">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CFE2F3"/>
          <bgColor rgb="FFCFE2F3"/>
        </patternFill>
      </fill>
      <border/>
    </dxf>
    <dxf>
      <font/>
      <fill>
        <patternFill patternType="solid">
          <fgColor rgb="FFF4C7C3"/>
          <bgColor rgb="FFF4C7C3"/>
        </patternFill>
      </fill>
      <border/>
    </dxf>
    <dxf>
      <font/>
      <fill>
        <patternFill patternType="solid">
          <fgColor rgb="FFFFFF00"/>
          <bgColor rgb="FFFFFF00"/>
        </patternFill>
      </fill>
      <border/>
    </dxf>
    <dxf>
      <font/>
      <fill>
        <patternFill patternType="solid">
          <fgColor rgb="FFFF0000"/>
          <bgColor rgb="FFFF0000"/>
        </patternFill>
      </fill>
      <border/>
    </dxf>
    <dxf>
      <font>
        <color rgb="FF000000"/>
      </font>
      <fill>
        <patternFill patternType="solid">
          <fgColor rgb="FF93C47D"/>
          <bgColor rgb="FF93C47D"/>
        </patternFill>
      </fill>
      <border/>
    </dxf>
    <dxf>
      <font/>
      <fill>
        <patternFill patternType="solid">
          <fgColor rgb="FF3D85C6"/>
          <bgColor rgb="FF3D85C6"/>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FFD966"/>
          <bgColor rgb="FFFFD966"/>
        </patternFill>
      </fill>
      <border/>
    </dxf>
    <dxf>
      <font/>
      <fill>
        <patternFill patternType="solid">
          <fgColor rgb="FFB6D7A8"/>
          <bgColor rgb="FFB6D7A8"/>
        </patternFill>
      </fill>
      <border/>
    </dxf>
    <dxf>
      <font/>
      <fill>
        <patternFill patternType="solid">
          <fgColor rgb="FFEA9999"/>
          <bgColor rgb="FFEA9999"/>
        </patternFill>
      </fill>
      <border/>
    </dxf>
  </dxfs>
  <tableStyles count="2">
    <tableStyle count="2" pivot="0" name="Action Cards-style">
      <tableStyleElement dxfId="1" type="firstRowStripe"/>
      <tableStyleElement dxfId="2" type="secondRowStripe"/>
    </tableStyle>
    <tableStyle count="2" pivot="0" name="Agenda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G61" displayName="Table_1" id="1">
  <tableColumns count="7">
    <tableColumn name="Column1" id="1"/>
    <tableColumn name="Column2" id="2"/>
    <tableColumn name="Column3" id="3"/>
    <tableColumn name="Column4" id="4"/>
    <tableColumn name="Column5" id="5"/>
    <tableColumn name="Column6" id="6"/>
    <tableColumn name="Column7" id="7"/>
  </tableColumns>
  <tableStyleInfo name="Action Cards-style" showColumnStripes="0" showFirstColumn="1" showLastColumn="1" showRowStripes="1"/>
</table>
</file>

<file path=xl/tables/table2.xml><?xml version="1.0" encoding="utf-8"?>
<table xmlns="http://schemas.openxmlformats.org/spreadsheetml/2006/main" headerRowCount="0" ref="A3:A52" displayName="Table_2" id="2">
  <tableColumns count="1">
    <tableColumn name="Column1" id="1"/>
  </tableColumns>
  <tableStyleInfo name="Agenda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7.xml"/><Relationship Id="rId3"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0.43"/>
    <col customWidth="1" min="2" max="2" width="64.86"/>
    <col customWidth="1" min="3" max="3" width="7.0"/>
    <col customWidth="1" min="4" max="4" width="3.86"/>
    <col customWidth="1" min="5" max="5" width="21.14"/>
    <col customWidth="1" min="6" max="6" width="63.29"/>
    <col customWidth="1" min="7" max="7" width="6.29"/>
  </cols>
  <sheetData>
    <row r="1">
      <c r="A1" s="1" t="s">
        <v>0</v>
      </c>
      <c r="B1" s="2"/>
      <c r="C1" s="3"/>
      <c r="D1" s="4"/>
      <c r="E1" s="5"/>
      <c r="F1" s="6"/>
      <c r="G1" s="7"/>
    </row>
    <row r="2">
      <c r="A2" s="5"/>
      <c r="B2" s="2"/>
      <c r="C2" s="3"/>
      <c r="D2" s="4"/>
      <c r="E2" s="5"/>
      <c r="F2" s="6"/>
      <c r="G2" s="7"/>
    </row>
    <row r="3">
      <c r="A3" s="8" t="s">
        <v>1</v>
      </c>
      <c r="B3" s="9"/>
      <c r="C3" s="3"/>
      <c r="D3" s="10"/>
      <c r="E3" s="11" t="s">
        <v>2</v>
      </c>
      <c r="F3" s="12"/>
      <c r="G3" s="7"/>
    </row>
    <row r="4">
      <c r="A4" s="14" t="s">
        <v>4</v>
      </c>
      <c r="B4" s="16">
        <v>42796.0</v>
      </c>
      <c r="C4" s="3"/>
      <c r="D4" s="10"/>
      <c r="E4" s="14" t="s">
        <v>4</v>
      </c>
      <c r="F4" s="32" t="s">
        <v>5</v>
      </c>
      <c r="G4" s="33"/>
    </row>
    <row r="5">
      <c r="A5" s="14" t="s">
        <v>8</v>
      </c>
      <c r="B5" s="32" t="s">
        <v>32</v>
      </c>
      <c r="C5" s="3"/>
      <c r="D5" s="10"/>
      <c r="E5" s="14" t="s">
        <v>8</v>
      </c>
      <c r="F5" s="32" t="s">
        <v>33</v>
      </c>
      <c r="G5" s="33"/>
    </row>
    <row r="6">
      <c r="A6" s="14" t="s">
        <v>11</v>
      </c>
      <c r="B6" s="32">
        <v>3.0</v>
      </c>
      <c r="C6" s="3"/>
      <c r="D6" s="10"/>
      <c r="E6" s="14" t="s">
        <v>11</v>
      </c>
      <c r="F6" s="32">
        <v>3.0</v>
      </c>
      <c r="G6" s="33"/>
    </row>
    <row r="7">
      <c r="A7" s="14" t="s">
        <v>34</v>
      </c>
      <c r="B7" s="32" t="s">
        <v>35</v>
      </c>
      <c r="C7" s="3"/>
      <c r="D7" s="10"/>
      <c r="E7" s="14" t="s">
        <v>34</v>
      </c>
      <c r="F7" s="32" t="s">
        <v>36</v>
      </c>
      <c r="G7" s="33"/>
    </row>
    <row r="8">
      <c r="A8" s="14" t="s">
        <v>15</v>
      </c>
      <c r="B8" s="32" t="s">
        <v>37</v>
      </c>
      <c r="C8" s="35">
        <v>8.0</v>
      </c>
      <c r="D8" s="10"/>
      <c r="E8" s="14" t="s">
        <v>15</v>
      </c>
      <c r="F8" s="32" t="s">
        <v>40</v>
      </c>
      <c r="G8" s="33" t="s">
        <v>41</v>
      </c>
    </row>
    <row r="9">
      <c r="A9" s="14" t="s">
        <v>18</v>
      </c>
      <c r="B9" s="32" t="s">
        <v>42</v>
      </c>
      <c r="C9" s="3"/>
      <c r="D9" s="10"/>
      <c r="E9" s="14" t="s">
        <v>18</v>
      </c>
      <c r="F9" s="32" t="s">
        <v>43</v>
      </c>
      <c r="G9" s="33"/>
    </row>
    <row r="10">
      <c r="A10" s="36" t="s">
        <v>21</v>
      </c>
      <c r="B10" s="37" t="s">
        <v>46</v>
      </c>
      <c r="C10" s="3"/>
      <c r="D10" s="10"/>
      <c r="E10" s="36" t="s">
        <v>21</v>
      </c>
      <c r="F10" s="37" t="s">
        <v>48</v>
      </c>
      <c r="G10" s="33"/>
    </row>
    <row r="11" ht="24.75" customHeight="1">
      <c r="A11" s="14" t="s">
        <v>24</v>
      </c>
      <c r="B11" s="32" t="s">
        <v>49</v>
      </c>
      <c r="C11" s="3"/>
      <c r="D11" s="10"/>
      <c r="E11" s="14" t="s">
        <v>24</v>
      </c>
      <c r="F11" s="32" t="s">
        <v>51</v>
      </c>
      <c r="G11" s="33"/>
    </row>
    <row r="12">
      <c r="A12" s="38" t="s">
        <v>27</v>
      </c>
      <c r="B12" s="39" t="s">
        <v>55</v>
      </c>
      <c r="C12" s="3"/>
      <c r="D12" s="10"/>
      <c r="E12" s="38" t="s">
        <v>27</v>
      </c>
      <c r="F12" s="39" t="s">
        <v>56</v>
      </c>
      <c r="G12" s="33"/>
    </row>
    <row r="13">
      <c r="A13" s="5"/>
      <c r="B13" s="2"/>
      <c r="C13" s="3"/>
      <c r="D13" s="4"/>
      <c r="E13" s="5"/>
      <c r="F13" s="6"/>
      <c r="G13" s="7"/>
    </row>
    <row r="14">
      <c r="A14" s="40" t="s">
        <v>30</v>
      </c>
      <c r="B14" s="45"/>
      <c r="C14" s="3"/>
      <c r="D14" s="10"/>
      <c r="E14" s="47" t="s">
        <v>31</v>
      </c>
      <c r="F14" s="48"/>
      <c r="G14" s="49"/>
    </row>
    <row r="15">
      <c r="A15" s="14" t="s">
        <v>4</v>
      </c>
      <c r="B15" s="32" t="s">
        <v>67</v>
      </c>
      <c r="C15" s="3"/>
      <c r="D15" s="10"/>
      <c r="E15" s="14" t="s">
        <v>4</v>
      </c>
      <c r="F15" s="32" t="s">
        <v>68</v>
      </c>
      <c r="G15" s="33"/>
    </row>
    <row r="16">
      <c r="A16" s="14" t="s">
        <v>8</v>
      </c>
      <c r="B16" s="32" t="s">
        <v>69</v>
      </c>
      <c r="C16" s="3"/>
      <c r="D16" s="10"/>
      <c r="E16" s="14" t="s">
        <v>8</v>
      </c>
      <c r="F16" s="32" t="s">
        <v>70</v>
      </c>
      <c r="G16" s="33"/>
    </row>
    <row r="17">
      <c r="A17" s="14" t="s">
        <v>11</v>
      </c>
      <c r="B17" s="32">
        <v>2.0</v>
      </c>
      <c r="C17" s="3"/>
      <c r="D17" s="10"/>
      <c r="E17" s="14" t="s">
        <v>11</v>
      </c>
      <c r="F17" s="32">
        <v>3.0</v>
      </c>
      <c r="G17" s="33"/>
    </row>
    <row r="18">
      <c r="A18" s="14" t="s">
        <v>34</v>
      </c>
      <c r="B18" s="32" t="s">
        <v>71</v>
      </c>
      <c r="C18" s="3"/>
      <c r="D18" s="10"/>
      <c r="E18" s="14" t="s">
        <v>34</v>
      </c>
      <c r="F18" s="32" t="s">
        <v>72</v>
      </c>
      <c r="G18" s="33"/>
    </row>
    <row r="19">
      <c r="A19" s="14" t="s">
        <v>15</v>
      </c>
      <c r="B19" s="32" t="s">
        <v>74</v>
      </c>
      <c r="C19" s="35">
        <v>10.0</v>
      </c>
      <c r="D19" s="10"/>
      <c r="E19" s="14" t="s">
        <v>15</v>
      </c>
      <c r="F19" s="32" t="s">
        <v>75</v>
      </c>
      <c r="G19" s="33">
        <v>11.0</v>
      </c>
    </row>
    <row r="20">
      <c r="A20" s="14" t="s">
        <v>18</v>
      </c>
      <c r="B20" s="32" t="s">
        <v>77</v>
      </c>
      <c r="C20" s="3"/>
      <c r="D20" s="10"/>
      <c r="E20" s="14" t="s">
        <v>18</v>
      </c>
      <c r="F20" s="32" t="s">
        <v>78</v>
      </c>
      <c r="G20" s="33"/>
    </row>
    <row r="21">
      <c r="A21" s="36" t="s">
        <v>21</v>
      </c>
      <c r="B21" s="37"/>
      <c r="C21" s="3"/>
      <c r="D21" s="10"/>
      <c r="E21" s="36" t="s">
        <v>21</v>
      </c>
      <c r="F21" s="37"/>
      <c r="G21" s="33"/>
    </row>
    <row r="22">
      <c r="A22" s="14" t="s">
        <v>24</v>
      </c>
      <c r="B22" s="32" t="s">
        <v>79</v>
      </c>
      <c r="C22" s="3"/>
      <c r="D22" s="10"/>
      <c r="E22" s="14" t="s">
        <v>24</v>
      </c>
      <c r="F22" s="32" t="s">
        <v>80</v>
      </c>
      <c r="G22" s="33"/>
    </row>
    <row r="23">
      <c r="A23" s="38" t="s">
        <v>27</v>
      </c>
      <c r="B23" s="39" t="s">
        <v>81</v>
      </c>
      <c r="C23" s="3"/>
      <c r="D23" s="10"/>
      <c r="E23" s="38" t="s">
        <v>27</v>
      </c>
      <c r="F23" s="39" t="s">
        <v>82</v>
      </c>
      <c r="G23" s="33"/>
    </row>
    <row r="24">
      <c r="A24" s="5"/>
      <c r="B24" s="2"/>
      <c r="C24" s="3"/>
      <c r="D24" s="4"/>
      <c r="E24" s="5"/>
      <c r="F24" s="6"/>
      <c r="G24" s="7"/>
    </row>
    <row r="25">
      <c r="A25" s="5"/>
      <c r="B25" s="2"/>
      <c r="C25" s="3"/>
      <c r="D25" s="4"/>
      <c r="E25" s="5"/>
      <c r="F25" s="6"/>
      <c r="G25" s="7"/>
    </row>
    <row r="26">
      <c r="A26" s="60" t="s">
        <v>65</v>
      </c>
      <c r="B26" s="63"/>
      <c r="C26" s="3"/>
      <c r="D26" s="10"/>
      <c r="E26" s="64" t="s">
        <v>123</v>
      </c>
      <c r="F26" s="65"/>
      <c r="G26" s="49"/>
    </row>
    <row r="27">
      <c r="A27" s="14" t="s">
        <v>4</v>
      </c>
      <c r="B27" s="32" t="s">
        <v>125</v>
      </c>
      <c r="C27" s="3"/>
      <c r="D27" s="10"/>
      <c r="E27" s="14" t="s">
        <v>4</v>
      </c>
      <c r="F27" s="32" t="s">
        <v>127</v>
      </c>
      <c r="G27" s="33"/>
    </row>
    <row r="28">
      <c r="A28" s="14" t="s">
        <v>8</v>
      </c>
      <c r="B28" s="32" t="s">
        <v>129</v>
      </c>
      <c r="C28" s="3"/>
      <c r="D28" s="10"/>
      <c r="E28" s="14" t="s">
        <v>8</v>
      </c>
      <c r="F28" s="32" t="s">
        <v>130</v>
      </c>
      <c r="G28" s="33"/>
    </row>
    <row r="29">
      <c r="A29" s="14" t="s">
        <v>11</v>
      </c>
      <c r="B29" s="32">
        <v>3.0</v>
      </c>
      <c r="C29" s="3"/>
      <c r="D29" s="10"/>
      <c r="E29" s="14" t="s">
        <v>11</v>
      </c>
      <c r="F29" s="32">
        <v>3.0</v>
      </c>
      <c r="G29" s="33"/>
    </row>
    <row r="30">
      <c r="A30" s="14" t="s">
        <v>34</v>
      </c>
      <c r="B30" s="32" t="s">
        <v>131</v>
      </c>
      <c r="C30" s="3"/>
      <c r="D30" s="10"/>
      <c r="E30" s="14" t="s">
        <v>34</v>
      </c>
      <c r="F30" s="32" t="s">
        <v>133</v>
      </c>
      <c r="G30" s="33"/>
    </row>
    <row r="31">
      <c r="A31" s="14" t="s">
        <v>15</v>
      </c>
      <c r="B31" s="32" t="s">
        <v>134</v>
      </c>
      <c r="C31" s="35">
        <v>11.0</v>
      </c>
      <c r="D31" s="10"/>
      <c r="E31" s="14" t="s">
        <v>15</v>
      </c>
      <c r="F31" s="32" t="s">
        <v>136</v>
      </c>
      <c r="G31" s="33" t="s">
        <v>137</v>
      </c>
    </row>
    <row r="32">
      <c r="A32" s="14" t="s">
        <v>18</v>
      </c>
      <c r="B32" s="32" t="s">
        <v>138</v>
      </c>
      <c r="C32" s="3"/>
      <c r="D32" s="10"/>
      <c r="E32" s="14" t="s">
        <v>18</v>
      </c>
      <c r="F32" s="32" t="s">
        <v>120</v>
      </c>
      <c r="G32" s="33"/>
    </row>
    <row r="33">
      <c r="A33" s="36" t="s">
        <v>21</v>
      </c>
      <c r="B33" s="37" t="s">
        <v>139</v>
      </c>
      <c r="C33" s="3"/>
      <c r="D33" s="10"/>
      <c r="E33" s="36" t="s">
        <v>21</v>
      </c>
      <c r="F33" s="37" t="s">
        <v>140</v>
      </c>
      <c r="G33" s="33"/>
    </row>
    <row r="34">
      <c r="A34" s="14" t="s">
        <v>24</v>
      </c>
      <c r="B34" s="32" t="s">
        <v>141</v>
      </c>
      <c r="C34" s="3"/>
      <c r="D34" s="10"/>
      <c r="E34" s="14" t="s">
        <v>24</v>
      </c>
      <c r="F34" s="32" t="s">
        <v>142</v>
      </c>
      <c r="G34" s="33"/>
    </row>
    <row r="35">
      <c r="A35" s="38" t="s">
        <v>27</v>
      </c>
      <c r="B35" s="39" t="s">
        <v>144</v>
      </c>
      <c r="C35" s="3"/>
      <c r="D35" s="10"/>
      <c r="E35" s="38" t="s">
        <v>27</v>
      </c>
      <c r="F35" s="39" t="s">
        <v>145</v>
      </c>
      <c r="G35" s="33"/>
    </row>
    <row r="36">
      <c r="A36" s="5"/>
      <c r="B36" s="2"/>
      <c r="C36" s="3"/>
      <c r="D36" s="4"/>
      <c r="E36" s="5"/>
      <c r="F36" s="6"/>
      <c r="G36" s="7"/>
    </row>
    <row r="37">
      <c r="A37" s="71" t="s">
        <v>135</v>
      </c>
      <c r="B37" s="72"/>
      <c r="C37" s="3"/>
      <c r="D37" s="10"/>
      <c r="E37" s="73" t="s">
        <v>143</v>
      </c>
      <c r="F37" s="74"/>
      <c r="G37" s="49"/>
    </row>
    <row r="38">
      <c r="A38" s="14" t="s">
        <v>4</v>
      </c>
      <c r="B38" s="16">
        <v>42826.0</v>
      </c>
      <c r="C38" s="3"/>
      <c r="D38" s="10"/>
      <c r="E38" s="14" t="s">
        <v>4</v>
      </c>
      <c r="F38" s="32" t="s">
        <v>174</v>
      </c>
      <c r="G38" s="33"/>
    </row>
    <row r="39">
      <c r="A39" s="14" t="s">
        <v>8</v>
      </c>
      <c r="B39" s="32" t="s">
        <v>175</v>
      </c>
      <c r="C39" s="3"/>
      <c r="D39" s="10"/>
      <c r="E39" s="14" t="s">
        <v>8</v>
      </c>
      <c r="F39" s="32" t="s">
        <v>176</v>
      </c>
      <c r="G39" s="33"/>
    </row>
    <row r="40">
      <c r="A40" s="14" t="s">
        <v>11</v>
      </c>
      <c r="B40" s="32">
        <v>4.0</v>
      </c>
      <c r="C40" s="3"/>
      <c r="D40" s="10"/>
      <c r="E40" s="14" t="s">
        <v>11</v>
      </c>
      <c r="F40" s="32">
        <v>4.0</v>
      </c>
      <c r="G40" s="33"/>
    </row>
    <row r="41">
      <c r="A41" s="14" t="s">
        <v>34</v>
      </c>
      <c r="B41" s="32" t="s">
        <v>177</v>
      </c>
      <c r="C41" s="3"/>
      <c r="D41" s="10"/>
      <c r="E41" s="14" t="s">
        <v>34</v>
      </c>
      <c r="F41" s="32" t="s">
        <v>178</v>
      </c>
      <c r="G41" s="33"/>
    </row>
    <row r="42">
      <c r="A42" s="14" t="s">
        <v>15</v>
      </c>
      <c r="B42" s="32" t="s">
        <v>179</v>
      </c>
      <c r="C42" s="35">
        <v>15.0</v>
      </c>
      <c r="D42" s="10"/>
      <c r="E42" s="14" t="s">
        <v>15</v>
      </c>
      <c r="F42" s="32" t="s">
        <v>180</v>
      </c>
      <c r="G42" s="33" t="s">
        <v>181</v>
      </c>
    </row>
    <row r="43">
      <c r="A43" s="14" t="s">
        <v>18</v>
      </c>
      <c r="B43" s="32" t="s">
        <v>182</v>
      </c>
      <c r="C43" s="3"/>
      <c r="D43" s="10"/>
      <c r="E43" s="14" t="s">
        <v>18</v>
      </c>
      <c r="F43" s="32" t="s">
        <v>183</v>
      </c>
      <c r="G43" s="33"/>
    </row>
    <row r="44">
      <c r="A44" s="75" t="s">
        <v>21</v>
      </c>
      <c r="B44" s="76" t="s">
        <v>184</v>
      </c>
      <c r="C44" s="77"/>
      <c r="D44" s="78"/>
      <c r="E44" s="79" t="s">
        <v>21</v>
      </c>
      <c r="F44" s="37"/>
      <c r="G44" s="33"/>
    </row>
    <row r="45">
      <c r="A45" s="14" t="s">
        <v>24</v>
      </c>
      <c r="B45" s="32" t="s">
        <v>185</v>
      </c>
      <c r="C45" s="3"/>
      <c r="D45" s="10"/>
      <c r="E45" s="14" t="s">
        <v>24</v>
      </c>
      <c r="F45" s="32" t="s">
        <v>186</v>
      </c>
      <c r="G45" s="33"/>
    </row>
    <row r="46">
      <c r="A46" s="38" t="s">
        <v>27</v>
      </c>
      <c r="B46" s="39" t="s">
        <v>187</v>
      </c>
      <c r="C46" s="3"/>
      <c r="D46" s="10"/>
      <c r="E46" s="38" t="s">
        <v>27</v>
      </c>
      <c r="F46" s="39" t="s">
        <v>188</v>
      </c>
      <c r="G46" s="33"/>
    </row>
    <row r="47">
      <c r="A47" s="5"/>
      <c r="B47" s="2"/>
      <c r="C47" s="3"/>
      <c r="D47" s="4"/>
      <c r="E47" s="5"/>
      <c r="F47" s="6"/>
      <c r="G47" s="7"/>
    </row>
    <row r="48">
      <c r="A48" s="80" t="s">
        <v>161</v>
      </c>
      <c r="B48" s="81"/>
      <c r="C48" s="3"/>
      <c r="D48" s="10"/>
      <c r="E48" s="82" t="s">
        <v>162</v>
      </c>
      <c r="F48" s="83"/>
      <c r="G48" s="49"/>
    </row>
    <row r="49">
      <c r="A49" s="14" t="s">
        <v>4</v>
      </c>
      <c r="B49" s="32" t="s">
        <v>189</v>
      </c>
      <c r="C49" s="3"/>
      <c r="D49" s="10"/>
      <c r="E49" s="14" t="s">
        <v>4</v>
      </c>
      <c r="F49" s="16">
        <v>42798.0</v>
      </c>
      <c r="G49" s="84"/>
    </row>
    <row r="50">
      <c r="A50" s="14" t="s">
        <v>8</v>
      </c>
      <c r="B50" s="32" t="s">
        <v>190</v>
      </c>
      <c r="C50" s="3"/>
      <c r="D50" s="10"/>
      <c r="E50" s="14" t="s">
        <v>8</v>
      </c>
      <c r="F50" s="32" t="s">
        <v>191</v>
      </c>
      <c r="G50" s="33"/>
    </row>
    <row r="51">
      <c r="A51" s="14" t="s">
        <v>11</v>
      </c>
      <c r="B51" s="32">
        <v>6.0</v>
      </c>
      <c r="C51" s="3"/>
      <c r="D51" s="10"/>
      <c r="E51" s="14" t="s">
        <v>11</v>
      </c>
      <c r="F51" s="32">
        <v>3.0</v>
      </c>
      <c r="G51" s="33"/>
    </row>
    <row r="52">
      <c r="A52" s="14" t="s">
        <v>34</v>
      </c>
      <c r="B52" s="32" t="s">
        <v>192</v>
      </c>
      <c r="C52" s="3"/>
      <c r="D52" s="10"/>
      <c r="E52" s="14" t="s">
        <v>34</v>
      </c>
      <c r="F52" s="32" t="s">
        <v>193</v>
      </c>
      <c r="G52" s="33"/>
    </row>
    <row r="53">
      <c r="A53" s="14" t="s">
        <v>15</v>
      </c>
      <c r="B53" s="32" t="s">
        <v>134</v>
      </c>
      <c r="C53" s="35">
        <v>11.0</v>
      </c>
      <c r="D53" s="10"/>
      <c r="E53" s="14" t="s">
        <v>15</v>
      </c>
      <c r="F53" s="32" t="s">
        <v>194</v>
      </c>
      <c r="G53" s="33">
        <v>7.0</v>
      </c>
    </row>
    <row r="54">
      <c r="A54" s="14" t="s">
        <v>18</v>
      </c>
      <c r="B54" s="32" t="s">
        <v>195</v>
      </c>
      <c r="C54" s="3"/>
      <c r="D54" s="10"/>
      <c r="E54" s="14" t="s">
        <v>18</v>
      </c>
      <c r="F54" s="32" t="s">
        <v>171</v>
      </c>
      <c r="G54" s="33"/>
    </row>
    <row r="55">
      <c r="A55" s="36" t="s">
        <v>21</v>
      </c>
      <c r="B55" s="37"/>
      <c r="C55" s="3"/>
      <c r="D55" s="10"/>
      <c r="E55" s="36" t="s">
        <v>21</v>
      </c>
      <c r="F55" s="37"/>
      <c r="G55" s="33"/>
    </row>
    <row r="56">
      <c r="A56" s="14" t="s">
        <v>24</v>
      </c>
      <c r="B56" s="32" t="s">
        <v>196</v>
      </c>
      <c r="C56" s="3"/>
      <c r="D56" s="10"/>
      <c r="E56" s="14" t="s">
        <v>24</v>
      </c>
      <c r="F56" s="32" t="s">
        <v>197</v>
      </c>
      <c r="G56" s="33"/>
    </row>
    <row r="57">
      <c r="A57" s="38" t="s">
        <v>27</v>
      </c>
      <c r="B57" s="39" t="s">
        <v>198</v>
      </c>
      <c r="C57" s="3"/>
      <c r="D57" s="10"/>
      <c r="E57" s="38" t="s">
        <v>27</v>
      </c>
      <c r="F57" s="39" t="s">
        <v>199</v>
      </c>
      <c r="G57" s="33"/>
    </row>
    <row r="58">
      <c r="A58" s="5"/>
      <c r="B58" s="2"/>
      <c r="C58" s="3"/>
      <c r="D58" s="4"/>
      <c r="E58" s="5"/>
      <c r="F58" s="6"/>
      <c r="G58" s="7"/>
    </row>
    <row r="59">
      <c r="A59" s="85" t="s">
        <v>200</v>
      </c>
      <c r="B59" s="86"/>
      <c r="C59" s="3"/>
      <c r="D59" s="10"/>
      <c r="E59" s="87" t="s">
        <v>201</v>
      </c>
      <c r="F59" s="88"/>
      <c r="G59" s="49"/>
    </row>
    <row r="60">
      <c r="A60" s="14" t="s">
        <v>4</v>
      </c>
      <c r="B60" s="16">
        <v>42827.0</v>
      </c>
      <c r="C60" s="3"/>
      <c r="D60" s="10"/>
      <c r="E60" s="14" t="s">
        <v>4</v>
      </c>
      <c r="F60" s="32" t="s">
        <v>202</v>
      </c>
      <c r="G60" s="33"/>
    </row>
    <row r="61">
      <c r="A61" s="14" t="s">
        <v>8</v>
      </c>
      <c r="B61" s="32" t="s">
        <v>203</v>
      </c>
      <c r="C61" s="3"/>
      <c r="D61" s="10"/>
      <c r="E61" s="14" t="s">
        <v>8</v>
      </c>
      <c r="F61" s="32" t="s">
        <v>204</v>
      </c>
      <c r="G61" s="33"/>
    </row>
    <row r="62">
      <c r="A62" s="14" t="s">
        <v>11</v>
      </c>
      <c r="B62" s="32">
        <v>4.0</v>
      </c>
      <c r="C62" s="3"/>
      <c r="D62" s="10"/>
      <c r="E62" s="14" t="s">
        <v>11</v>
      </c>
      <c r="F62" s="32">
        <v>4.0</v>
      </c>
      <c r="G62" s="33"/>
    </row>
    <row r="63">
      <c r="A63" s="14" t="s">
        <v>34</v>
      </c>
      <c r="B63" s="32" t="s">
        <v>205</v>
      </c>
      <c r="C63" s="3"/>
      <c r="D63" s="10"/>
      <c r="E63" s="14" t="s">
        <v>34</v>
      </c>
      <c r="F63" s="32" t="s">
        <v>206</v>
      </c>
      <c r="G63" s="33"/>
    </row>
    <row r="64">
      <c r="A64" s="14" t="s">
        <v>15</v>
      </c>
      <c r="B64" s="32" t="s">
        <v>208</v>
      </c>
      <c r="C64" s="35">
        <v>11.0</v>
      </c>
      <c r="D64" s="10"/>
      <c r="E64" s="14" t="s">
        <v>15</v>
      </c>
      <c r="F64" s="32" t="s">
        <v>209</v>
      </c>
      <c r="G64" s="33" t="s">
        <v>137</v>
      </c>
    </row>
    <row r="65">
      <c r="A65" s="14" t="s">
        <v>18</v>
      </c>
      <c r="B65" s="32" t="s">
        <v>210</v>
      </c>
      <c r="C65" s="3"/>
      <c r="D65" s="10"/>
      <c r="E65" s="14" t="s">
        <v>18</v>
      </c>
      <c r="F65" s="32" t="s">
        <v>212</v>
      </c>
      <c r="G65" s="33"/>
    </row>
    <row r="66">
      <c r="A66" s="36" t="s">
        <v>21</v>
      </c>
      <c r="B66" s="37" t="s">
        <v>213</v>
      </c>
      <c r="C66" s="3"/>
      <c r="D66" s="10"/>
      <c r="E66" s="36" t="s">
        <v>21</v>
      </c>
      <c r="F66" s="37"/>
      <c r="G66" s="33"/>
    </row>
    <row r="67">
      <c r="A67" s="14" t="s">
        <v>24</v>
      </c>
      <c r="B67" s="32" t="s">
        <v>214</v>
      </c>
      <c r="C67" s="3"/>
      <c r="D67" s="10"/>
      <c r="E67" s="14" t="s">
        <v>24</v>
      </c>
      <c r="F67" s="32" t="s">
        <v>215</v>
      </c>
      <c r="G67" s="33"/>
    </row>
    <row r="68">
      <c r="A68" s="38" t="s">
        <v>27</v>
      </c>
      <c r="B68" s="39" t="s">
        <v>216</v>
      </c>
      <c r="C68" s="3"/>
      <c r="D68" s="10"/>
      <c r="E68" s="38" t="s">
        <v>27</v>
      </c>
      <c r="F68" s="39" t="s">
        <v>217</v>
      </c>
      <c r="G68" s="33"/>
    </row>
    <row r="69">
      <c r="A69" s="5"/>
      <c r="B69" s="2"/>
      <c r="C69" s="3"/>
      <c r="D69" s="4"/>
      <c r="E69" s="5"/>
      <c r="F69" s="6"/>
      <c r="G69" s="7"/>
    </row>
    <row r="70">
      <c r="A70" s="90" t="s">
        <v>218</v>
      </c>
      <c r="B70" s="91"/>
      <c r="C70" s="3"/>
      <c r="D70" s="10"/>
      <c r="E70" s="92" t="s">
        <v>219</v>
      </c>
      <c r="F70" s="93"/>
      <c r="G70" s="49"/>
    </row>
    <row r="71">
      <c r="A71" s="14" t="s">
        <v>4</v>
      </c>
      <c r="B71" s="32" t="s">
        <v>220</v>
      </c>
      <c r="C71" s="3"/>
      <c r="D71" s="10"/>
      <c r="E71" s="14" t="s">
        <v>4</v>
      </c>
      <c r="F71" s="16">
        <v>42829.0</v>
      </c>
      <c r="G71" s="84"/>
    </row>
    <row r="72">
      <c r="A72" s="14" t="s">
        <v>8</v>
      </c>
      <c r="B72" s="32" t="s">
        <v>221</v>
      </c>
      <c r="C72" s="3"/>
      <c r="D72" s="10"/>
      <c r="E72" s="14" t="s">
        <v>8</v>
      </c>
      <c r="F72" s="32" t="s">
        <v>222</v>
      </c>
      <c r="G72" s="33"/>
    </row>
    <row r="73">
      <c r="A73" s="14" t="s">
        <v>11</v>
      </c>
      <c r="B73" s="32">
        <v>4.0</v>
      </c>
      <c r="C73" s="3"/>
      <c r="D73" s="10"/>
      <c r="E73" s="14" t="s">
        <v>11</v>
      </c>
      <c r="F73" s="32">
        <v>2.0</v>
      </c>
      <c r="G73" s="33"/>
    </row>
    <row r="74">
      <c r="A74" s="14" t="s">
        <v>34</v>
      </c>
      <c r="B74" s="32" t="s">
        <v>223</v>
      </c>
      <c r="C74" s="3"/>
      <c r="D74" s="10"/>
      <c r="E74" s="14" t="s">
        <v>34</v>
      </c>
      <c r="F74" s="32" t="s">
        <v>224</v>
      </c>
      <c r="G74" s="33"/>
    </row>
    <row r="75">
      <c r="A75" s="14" t="s">
        <v>15</v>
      </c>
      <c r="B75" s="32" t="s">
        <v>225</v>
      </c>
      <c r="C75" s="35">
        <v>8.0</v>
      </c>
      <c r="D75" s="10"/>
      <c r="E75" s="14" t="s">
        <v>15</v>
      </c>
      <c r="F75" s="32" t="s">
        <v>226</v>
      </c>
      <c r="G75" s="33">
        <v>11.0</v>
      </c>
    </row>
    <row r="76">
      <c r="A76" s="14" t="s">
        <v>18</v>
      </c>
      <c r="B76" s="32" t="s">
        <v>227</v>
      </c>
      <c r="C76" s="3"/>
      <c r="D76" s="10"/>
      <c r="E76" s="14" t="s">
        <v>18</v>
      </c>
      <c r="F76" s="32" t="s">
        <v>228</v>
      </c>
      <c r="G76" s="33"/>
    </row>
    <row r="77">
      <c r="A77" s="36" t="s">
        <v>21</v>
      </c>
      <c r="B77" s="37"/>
      <c r="C77" s="3"/>
      <c r="D77" s="10"/>
      <c r="E77" s="36" t="s">
        <v>21</v>
      </c>
      <c r="F77" s="37"/>
      <c r="G77" s="33"/>
    </row>
    <row r="78">
      <c r="A78" s="14" t="s">
        <v>24</v>
      </c>
      <c r="B78" s="32" t="s">
        <v>229</v>
      </c>
      <c r="C78" s="3"/>
      <c r="D78" s="10"/>
      <c r="E78" s="14" t="s">
        <v>24</v>
      </c>
      <c r="F78" s="32" t="s">
        <v>230</v>
      </c>
      <c r="G78" s="33"/>
    </row>
    <row r="79">
      <c r="A79" s="38" t="s">
        <v>27</v>
      </c>
      <c r="B79" s="39" t="s">
        <v>231</v>
      </c>
      <c r="C79" s="3"/>
      <c r="D79" s="10"/>
      <c r="E79" s="38" t="s">
        <v>27</v>
      </c>
      <c r="F79" s="39" t="s">
        <v>232</v>
      </c>
      <c r="G79" s="33"/>
    </row>
    <row r="80">
      <c r="A80" s="5"/>
      <c r="B80" s="2"/>
      <c r="C80" s="3"/>
      <c r="D80" s="4"/>
      <c r="E80" s="5"/>
      <c r="F80" s="6"/>
      <c r="G80" s="7"/>
    </row>
    <row r="81">
      <c r="A81" s="94" t="s">
        <v>233</v>
      </c>
      <c r="B81" s="95"/>
      <c r="C81" s="3"/>
      <c r="D81" s="10"/>
      <c r="E81" s="87" t="s">
        <v>234</v>
      </c>
      <c r="F81" s="88"/>
      <c r="G81" s="49"/>
    </row>
    <row r="82">
      <c r="A82" s="14" t="s">
        <v>4</v>
      </c>
      <c r="B82" s="32" t="s">
        <v>235</v>
      </c>
      <c r="C82" s="3"/>
      <c r="D82" s="10"/>
      <c r="E82" s="14" t="s">
        <v>4</v>
      </c>
      <c r="F82" s="32" t="s">
        <v>174</v>
      </c>
      <c r="G82" s="33"/>
    </row>
    <row r="83">
      <c r="A83" s="14" t="s">
        <v>8</v>
      </c>
      <c r="B83" s="32" t="s">
        <v>236</v>
      </c>
      <c r="C83" s="3"/>
      <c r="D83" s="10"/>
      <c r="E83" s="14" t="s">
        <v>8</v>
      </c>
      <c r="F83" s="32" t="s">
        <v>237</v>
      </c>
      <c r="G83" s="33"/>
    </row>
    <row r="84">
      <c r="A84" s="14" t="s">
        <v>11</v>
      </c>
      <c r="B84" s="32">
        <v>2.0</v>
      </c>
      <c r="C84" s="3"/>
      <c r="D84" s="10"/>
      <c r="E84" s="14" t="s">
        <v>11</v>
      </c>
      <c r="F84" s="32">
        <v>3.0</v>
      </c>
      <c r="G84" s="33"/>
    </row>
    <row r="85">
      <c r="A85" s="14" t="s">
        <v>34</v>
      </c>
      <c r="B85" s="32" t="s">
        <v>238</v>
      </c>
      <c r="C85" s="3"/>
      <c r="D85" s="10"/>
      <c r="E85" s="14" t="s">
        <v>34</v>
      </c>
      <c r="F85" s="32" t="s">
        <v>239</v>
      </c>
      <c r="G85" s="33"/>
    </row>
    <row r="86">
      <c r="A86" s="14" t="s">
        <v>15</v>
      </c>
      <c r="B86" s="32" t="s">
        <v>240</v>
      </c>
      <c r="C86" s="35">
        <v>11.0</v>
      </c>
      <c r="D86" s="10"/>
      <c r="E86" s="14" t="s">
        <v>15</v>
      </c>
      <c r="F86" s="32" t="s">
        <v>241</v>
      </c>
      <c r="G86" s="33" t="s">
        <v>181</v>
      </c>
    </row>
    <row r="87">
      <c r="A87" s="14" t="s">
        <v>18</v>
      </c>
      <c r="B87" s="32" t="s">
        <v>242</v>
      </c>
      <c r="C87" s="3"/>
      <c r="D87" s="10"/>
      <c r="E87" s="14" t="s">
        <v>18</v>
      </c>
      <c r="F87" s="32" t="s">
        <v>243</v>
      </c>
      <c r="G87" s="33"/>
    </row>
    <row r="88">
      <c r="A88" s="36" t="s">
        <v>21</v>
      </c>
      <c r="B88" s="37" t="s">
        <v>244</v>
      </c>
      <c r="C88" s="3"/>
      <c r="D88" s="10"/>
      <c r="E88" s="36" t="s">
        <v>21</v>
      </c>
      <c r="F88" s="37"/>
      <c r="G88" s="33"/>
    </row>
    <row r="89">
      <c r="A89" s="14" t="s">
        <v>24</v>
      </c>
      <c r="B89" s="32" t="s">
        <v>245</v>
      </c>
      <c r="C89" s="3"/>
      <c r="D89" s="10"/>
      <c r="E89" s="14" t="s">
        <v>24</v>
      </c>
      <c r="F89" s="32" t="s">
        <v>246</v>
      </c>
      <c r="G89" s="33"/>
    </row>
    <row r="90">
      <c r="A90" s="38" t="s">
        <v>27</v>
      </c>
      <c r="B90" s="39" t="s">
        <v>248</v>
      </c>
      <c r="C90" s="3"/>
      <c r="D90" s="10"/>
      <c r="E90" s="38" t="s">
        <v>27</v>
      </c>
      <c r="F90" s="39" t="s">
        <v>251</v>
      </c>
      <c r="G90" s="33"/>
    </row>
    <row r="91">
      <c r="A91" s="5"/>
      <c r="B91" s="6"/>
      <c r="C91" s="3"/>
      <c r="D91" s="4"/>
      <c r="E91" s="5"/>
      <c r="F91" s="6"/>
      <c r="G91" s="7"/>
    </row>
    <row r="92">
      <c r="A92" s="113" t="s">
        <v>252</v>
      </c>
      <c r="B92" s="114"/>
      <c r="C92" s="3"/>
      <c r="D92" s="115"/>
      <c r="G92" s="116"/>
    </row>
    <row r="93">
      <c r="A93" s="14" t="s">
        <v>4</v>
      </c>
      <c r="B93" s="16">
        <v>42826.0</v>
      </c>
      <c r="C93" s="3"/>
      <c r="D93" s="115"/>
      <c r="G93" s="116"/>
    </row>
    <row r="94">
      <c r="A94" s="14" t="s">
        <v>8</v>
      </c>
      <c r="B94" s="32" t="s">
        <v>281</v>
      </c>
      <c r="C94" s="3"/>
      <c r="D94" s="115"/>
      <c r="G94" s="116"/>
    </row>
    <row r="95">
      <c r="A95" s="14" t="s">
        <v>11</v>
      </c>
      <c r="B95" s="32">
        <v>2.0</v>
      </c>
      <c r="C95" s="3"/>
      <c r="D95" s="115"/>
      <c r="G95" s="116"/>
    </row>
    <row r="96">
      <c r="A96" s="14" t="s">
        <v>34</v>
      </c>
      <c r="B96" s="32" t="s">
        <v>282</v>
      </c>
      <c r="C96" s="3"/>
      <c r="D96" s="115"/>
      <c r="G96" s="116"/>
    </row>
    <row r="97">
      <c r="A97" s="14" t="s">
        <v>15</v>
      </c>
      <c r="B97" s="32" t="s">
        <v>209</v>
      </c>
      <c r="C97" s="35" t="s">
        <v>137</v>
      </c>
      <c r="D97" s="4"/>
      <c r="E97" s="5"/>
      <c r="F97" s="6"/>
      <c r="G97" s="7"/>
    </row>
    <row r="98">
      <c r="A98" s="14" t="s">
        <v>18</v>
      </c>
      <c r="B98" s="32" t="s">
        <v>283</v>
      </c>
      <c r="C98" s="3"/>
      <c r="D98" s="4"/>
      <c r="E98" s="5"/>
      <c r="F98" s="6"/>
      <c r="G98" s="7"/>
    </row>
    <row r="99">
      <c r="A99" s="36" t="s">
        <v>21</v>
      </c>
      <c r="B99" s="37"/>
      <c r="C99" s="3"/>
      <c r="D99" s="4"/>
      <c r="E99" s="5"/>
      <c r="F99" s="6"/>
      <c r="G99" s="7"/>
    </row>
    <row r="100">
      <c r="A100" s="14" t="s">
        <v>24</v>
      </c>
      <c r="B100" s="32" t="s">
        <v>284</v>
      </c>
      <c r="C100" s="3"/>
      <c r="D100" s="4"/>
      <c r="E100" s="5"/>
      <c r="F100" s="6"/>
      <c r="G100" s="7"/>
    </row>
    <row r="101">
      <c r="A101" s="38" t="s">
        <v>27</v>
      </c>
      <c r="B101" s="39" t="s">
        <v>285</v>
      </c>
      <c r="C101" s="3"/>
      <c r="D101" s="4"/>
      <c r="E101" s="5"/>
      <c r="F101" s="6"/>
      <c r="G101"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2" width="18.71"/>
    <col customWidth="1" min="3" max="3" width="35.57"/>
    <col customWidth="1" min="4" max="4" width="46.43"/>
    <col customWidth="1" min="5" max="5" width="41.57"/>
    <col hidden="1" min="6" max="26" width="14.43"/>
  </cols>
  <sheetData>
    <row r="1">
      <c r="A1" s="179" t="s">
        <v>408</v>
      </c>
      <c r="B1" s="180" t="s">
        <v>562</v>
      </c>
      <c r="C1" s="181" t="s">
        <v>565</v>
      </c>
      <c r="D1" s="182" t="s">
        <v>568</v>
      </c>
      <c r="E1" s="183" t="s">
        <v>581</v>
      </c>
      <c r="F1" s="115"/>
      <c r="G1" s="115"/>
      <c r="H1" s="115"/>
      <c r="I1" s="115"/>
      <c r="J1" s="115"/>
      <c r="K1" s="115"/>
      <c r="L1" s="115"/>
      <c r="M1" s="115"/>
      <c r="N1" s="115"/>
      <c r="O1" s="115"/>
      <c r="P1" s="115"/>
      <c r="Q1" s="115"/>
      <c r="R1" s="115"/>
      <c r="S1" s="115"/>
      <c r="T1" s="115"/>
      <c r="U1" s="115"/>
      <c r="V1" s="115"/>
      <c r="W1" s="115"/>
      <c r="X1" s="115"/>
      <c r="Y1" s="115"/>
      <c r="Z1" s="115"/>
    </row>
    <row r="2">
      <c r="A2" s="184" t="s">
        <v>590</v>
      </c>
      <c r="B2" s="185" t="s">
        <v>626</v>
      </c>
      <c r="C2" s="186" t="s">
        <v>628</v>
      </c>
      <c r="D2" s="186" t="s">
        <v>632</v>
      </c>
      <c r="E2" s="187" t="s">
        <v>634</v>
      </c>
      <c r="F2" s="115"/>
      <c r="G2" s="115"/>
      <c r="H2" s="115"/>
      <c r="I2" s="115"/>
      <c r="J2" s="115"/>
      <c r="K2" s="115"/>
      <c r="L2" s="115"/>
      <c r="M2" s="115"/>
      <c r="N2" s="115"/>
      <c r="O2" s="115"/>
      <c r="P2" s="115"/>
      <c r="Q2" s="115"/>
      <c r="R2" s="115"/>
      <c r="S2" s="115"/>
      <c r="T2" s="115"/>
      <c r="U2" s="115"/>
      <c r="V2" s="115"/>
      <c r="W2" s="115"/>
      <c r="X2" s="115"/>
      <c r="Y2" s="115"/>
      <c r="Z2" s="115"/>
    </row>
    <row r="3">
      <c r="A3" s="184" t="s">
        <v>641</v>
      </c>
      <c r="B3" s="185" t="s">
        <v>626</v>
      </c>
      <c r="C3" s="186" t="s">
        <v>628</v>
      </c>
      <c r="D3" s="186" t="s">
        <v>647</v>
      </c>
      <c r="E3" s="187" t="s">
        <v>634</v>
      </c>
      <c r="F3" s="115"/>
      <c r="G3" s="115"/>
      <c r="H3" s="115"/>
      <c r="I3" s="115"/>
      <c r="J3" s="115"/>
      <c r="K3" s="115"/>
      <c r="L3" s="115"/>
      <c r="M3" s="115"/>
      <c r="N3" s="115"/>
      <c r="O3" s="115"/>
      <c r="P3" s="115"/>
      <c r="Q3" s="115"/>
      <c r="R3" s="115"/>
      <c r="S3" s="115"/>
      <c r="T3" s="115"/>
      <c r="U3" s="115"/>
      <c r="V3" s="115"/>
      <c r="W3" s="115"/>
      <c r="X3" s="115"/>
      <c r="Y3" s="115"/>
      <c r="Z3" s="115"/>
    </row>
    <row r="4">
      <c r="A4" s="184" t="s">
        <v>661</v>
      </c>
      <c r="B4" s="185" t="s">
        <v>626</v>
      </c>
      <c r="C4" s="186" t="s">
        <v>628</v>
      </c>
      <c r="D4" s="186" t="s">
        <v>663</v>
      </c>
      <c r="E4" s="187" t="s">
        <v>634</v>
      </c>
      <c r="F4" s="115"/>
      <c r="G4" s="115"/>
      <c r="H4" s="115"/>
      <c r="I4" s="115"/>
      <c r="J4" s="115"/>
      <c r="K4" s="115"/>
      <c r="L4" s="115"/>
      <c r="M4" s="115"/>
      <c r="N4" s="115"/>
      <c r="O4" s="115"/>
      <c r="P4" s="115"/>
      <c r="Q4" s="115"/>
      <c r="R4" s="115"/>
      <c r="S4" s="115"/>
      <c r="T4" s="115"/>
      <c r="U4" s="115"/>
      <c r="V4" s="115"/>
      <c r="W4" s="115"/>
      <c r="X4" s="115"/>
      <c r="Y4" s="115"/>
      <c r="Z4" s="115"/>
    </row>
    <row r="5">
      <c r="A5" s="184" t="s">
        <v>676</v>
      </c>
      <c r="B5" s="185" t="s">
        <v>626</v>
      </c>
      <c r="C5" s="186" t="s">
        <v>680</v>
      </c>
      <c r="D5" s="186" t="s">
        <v>682</v>
      </c>
      <c r="E5" s="187" t="s">
        <v>634</v>
      </c>
      <c r="F5" s="115"/>
      <c r="G5" s="115"/>
      <c r="H5" s="115"/>
      <c r="I5" s="115"/>
      <c r="J5" s="115"/>
      <c r="K5" s="115"/>
      <c r="L5" s="115"/>
      <c r="M5" s="115"/>
      <c r="N5" s="115"/>
      <c r="O5" s="115"/>
      <c r="P5" s="115"/>
      <c r="Q5" s="115"/>
      <c r="R5" s="115"/>
      <c r="S5" s="115"/>
      <c r="T5" s="115"/>
      <c r="U5" s="115"/>
      <c r="V5" s="115"/>
      <c r="W5" s="115"/>
      <c r="X5" s="115"/>
      <c r="Y5" s="115"/>
      <c r="Z5" s="115"/>
    </row>
    <row r="6">
      <c r="A6" s="184" t="s">
        <v>691</v>
      </c>
      <c r="B6" s="185" t="s">
        <v>626</v>
      </c>
      <c r="C6" s="186" t="s">
        <v>696</v>
      </c>
      <c r="D6" s="186" t="s">
        <v>698</v>
      </c>
      <c r="E6" s="187" t="s">
        <v>634</v>
      </c>
      <c r="F6" s="115"/>
      <c r="G6" s="115"/>
      <c r="H6" s="115"/>
      <c r="I6" s="115"/>
      <c r="J6" s="115"/>
      <c r="K6" s="115"/>
      <c r="L6" s="115"/>
      <c r="M6" s="115"/>
      <c r="N6" s="115"/>
      <c r="O6" s="115"/>
      <c r="P6" s="115"/>
      <c r="Q6" s="115"/>
      <c r="R6" s="115"/>
      <c r="S6" s="115"/>
      <c r="T6" s="115"/>
      <c r="U6" s="115"/>
      <c r="V6" s="115"/>
      <c r="W6" s="115"/>
      <c r="X6" s="115"/>
      <c r="Y6" s="115"/>
      <c r="Z6" s="115"/>
    </row>
    <row r="7">
      <c r="A7" s="184" t="s">
        <v>734</v>
      </c>
      <c r="B7" s="185" t="s">
        <v>626</v>
      </c>
      <c r="C7" s="186" t="s">
        <v>696</v>
      </c>
      <c r="D7" s="186" t="s">
        <v>736</v>
      </c>
      <c r="E7" s="187" t="s">
        <v>634</v>
      </c>
      <c r="F7" s="115"/>
      <c r="G7" s="115"/>
      <c r="H7" s="115"/>
      <c r="I7" s="115"/>
      <c r="J7" s="115"/>
      <c r="K7" s="115"/>
      <c r="L7" s="115"/>
      <c r="M7" s="115"/>
      <c r="N7" s="115"/>
      <c r="O7" s="115"/>
      <c r="P7" s="115"/>
      <c r="Q7" s="115"/>
      <c r="R7" s="115"/>
      <c r="S7" s="115"/>
      <c r="T7" s="115"/>
      <c r="U7" s="115"/>
      <c r="V7" s="115"/>
      <c r="W7" s="115"/>
      <c r="X7" s="115"/>
      <c r="Y7" s="115"/>
      <c r="Z7" s="115"/>
    </row>
    <row r="8">
      <c r="A8" s="184" t="s">
        <v>740</v>
      </c>
      <c r="B8" s="185" t="s">
        <v>626</v>
      </c>
      <c r="C8" s="186" t="s">
        <v>746</v>
      </c>
      <c r="D8" s="186" t="s">
        <v>747</v>
      </c>
      <c r="E8" s="187" t="s">
        <v>634</v>
      </c>
      <c r="F8" s="115"/>
      <c r="G8" s="115"/>
      <c r="H8" s="115"/>
      <c r="I8" s="115"/>
      <c r="J8" s="115"/>
      <c r="K8" s="115"/>
      <c r="L8" s="115"/>
      <c r="M8" s="115"/>
      <c r="N8" s="115"/>
      <c r="O8" s="115"/>
      <c r="P8" s="115"/>
      <c r="Q8" s="115"/>
      <c r="R8" s="115"/>
      <c r="S8" s="115"/>
      <c r="T8" s="115"/>
      <c r="U8" s="115"/>
      <c r="V8" s="115"/>
      <c r="W8" s="115"/>
      <c r="X8" s="115"/>
      <c r="Y8" s="115"/>
      <c r="Z8" s="115"/>
    </row>
    <row r="9">
      <c r="A9" s="184" t="s">
        <v>751</v>
      </c>
      <c r="B9" s="185" t="s">
        <v>626</v>
      </c>
      <c r="C9" s="205"/>
      <c r="D9" s="186" t="s">
        <v>761</v>
      </c>
      <c r="E9" s="186" t="s">
        <v>762</v>
      </c>
      <c r="F9" s="115"/>
      <c r="G9" s="115"/>
      <c r="H9" s="115"/>
      <c r="I9" s="115"/>
      <c r="J9" s="115"/>
      <c r="K9" s="115"/>
      <c r="L9" s="115"/>
      <c r="M9" s="115"/>
      <c r="N9" s="115"/>
      <c r="O9" s="115"/>
      <c r="P9" s="115"/>
      <c r="Q9" s="115"/>
      <c r="R9" s="115"/>
      <c r="S9" s="115"/>
      <c r="T9" s="115"/>
      <c r="U9" s="115"/>
      <c r="V9" s="115"/>
      <c r="W9" s="115"/>
      <c r="X9" s="115"/>
      <c r="Y9" s="115"/>
      <c r="Z9" s="115"/>
    </row>
    <row r="10">
      <c r="A10" s="184" t="s">
        <v>755</v>
      </c>
      <c r="B10" s="185" t="s">
        <v>626</v>
      </c>
      <c r="C10" s="186"/>
      <c r="D10" s="186" t="s">
        <v>771</v>
      </c>
      <c r="E10" s="186" t="s">
        <v>772</v>
      </c>
      <c r="F10" s="115"/>
      <c r="G10" s="115"/>
      <c r="H10" s="115"/>
      <c r="I10" s="115"/>
      <c r="J10" s="115"/>
      <c r="K10" s="115"/>
      <c r="L10" s="115"/>
      <c r="M10" s="115"/>
      <c r="N10" s="115"/>
      <c r="O10" s="115"/>
      <c r="P10" s="115"/>
      <c r="Q10" s="115"/>
      <c r="R10" s="115"/>
      <c r="S10" s="115"/>
      <c r="T10" s="115"/>
      <c r="U10" s="115"/>
      <c r="V10" s="115"/>
      <c r="W10" s="115"/>
      <c r="X10" s="115"/>
      <c r="Y10" s="115"/>
      <c r="Z10" s="115"/>
    </row>
    <row r="11">
      <c r="A11" s="184" t="s">
        <v>779</v>
      </c>
      <c r="B11" s="185" t="s">
        <v>626</v>
      </c>
      <c r="C11" s="186"/>
      <c r="D11" s="186" t="s">
        <v>788</v>
      </c>
      <c r="E11" s="186" t="s">
        <v>789</v>
      </c>
      <c r="F11" s="115"/>
      <c r="G11" s="115"/>
      <c r="H11" s="115"/>
      <c r="I11" s="115"/>
      <c r="J11" s="115"/>
      <c r="K11" s="115"/>
      <c r="L11" s="115"/>
      <c r="M11" s="115"/>
      <c r="N11" s="115"/>
      <c r="O11" s="115"/>
      <c r="P11" s="115"/>
      <c r="Q11" s="115"/>
      <c r="R11" s="115"/>
      <c r="S11" s="115"/>
      <c r="T11" s="115"/>
      <c r="U11" s="115"/>
      <c r="V11" s="115"/>
      <c r="W11" s="115"/>
      <c r="X11" s="115"/>
      <c r="Y11" s="115"/>
      <c r="Z11" s="115"/>
    </row>
    <row r="12">
      <c r="A12" s="184" t="s">
        <v>787</v>
      </c>
      <c r="B12" s="185" t="s">
        <v>626</v>
      </c>
      <c r="C12" s="205"/>
      <c r="D12" s="186" t="s">
        <v>795</v>
      </c>
      <c r="E12" s="186" t="s">
        <v>797</v>
      </c>
      <c r="F12" s="115"/>
      <c r="G12" s="115"/>
      <c r="H12" s="115"/>
      <c r="I12" s="115"/>
      <c r="J12" s="115"/>
      <c r="K12" s="115"/>
      <c r="L12" s="115"/>
      <c r="M12" s="115"/>
      <c r="N12" s="115"/>
      <c r="O12" s="115"/>
      <c r="P12" s="115"/>
      <c r="Q12" s="115"/>
      <c r="R12" s="115"/>
      <c r="S12" s="115"/>
      <c r="T12" s="115"/>
      <c r="U12" s="115"/>
      <c r="V12" s="115"/>
      <c r="W12" s="115"/>
      <c r="X12" s="115"/>
      <c r="Y12" s="115"/>
      <c r="Z12" s="115"/>
    </row>
    <row r="13">
      <c r="A13" s="184" t="s">
        <v>768</v>
      </c>
      <c r="B13" s="185" t="s">
        <v>626</v>
      </c>
      <c r="C13" s="186"/>
      <c r="D13" s="186" t="s">
        <v>803</v>
      </c>
      <c r="E13" s="186" t="s">
        <v>804</v>
      </c>
      <c r="F13" s="115"/>
      <c r="G13" s="115"/>
      <c r="H13" s="115"/>
      <c r="I13" s="115"/>
      <c r="J13" s="115"/>
      <c r="K13" s="115"/>
      <c r="L13" s="115"/>
      <c r="M13" s="115"/>
      <c r="N13" s="115"/>
      <c r="O13" s="115"/>
      <c r="P13" s="115"/>
      <c r="Q13" s="115"/>
      <c r="R13" s="115"/>
      <c r="S13" s="115"/>
      <c r="T13" s="115"/>
      <c r="U13" s="115"/>
      <c r="V13" s="115"/>
      <c r="W13" s="115"/>
      <c r="X13" s="115"/>
      <c r="Y13" s="115"/>
      <c r="Z13" s="115"/>
    </row>
    <row r="14">
      <c r="A14" s="184" t="s">
        <v>739</v>
      </c>
      <c r="B14" s="185" t="s">
        <v>626</v>
      </c>
      <c r="C14" s="186"/>
      <c r="D14" s="186" t="s">
        <v>809</v>
      </c>
      <c r="E14" s="186" t="s">
        <v>810</v>
      </c>
      <c r="F14" s="115"/>
      <c r="G14" s="115"/>
      <c r="H14" s="115"/>
      <c r="I14" s="115"/>
      <c r="J14" s="115"/>
      <c r="K14" s="115"/>
      <c r="L14" s="115"/>
      <c r="M14" s="115"/>
      <c r="N14" s="115"/>
      <c r="O14" s="115"/>
      <c r="P14" s="115"/>
      <c r="Q14" s="115"/>
      <c r="R14" s="115"/>
      <c r="S14" s="115"/>
      <c r="T14" s="115"/>
      <c r="U14" s="115"/>
      <c r="V14" s="115"/>
      <c r="W14" s="115"/>
      <c r="X14" s="115"/>
      <c r="Y14" s="115"/>
      <c r="Z14" s="115"/>
    </row>
    <row r="15">
      <c r="A15" s="184" t="s">
        <v>775</v>
      </c>
      <c r="B15" s="185" t="s">
        <v>626</v>
      </c>
      <c r="C15" s="205"/>
      <c r="D15" s="186" t="s">
        <v>826</v>
      </c>
      <c r="E15" s="186" t="s">
        <v>827</v>
      </c>
      <c r="F15" s="115"/>
      <c r="G15" s="115"/>
      <c r="H15" s="115"/>
      <c r="I15" s="115"/>
      <c r="J15" s="115"/>
      <c r="K15" s="115"/>
      <c r="L15" s="115"/>
      <c r="M15" s="115"/>
      <c r="N15" s="115"/>
      <c r="O15" s="115"/>
      <c r="P15" s="115"/>
      <c r="Q15" s="115"/>
      <c r="R15" s="115"/>
      <c r="S15" s="115"/>
      <c r="T15" s="115"/>
      <c r="U15" s="115"/>
      <c r="V15" s="115"/>
      <c r="W15" s="115"/>
      <c r="X15" s="115"/>
      <c r="Y15" s="115"/>
      <c r="Z15" s="115"/>
    </row>
    <row r="16">
      <c r="A16" s="184" t="s">
        <v>783</v>
      </c>
      <c r="B16" s="185" t="s">
        <v>626</v>
      </c>
      <c r="C16" s="205"/>
      <c r="D16" s="186" t="s">
        <v>840</v>
      </c>
      <c r="E16" s="186" t="s">
        <v>842</v>
      </c>
      <c r="F16" s="115"/>
      <c r="G16" s="115"/>
      <c r="H16" s="115"/>
      <c r="I16" s="115"/>
      <c r="J16" s="115"/>
      <c r="K16" s="115"/>
      <c r="L16" s="115"/>
      <c r="M16" s="115"/>
      <c r="N16" s="115"/>
      <c r="O16" s="115"/>
      <c r="P16" s="115"/>
      <c r="Q16" s="115"/>
      <c r="R16" s="115"/>
      <c r="S16" s="115"/>
      <c r="T16" s="115"/>
      <c r="U16" s="115"/>
      <c r="V16" s="115"/>
      <c r="W16" s="115"/>
      <c r="X16" s="115"/>
      <c r="Y16" s="115"/>
      <c r="Z16" s="115"/>
    </row>
    <row r="17">
      <c r="A17" s="184" t="s">
        <v>758</v>
      </c>
      <c r="B17" s="185" t="s">
        <v>626</v>
      </c>
      <c r="C17" s="205"/>
      <c r="D17" s="186" t="s">
        <v>854</v>
      </c>
      <c r="E17" s="187" t="s">
        <v>634</v>
      </c>
      <c r="F17" s="115"/>
      <c r="G17" s="115"/>
      <c r="H17" s="115"/>
      <c r="I17" s="115"/>
      <c r="J17" s="115"/>
      <c r="K17" s="115"/>
      <c r="L17" s="115"/>
      <c r="M17" s="115"/>
      <c r="N17" s="115"/>
      <c r="O17" s="115"/>
      <c r="P17" s="115"/>
      <c r="Q17" s="115"/>
      <c r="R17" s="115"/>
      <c r="S17" s="115"/>
      <c r="T17" s="115"/>
      <c r="U17" s="115"/>
      <c r="V17" s="115"/>
      <c r="W17" s="115"/>
      <c r="X17" s="115"/>
      <c r="Y17" s="115"/>
      <c r="Z17" s="115"/>
    </row>
    <row r="18">
      <c r="A18" s="215" t="s">
        <v>862</v>
      </c>
      <c r="B18" s="216" t="s">
        <v>794</v>
      </c>
      <c r="C18" s="217" t="s">
        <v>634</v>
      </c>
      <c r="D18" s="217" t="s">
        <v>875</v>
      </c>
      <c r="E18" s="217" t="s">
        <v>876</v>
      </c>
      <c r="F18" s="115"/>
      <c r="G18" s="115"/>
      <c r="H18" s="115"/>
      <c r="I18" s="115"/>
      <c r="J18" s="115"/>
      <c r="K18" s="115"/>
      <c r="L18" s="115"/>
      <c r="M18" s="115"/>
      <c r="N18" s="115"/>
      <c r="O18" s="115"/>
      <c r="P18" s="115"/>
      <c r="Q18" s="115"/>
      <c r="R18" s="115"/>
      <c r="S18" s="115"/>
      <c r="T18" s="115"/>
      <c r="U18" s="115"/>
      <c r="V18" s="115"/>
      <c r="W18" s="115"/>
      <c r="X18" s="115"/>
      <c r="Y18" s="115"/>
      <c r="Z18" s="115"/>
    </row>
    <row r="19">
      <c r="A19" s="215" t="s">
        <v>800</v>
      </c>
      <c r="B19" s="216" t="s">
        <v>794</v>
      </c>
      <c r="C19" s="217" t="s">
        <v>886</v>
      </c>
      <c r="D19" s="217" t="s">
        <v>888</v>
      </c>
      <c r="E19" s="221" t="s">
        <v>634</v>
      </c>
      <c r="F19" s="115"/>
      <c r="G19" s="115"/>
      <c r="H19" s="115"/>
      <c r="I19" s="115"/>
      <c r="J19" s="115"/>
      <c r="K19" s="115"/>
      <c r="L19" s="115"/>
      <c r="M19" s="115"/>
      <c r="N19" s="115"/>
      <c r="O19" s="115"/>
      <c r="P19" s="115"/>
      <c r="Q19" s="115"/>
      <c r="R19" s="115"/>
      <c r="S19" s="115"/>
      <c r="T19" s="115"/>
      <c r="U19" s="115"/>
      <c r="V19" s="115"/>
      <c r="W19" s="115"/>
      <c r="X19" s="115"/>
      <c r="Y19" s="115"/>
      <c r="Z19" s="115"/>
    </row>
    <row r="20">
      <c r="A20" s="215" t="s">
        <v>839</v>
      </c>
      <c r="B20" s="216" t="s">
        <v>794</v>
      </c>
      <c r="C20" s="217" t="s">
        <v>822</v>
      </c>
      <c r="D20" s="217" t="s">
        <v>918</v>
      </c>
      <c r="E20" s="221" t="s">
        <v>634</v>
      </c>
      <c r="F20" s="115"/>
      <c r="G20" s="115"/>
      <c r="H20" s="115"/>
      <c r="I20" s="115"/>
      <c r="J20" s="115"/>
      <c r="K20" s="115"/>
      <c r="L20" s="115"/>
      <c r="M20" s="115"/>
      <c r="N20" s="115"/>
      <c r="O20" s="115"/>
      <c r="P20" s="115"/>
      <c r="Q20" s="115"/>
      <c r="R20" s="115"/>
      <c r="S20" s="115"/>
      <c r="T20" s="115"/>
      <c r="U20" s="115"/>
      <c r="V20" s="115"/>
      <c r="W20" s="115"/>
      <c r="X20" s="115"/>
      <c r="Y20" s="115"/>
      <c r="Z20" s="115"/>
    </row>
    <row r="21">
      <c r="A21" s="215" t="s">
        <v>901</v>
      </c>
      <c r="B21" s="216" t="s">
        <v>794</v>
      </c>
      <c r="C21" s="217" t="s">
        <v>822</v>
      </c>
      <c r="D21" s="217" t="s">
        <v>925</v>
      </c>
      <c r="E21" s="221" t="s">
        <v>634</v>
      </c>
      <c r="F21" s="115"/>
      <c r="G21" s="115"/>
      <c r="H21" s="115"/>
      <c r="I21" s="115"/>
      <c r="J21" s="115"/>
      <c r="K21" s="115"/>
      <c r="L21" s="115"/>
      <c r="M21" s="115"/>
      <c r="N21" s="115"/>
      <c r="O21" s="115"/>
      <c r="P21" s="115"/>
      <c r="Q21" s="115"/>
      <c r="R21" s="115"/>
      <c r="S21" s="115"/>
      <c r="T21" s="115"/>
      <c r="U21" s="115"/>
      <c r="V21" s="115"/>
      <c r="W21" s="115"/>
      <c r="X21" s="115"/>
      <c r="Y21" s="115"/>
      <c r="Z21" s="115"/>
    </row>
    <row r="22">
      <c r="A22" s="215" t="s">
        <v>817</v>
      </c>
      <c r="B22" s="216" t="s">
        <v>794</v>
      </c>
      <c r="C22" s="217" t="s">
        <v>818</v>
      </c>
      <c r="D22" s="217" t="s">
        <v>926</v>
      </c>
      <c r="E22" s="221" t="s">
        <v>634</v>
      </c>
      <c r="F22" s="115"/>
      <c r="G22" s="115"/>
      <c r="H22" s="115"/>
      <c r="I22" s="115"/>
      <c r="J22" s="115"/>
      <c r="K22" s="115"/>
      <c r="L22" s="115"/>
      <c r="M22" s="115"/>
      <c r="N22" s="115"/>
      <c r="O22" s="115"/>
      <c r="P22" s="115"/>
      <c r="Q22" s="115"/>
      <c r="R22" s="115"/>
      <c r="S22" s="115"/>
      <c r="T22" s="115"/>
      <c r="U22" s="115"/>
      <c r="V22" s="115"/>
      <c r="W22" s="115"/>
      <c r="X22" s="115"/>
      <c r="Y22" s="115"/>
      <c r="Z22" s="115"/>
    </row>
    <row r="23">
      <c r="A23" s="215" t="s">
        <v>911</v>
      </c>
      <c r="B23" s="216" t="s">
        <v>794</v>
      </c>
      <c r="C23" s="217" t="s">
        <v>818</v>
      </c>
      <c r="D23" s="217" t="s">
        <v>928</v>
      </c>
      <c r="E23" s="221" t="s">
        <v>634</v>
      </c>
      <c r="F23" s="115"/>
      <c r="G23" s="115"/>
      <c r="H23" s="115"/>
      <c r="I23" s="115"/>
      <c r="J23" s="115"/>
      <c r="K23" s="115"/>
      <c r="L23" s="115"/>
      <c r="M23" s="115"/>
      <c r="N23" s="115"/>
      <c r="O23" s="115"/>
      <c r="P23" s="115"/>
      <c r="Q23" s="115"/>
      <c r="R23" s="115"/>
      <c r="S23" s="115"/>
      <c r="T23" s="115"/>
      <c r="U23" s="115"/>
      <c r="V23" s="115"/>
      <c r="W23" s="115"/>
      <c r="X23" s="115"/>
      <c r="Y23" s="115"/>
      <c r="Z23" s="115"/>
    </row>
    <row r="24">
      <c r="A24" s="215" t="s">
        <v>899</v>
      </c>
      <c r="B24" s="216" t="s">
        <v>794</v>
      </c>
      <c r="C24" s="217" t="s">
        <v>818</v>
      </c>
      <c r="D24" s="217" t="s">
        <v>929</v>
      </c>
      <c r="E24" s="221" t="s">
        <v>634</v>
      </c>
      <c r="F24" s="115"/>
      <c r="G24" s="115"/>
      <c r="H24" s="115"/>
      <c r="I24" s="115"/>
      <c r="J24" s="115"/>
      <c r="K24" s="115"/>
      <c r="L24" s="115"/>
      <c r="M24" s="115"/>
      <c r="N24" s="115"/>
      <c r="O24" s="115"/>
      <c r="P24" s="115"/>
      <c r="Q24" s="115"/>
      <c r="R24" s="115"/>
      <c r="S24" s="115"/>
      <c r="T24" s="115"/>
      <c r="U24" s="115"/>
      <c r="V24" s="115"/>
      <c r="W24" s="115"/>
      <c r="X24" s="115"/>
      <c r="Y24" s="115"/>
      <c r="Z24" s="115"/>
    </row>
    <row r="25">
      <c r="A25" s="215" t="s">
        <v>891</v>
      </c>
      <c r="B25" s="216" t="s">
        <v>794</v>
      </c>
      <c r="C25" s="225" t="s">
        <v>892</v>
      </c>
      <c r="D25" s="217" t="s">
        <v>938</v>
      </c>
      <c r="E25" s="221" t="s">
        <v>634</v>
      </c>
      <c r="F25" s="115"/>
      <c r="G25" s="115"/>
      <c r="H25" s="115"/>
      <c r="I25" s="115"/>
      <c r="J25" s="115"/>
      <c r="K25" s="115"/>
      <c r="L25" s="115"/>
      <c r="M25" s="115"/>
      <c r="N25" s="115"/>
      <c r="O25" s="115"/>
      <c r="P25" s="115"/>
      <c r="Q25" s="115"/>
      <c r="R25" s="115"/>
      <c r="S25" s="115"/>
      <c r="T25" s="115"/>
      <c r="U25" s="115"/>
      <c r="V25" s="115"/>
      <c r="W25" s="115"/>
      <c r="X25" s="115"/>
      <c r="Y25" s="115"/>
      <c r="Z25" s="115"/>
    </row>
    <row r="26">
      <c r="A26" s="215" t="s">
        <v>895</v>
      </c>
      <c r="B26" s="216" t="s">
        <v>794</v>
      </c>
      <c r="C26" s="225" t="s">
        <v>892</v>
      </c>
      <c r="D26" s="217" t="s">
        <v>939</v>
      </c>
      <c r="E26" s="221" t="s">
        <v>634</v>
      </c>
      <c r="F26" s="115"/>
      <c r="G26" s="115"/>
      <c r="H26" s="115"/>
      <c r="I26" s="115"/>
      <c r="J26" s="115"/>
      <c r="K26" s="115"/>
      <c r="L26" s="115"/>
      <c r="M26" s="115"/>
      <c r="N26" s="115"/>
      <c r="O26" s="115"/>
      <c r="P26" s="115"/>
      <c r="Q26" s="115"/>
      <c r="R26" s="115"/>
      <c r="S26" s="115"/>
      <c r="T26" s="115"/>
      <c r="U26" s="115"/>
      <c r="V26" s="115"/>
      <c r="W26" s="115"/>
      <c r="X26" s="115"/>
      <c r="Y26" s="115"/>
      <c r="Z26" s="115"/>
    </row>
    <row r="27">
      <c r="A27" s="215" t="s">
        <v>897</v>
      </c>
      <c r="B27" s="216" t="s">
        <v>794</v>
      </c>
      <c r="C27" s="225" t="s">
        <v>892</v>
      </c>
      <c r="D27" s="217" t="s">
        <v>942</v>
      </c>
      <c r="E27" s="221" t="s">
        <v>634</v>
      </c>
      <c r="F27" s="115"/>
      <c r="G27" s="115"/>
      <c r="H27" s="115"/>
      <c r="I27" s="115"/>
      <c r="J27" s="115"/>
      <c r="K27" s="115"/>
      <c r="L27" s="115"/>
      <c r="M27" s="115"/>
      <c r="N27" s="115"/>
      <c r="O27" s="115"/>
      <c r="P27" s="115"/>
      <c r="Q27" s="115"/>
      <c r="R27" s="115"/>
      <c r="S27" s="115"/>
      <c r="T27" s="115"/>
      <c r="U27" s="115"/>
      <c r="V27" s="115"/>
      <c r="W27" s="115"/>
      <c r="X27" s="115"/>
      <c r="Y27" s="115"/>
      <c r="Z27" s="115"/>
    </row>
    <row r="28">
      <c r="A28" s="215" t="s">
        <v>821</v>
      </c>
      <c r="B28" s="216" t="s">
        <v>794</v>
      </c>
      <c r="C28" s="217" t="s">
        <v>680</v>
      </c>
      <c r="D28" s="217" t="s">
        <v>943</v>
      </c>
      <c r="E28" s="221" t="s">
        <v>634</v>
      </c>
      <c r="F28" s="115"/>
      <c r="G28" s="115"/>
      <c r="H28" s="115"/>
      <c r="I28" s="115"/>
      <c r="J28" s="115"/>
      <c r="K28" s="115"/>
      <c r="L28" s="115"/>
      <c r="M28" s="115"/>
      <c r="N28" s="115"/>
      <c r="O28" s="115"/>
      <c r="P28" s="115"/>
      <c r="Q28" s="115"/>
      <c r="R28" s="115"/>
      <c r="S28" s="115"/>
      <c r="T28" s="115"/>
      <c r="U28" s="115"/>
      <c r="V28" s="115"/>
      <c r="W28" s="115"/>
      <c r="X28" s="115"/>
      <c r="Y28" s="115"/>
      <c r="Z28" s="115"/>
    </row>
    <row r="29">
      <c r="A29" s="215" t="s">
        <v>868</v>
      </c>
      <c r="B29" s="216" t="s">
        <v>794</v>
      </c>
      <c r="C29" s="217" t="s">
        <v>696</v>
      </c>
      <c r="D29" s="217" t="s">
        <v>944</v>
      </c>
      <c r="E29" s="221" t="s">
        <v>634</v>
      </c>
      <c r="F29" s="115"/>
      <c r="G29" s="115"/>
      <c r="H29" s="115"/>
      <c r="I29" s="115"/>
      <c r="J29" s="115"/>
      <c r="K29" s="115"/>
      <c r="L29" s="115"/>
      <c r="M29" s="115"/>
      <c r="N29" s="115"/>
      <c r="O29" s="115"/>
      <c r="P29" s="115"/>
      <c r="Q29" s="115"/>
      <c r="R29" s="115"/>
      <c r="S29" s="115"/>
      <c r="T29" s="115"/>
      <c r="U29" s="115"/>
      <c r="V29" s="115"/>
      <c r="W29" s="115"/>
      <c r="X29" s="115"/>
      <c r="Y29" s="115"/>
      <c r="Z29" s="115"/>
    </row>
    <row r="30">
      <c r="A30" s="215" t="s">
        <v>808</v>
      </c>
      <c r="B30" s="216" t="s">
        <v>794</v>
      </c>
      <c r="C30" s="217" t="s">
        <v>696</v>
      </c>
      <c r="D30" s="217" t="s">
        <v>945</v>
      </c>
      <c r="E30" s="221" t="s">
        <v>634</v>
      </c>
      <c r="F30" s="115"/>
      <c r="G30" s="115"/>
      <c r="H30" s="115"/>
      <c r="I30" s="115"/>
      <c r="J30" s="115"/>
      <c r="K30" s="115"/>
      <c r="L30" s="115"/>
      <c r="M30" s="115"/>
      <c r="N30" s="115"/>
      <c r="O30" s="115"/>
      <c r="P30" s="115"/>
      <c r="Q30" s="115"/>
      <c r="R30" s="115"/>
      <c r="S30" s="115"/>
      <c r="T30" s="115"/>
      <c r="U30" s="115"/>
      <c r="V30" s="115"/>
      <c r="W30" s="115"/>
      <c r="X30" s="115"/>
      <c r="Y30" s="115"/>
      <c r="Z30" s="115"/>
    </row>
    <row r="31">
      <c r="A31" s="215" t="s">
        <v>848</v>
      </c>
      <c r="B31" s="216" t="s">
        <v>794</v>
      </c>
      <c r="C31" s="217" t="s">
        <v>696</v>
      </c>
      <c r="D31" s="217" t="s">
        <v>946</v>
      </c>
      <c r="E31" s="221" t="s">
        <v>634</v>
      </c>
      <c r="F31" s="115"/>
      <c r="G31" s="115"/>
      <c r="H31" s="115"/>
      <c r="I31" s="115"/>
      <c r="J31" s="115"/>
      <c r="K31" s="115"/>
      <c r="L31" s="115"/>
      <c r="M31" s="115"/>
      <c r="N31" s="115"/>
      <c r="O31" s="115"/>
      <c r="P31" s="115"/>
      <c r="Q31" s="115"/>
      <c r="R31" s="115"/>
      <c r="S31" s="115"/>
      <c r="T31" s="115"/>
      <c r="U31" s="115"/>
      <c r="V31" s="115"/>
      <c r="W31" s="115"/>
      <c r="X31" s="115"/>
      <c r="Y31" s="115"/>
      <c r="Z31" s="115"/>
    </row>
    <row r="32">
      <c r="A32" s="215" t="s">
        <v>851</v>
      </c>
      <c r="B32" s="216" t="s">
        <v>794</v>
      </c>
      <c r="C32" s="217" t="s">
        <v>696</v>
      </c>
      <c r="D32" s="217" t="s">
        <v>947</v>
      </c>
      <c r="E32" s="221" t="s">
        <v>634</v>
      </c>
      <c r="F32" s="115"/>
      <c r="G32" s="115"/>
      <c r="H32" s="115"/>
      <c r="I32" s="115"/>
      <c r="J32" s="115"/>
      <c r="K32" s="115"/>
      <c r="L32" s="115"/>
      <c r="M32" s="115"/>
      <c r="N32" s="115"/>
      <c r="O32" s="115"/>
      <c r="P32" s="115"/>
      <c r="Q32" s="115"/>
      <c r="R32" s="115"/>
      <c r="S32" s="115"/>
      <c r="T32" s="115"/>
      <c r="U32" s="115"/>
      <c r="V32" s="115"/>
      <c r="W32" s="115"/>
      <c r="X32" s="115"/>
      <c r="Y32" s="115"/>
      <c r="Z32" s="115"/>
    </row>
    <row r="33">
      <c r="A33" s="215" t="s">
        <v>855</v>
      </c>
      <c r="B33" s="216" t="s">
        <v>794</v>
      </c>
      <c r="C33" s="217" t="s">
        <v>696</v>
      </c>
      <c r="D33" s="217" t="s">
        <v>948</v>
      </c>
      <c r="E33" s="221" t="s">
        <v>634</v>
      </c>
      <c r="F33" s="115"/>
      <c r="G33" s="115"/>
      <c r="H33" s="115"/>
      <c r="I33" s="115"/>
      <c r="J33" s="115"/>
      <c r="K33" s="115"/>
      <c r="L33" s="115"/>
      <c r="M33" s="115"/>
      <c r="N33" s="115"/>
      <c r="O33" s="115"/>
      <c r="P33" s="115"/>
      <c r="Q33" s="115"/>
      <c r="R33" s="115"/>
      <c r="S33" s="115"/>
      <c r="T33" s="115"/>
      <c r="U33" s="115"/>
      <c r="V33" s="115"/>
      <c r="W33" s="115"/>
      <c r="X33" s="115"/>
      <c r="Y33" s="115"/>
      <c r="Z33" s="115"/>
    </row>
    <row r="34">
      <c r="A34" s="215" t="s">
        <v>858</v>
      </c>
      <c r="B34" s="216" t="s">
        <v>794</v>
      </c>
      <c r="C34" s="217" t="s">
        <v>696</v>
      </c>
      <c r="D34" s="217" t="s">
        <v>949</v>
      </c>
      <c r="E34" s="221" t="s">
        <v>634</v>
      </c>
      <c r="F34" s="115"/>
      <c r="G34" s="115"/>
      <c r="H34" s="115"/>
      <c r="I34" s="115"/>
      <c r="J34" s="115"/>
      <c r="K34" s="115"/>
      <c r="L34" s="115"/>
      <c r="M34" s="115"/>
      <c r="N34" s="115"/>
      <c r="O34" s="115"/>
      <c r="P34" s="115"/>
      <c r="Q34" s="115"/>
      <c r="R34" s="115"/>
      <c r="S34" s="115"/>
      <c r="T34" s="115"/>
      <c r="U34" s="115"/>
      <c r="V34" s="115"/>
      <c r="W34" s="115"/>
      <c r="X34" s="115"/>
      <c r="Y34" s="115"/>
      <c r="Z34" s="115"/>
    </row>
    <row r="35">
      <c r="A35" s="215" t="s">
        <v>861</v>
      </c>
      <c r="B35" s="216" t="s">
        <v>794</v>
      </c>
      <c r="C35" s="217" t="s">
        <v>696</v>
      </c>
      <c r="D35" s="217" t="s">
        <v>950</v>
      </c>
      <c r="E35" s="221" t="s">
        <v>634</v>
      </c>
      <c r="F35" s="115"/>
      <c r="G35" s="115"/>
      <c r="H35" s="115"/>
      <c r="I35" s="115"/>
      <c r="J35" s="115"/>
      <c r="K35" s="115"/>
      <c r="L35" s="115"/>
      <c r="M35" s="115"/>
      <c r="N35" s="115"/>
      <c r="O35" s="115"/>
      <c r="P35" s="115"/>
      <c r="Q35" s="115"/>
      <c r="R35" s="115"/>
      <c r="S35" s="115"/>
      <c r="T35" s="115"/>
      <c r="U35" s="115"/>
      <c r="V35" s="115"/>
      <c r="W35" s="115"/>
      <c r="X35" s="115"/>
      <c r="Y35" s="115"/>
      <c r="Z35" s="115"/>
    </row>
    <row r="36">
      <c r="A36" s="215" t="s">
        <v>865</v>
      </c>
      <c r="B36" s="216" t="s">
        <v>794</v>
      </c>
      <c r="C36" s="217" t="s">
        <v>696</v>
      </c>
      <c r="D36" s="217" t="s">
        <v>953</v>
      </c>
      <c r="E36" s="221" t="s">
        <v>634</v>
      </c>
      <c r="F36" s="115"/>
      <c r="G36" s="115"/>
      <c r="H36" s="115"/>
      <c r="I36" s="115"/>
      <c r="J36" s="115"/>
      <c r="K36" s="115"/>
      <c r="L36" s="115"/>
      <c r="M36" s="115"/>
      <c r="N36" s="115"/>
      <c r="O36" s="115"/>
      <c r="P36" s="115"/>
      <c r="Q36" s="115"/>
      <c r="R36" s="115"/>
      <c r="S36" s="115"/>
      <c r="T36" s="115"/>
      <c r="U36" s="115"/>
      <c r="V36" s="115"/>
      <c r="W36" s="115"/>
      <c r="X36" s="115"/>
      <c r="Y36" s="115"/>
      <c r="Z36" s="115"/>
    </row>
    <row r="37">
      <c r="A37" s="215" t="s">
        <v>871</v>
      </c>
      <c r="B37" s="216" t="s">
        <v>794</v>
      </c>
      <c r="C37" s="217" t="s">
        <v>696</v>
      </c>
      <c r="D37" s="217" t="s">
        <v>954</v>
      </c>
      <c r="E37" s="221" t="s">
        <v>634</v>
      </c>
      <c r="F37" s="115"/>
      <c r="G37" s="115"/>
      <c r="H37" s="115"/>
      <c r="I37" s="115"/>
      <c r="J37" s="115"/>
      <c r="K37" s="115"/>
      <c r="L37" s="115"/>
      <c r="M37" s="115"/>
      <c r="N37" s="115"/>
      <c r="O37" s="115"/>
      <c r="P37" s="115"/>
      <c r="Q37" s="115"/>
      <c r="R37" s="115"/>
      <c r="S37" s="115"/>
      <c r="T37" s="115"/>
      <c r="U37" s="115"/>
      <c r="V37" s="115"/>
      <c r="W37" s="115"/>
      <c r="X37" s="115"/>
      <c r="Y37" s="115"/>
      <c r="Z37" s="115"/>
    </row>
    <row r="38">
      <c r="A38" s="215" t="s">
        <v>874</v>
      </c>
      <c r="B38" s="216" t="s">
        <v>794</v>
      </c>
      <c r="C38" s="217" t="s">
        <v>696</v>
      </c>
      <c r="D38" s="217" t="s">
        <v>957</v>
      </c>
      <c r="E38" s="221" t="s">
        <v>634</v>
      </c>
      <c r="F38" s="115"/>
      <c r="G38" s="115"/>
      <c r="H38" s="115"/>
      <c r="I38" s="115"/>
      <c r="J38" s="115"/>
      <c r="K38" s="115"/>
      <c r="L38" s="115"/>
      <c r="M38" s="115"/>
      <c r="N38" s="115"/>
      <c r="O38" s="115"/>
      <c r="P38" s="115"/>
      <c r="Q38" s="115"/>
      <c r="R38" s="115"/>
      <c r="S38" s="115"/>
      <c r="T38" s="115"/>
      <c r="U38" s="115"/>
      <c r="V38" s="115"/>
      <c r="W38" s="115"/>
      <c r="X38" s="115"/>
      <c r="Y38" s="115"/>
      <c r="Z38" s="115"/>
    </row>
    <row r="39">
      <c r="A39" s="215" t="s">
        <v>904</v>
      </c>
      <c r="B39" s="216" t="s">
        <v>794</v>
      </c>
      <c r="C39" s="217" t="s">
        <v>696</v>
      </c>
      <c r="D39" s="217" t="s">
        <v>960</v>
      </c>
      <c r="E39" s="221" t="s">
        <v>634</v>
      </c>
      <c r="F39" s="115"/>
      <c r="G39" s="115"/>
      <c r="H39" s="115"/>
      <c r="I39" s="115"/>
      <c r="J39" s="115"/>
      <c r="K39" s="115"/>
      <c r="L39" s="115"/>
      <c r="M39" s="115"/>
      <c r="N39" s="115"/>
      <c r="O39" s="115"/>
      <c r="P39" s="115"/>
      <c r="Q39" s="115"/>
      <c r="R39" s="115"/>
      <c r="S39" s="115"/>
      <c r="T39" s="115"/>
      <c r="U39" s="115"/>
      <c r="V39" s="115"/>
      <c r="W39" s="115"/>
      <c r="X39" s="115"/>
      <c r="Y39" s="115"/>
      <c r="Z39" s="115"/>
    </row>
    <row r="40">
      <c r="A40" s="215" t="s">
        <v>914</v>
      </c>
      <c r="B40" s="216" t="s">
        <v>794</v>
      </c>
      <c r="C40" s="217" t="s">
        <v>696</v>
      </c>
      <c r="D40" s="217" t="s">
        <v>961</v>
      </c>
      <c r="E40" s="221" t="s">
        <v>634</v>
      </c>
      <c r="F40" s="115"/>
      <c r="G40" s="115"/>
      <c r="H40" s="115"/>
      <c r="I40" s="115"/>
      <c r="J40" s="115"/>
      <c r="K40" s="115"/>
      <c r="L40" s="115"/>
      <c r="M40" s="115"/>
      <c r="N40" s="115"/>
      <c r="O40" s="115"/>
      <c r="P40" s="115"/>
      <c r="Q40" s="115"/>
      <c r="R40" s="115"/>
      <c r="S40" s="115"/>
      <c r="T40" s="115"/>
      <c r="U40" s="115"/>
      <c r="V40" s="115"/>
      <c r="W40" s="115"/>
      <c r="X40" s="115"/>
      <c r="Y40" s="115"/>
      <c r="Z40" s="115"/>
    </row>
    <row r="41">
      <c r="A41" s="227" t="s">
        <v>962</v>
      </c>
      <c r="B41" s="216" t="s">
        <v>794</v>
      </c>
      <c r="C41" s="217" t="s">
        <v>696</v>
      </c>
      <c r="D41" s="217" t="s">
        <v>963</v>
      </c>
      <c r="E41" s="221" t="s">
        <v>634</v>
      </c>
      <c r="F41" s="115"/>
      <c r="G41" s="115"/>
      <c r="H41" s="115"/>
      <c r="I41" s="115"/>
      <c r="J41" s="115"/>
      <c r="K41" s="115"/>
      <c r="L41" s="115"/>
      <c r="M41" s="115"/>
      <c r="N41" s="115"/>
      <c r="O41" s="115"/>
      <c r="P41" s="115"/>
      <c r="Q41" s="115"/>
      <c r="R41" s="115"/>
      <c r="S41" s="115"/>
      <c r="T41" s="115"/>
      <c r="U41" s="115"/>
      <c r="V41" s="115"/>
      <c r="W41" s="115"/>
      <c r="X41" s="115"/>
      <c r="Y41" s="115"/>
      <c r="Z41" s="115"/>
    </row>
    <row r="42">
      <c r="A42" s="215" t="s">
        <v>825</v>
      </c>
      <c r="B42" s="216" t="s">
        <v>794</v>
      </c>
      <c r="C42" s="217"/>
      <c r="D42" s="217" t="s">
        <v>964</v>
      </c>
      <c r="E42" s="217" t="s">
        <v>965</v>
      </c>
      <c r="F42" s="115"/>
      <c r="G42" s="115"/>
      <c r="H42" s="115"/>
      <c r="I42" s="115"/>
      <c r="J42" s="115"/>
      <c r="K42" s="115"/>
      <c r="L42" s="115"/>
      <c r="M42" s="115"/>
      <c r="N42" s="115"/>
      <c r="O42" s="115"/>
      <c r="P42" s="115"/>
      <c r="Q42" s="115"/>
      <c r="R42" s="115"/>
      <c r="S42" s="115"/>
      <c r="T42" s="115"/>
      <c r="U42" s="115"/>
      <c r="V42" s="115"/>
      <c r="W42" s="115"/>
      <c r="X42" s="115"/>
      <c r="Y42" s="115"/>
      <c r="Z42" s="115"/>
    </row>
    <row r="43">
      <c r="A43" s="215" t="s">
        <v>844</v>
      </c>
      <c r="B43" s="216" t="s">
        <v>794</v>
      </c>
      <c r="C43" s="217"/>
      <c r="D43" s="217" t="s">
        <v>966</v>
      </c>
      <c r="E43" s="217" t="s">
        <v>967</v>
      </c>
      <c r="F43" s="115"/>
      <c r="G43" s="115"/>
      <c r="H43" s="115"/>
      <c r="I43" s="115"/>
      <c r="J43" s="115"/>
      <c r="K43" s="115"/>
      <c r="L43" s="115"/>
      <c r="M43" s="115"/>
      <c r="N43" s="115"/>
      <c r="O43" s="115"/>
      <c r="P43" s="115"/>
      <c r="Q43" s="115"/>
      <c r="R43" s="115"/>
      <c r="S43" s="115"/>
      <c r="T43" s="115"/>
      <c r="U43" s="115"/>
      <c r="V43" s="115"/>
      <c r="W43" s="115"/>
      <c r="X43" s="115"/>
      <c r="Y43" s="115"/>
      <c r="Z43" s="115"/>
    </row>
    <row r="44">
      <c r="A44" s="215" t="s">
        <v>831</v>
      </c>
      <c r="B44" s="216" t="s">
        <v>794</v>
      </c>
      <c r="C44" s="228"/>
      <c r="D44" s="217" t="s">
        <v>968</v>
      </c>
      <c r="E44" s="217" t="s">
        <v>969</v>
      </c>
      <c r="F44" s="115"/>
      <c r="G44" s="115"/>
      <c r="H44" s="115"/>
      <c r="I44" s="115"/>
      <c r="J44" s="115"/>
      <c r="K44" s="115"/>
      <c r="L44" s="115"/>
      <c r="M44" s="115"/>
      <c r="N44" s="115"/>
      <c r="O44" s="115"/>
      <c r="P44" s="115"/>
      <c r="Q44" s="115"/>
      <c r="R44" s="115"/>
      <c r="S44" s="115"/>
      <c r="T44" s="115"/>
      <c r="U44" s="115"/>
      <c r="V44" s="115"/>
      <c r="W44" s="115"/>
      <c r="X44" s="115"/>
      <c r="Y44" s="115"/>
      <c r="Z44" s="115"/>
    </row>
    <row r="45">
      <c r="A45" s="215" t="s">
        <v>835</v>
      </c>
      <c r="B45" s="216" t="s">
        <v>794</v>
      </c>
      <c r="C45" s="228"/>
      <c r="D45" s="217" t="s">
        <v>970</v>
      </c>
      <c r="E45" s="217" t="s">
        <v>971</v>
      </c>
      <c r="F45" s="115"/>
      <c r="G45" s="115"/>
      <c r="H45" s="115"/>
      <c r="I45" s="115"/>
      <c r="J45" s="115"/>
      <c r="K45" s="115"/>
      <c r="L45" s="115"/>
      <c r="M45" s="115"/>
      <c r="N45" s="115"/>
      <c r="O45" s="115"/>
      <c r="P45" s="115"/>
      <c r="Q45" s="115"/>
      <c r="R45" s="115"/>
      <c r="S45" s="115"/>
      <c r="T45" s="115"/>
      <c r="U45" s="115"/>
      <c r="V45" s="115"/>
      <c r="W45" s="115"/>
      <c r="X45" s="115"/>
      <c r="Y45" s="115"/>
      <c r="Z45" s="115"/>
    </row>
    <row r="46">
      <c r="A46" s="215" t="s">
        <v>907</v>
      </c>
      <c r="B46" s="216" t="s">
        <v>794</v>
      </c>
      <c r="C46" s="217"/>
      <c r="D46" s="217" t="s">
        <v>974</v>
      </c>
      <c r="E46" s="217" t="s">
        <v>975</v>
      </c>
      <c r="F46" s="115"/>
      <c r="G46" s="115"/>
      <c r="H46" s="115"/>
      <c r="I46" s="115"/>
      <c r="J46" s="115"/>
      <c r="K46" s="115"/>
      <c r="L46" s="115"/>
      <c r="M46" s="115"/>
      <c r="N46" s="115"/>
      <c r="O46" s="115"/>
      <c r="P46" s="115"/>
      <c r="Q46" s="115"/>
      <c r="R46" s="115"/>
      <c r="S46" s="115"/>
      <c r="T46" s="115"/>
      <c r="U46" s="115"/>
      <c r="V46" s="115"/>
      <c r="W46" s="115"/>
      <c r="X46" s="115"/>
      <c r="Y46" s="115"/>
      <c r="Z46" s="115"/>
    </row>
    <row r="47">
      <c r="A47" s="215" t="s">
        <v>921</v>
      </c>
      <c r="B47" s="216" t="s">
        <v>794</v>
      </c>
      <c r="C47" s="217"/>
      <c r="D47" s="217" t="s">
        <v>976</v>
      </c>
      <c r="E47" s="217" t="s">
        <v>977</v>
      </c>
      <c r="F47" s="115"/>
      <c r="G47" s="115"/>
      <c r="H47" s="115"/>
      <c r="I47" s="115"/>
      <c r="J47" s="115"/>
      <c r="K47" s="115"/>
      <c r="L47" s="115"/>
      <c r="M47" s="115"/>
      <c r="N47" s="115"/>
      <c r="O47" s="115"/>
      <c r="P47" s="115"/>
      <c r="Q47" s="115"/>
      <c r="R47" s="115"/>
      <c r="S47" s="115"/>
      <c r="T47" s="115"/>
      <c r="U47" s="115"/>
      <c r="V47" s="115"/>
      <c r="W47" s="115"/>
      <c r="X47" s="115"/>
      <c r="Y47" s="115"/>
      <c r="Z47" s="115"/>
    </row>
    <row r="48">
      <c r="A48" s="215" t="s">
        <v>813</v>
      </c>
      <c r="B48" s="216" t="s">
        <v>794</v>
      </c>
      <c r="C48" s="228"/>
      <c r="D48" s="217" t="s">
        <v>980</v>
      </c>
      <c r="E48" s="217" t="s">
        <v>981</v>
      </c>
      <c r="F48" s="115"/>
      <c r="G48" s="115"/>
      <c r="H48" s="115"/>
      <c r="I48" s="115"/>
      <c r="J48" s="115"/>
      <c r="K48" s="115"/>
      <c r="L48" s="115"/>
      <c r="M48" s="115"/>
      <c r="N48" s="115"/>
      <c r="O48" s="115"/>
      <c r="P48" s="115"/>
      <c r="Q48" s="115"/>
      <c r="R48" s="115"/>
      <c r="S48" s="115"/>
      <c r="T48" s="115"/>
      <c r="U48" s="115"/>
      <c r="V48" s="115"/>
      <c r="W48" s="115"/>
      <c r="X48" s="115"/>
      <c r="Y48" s="115"/>
      <c r="Z48" s="115"/>
    </row>
    <row r="49">
      <c r="A49" s="215" t="s">
        <v>885</v>
      </c>
      <c r="B49" s="216" t="s">
        <v>794</v>
      </c>
      <c r="C49" s="217"/>
      <c r="D49" s="217" t="s">
        <v>982</v>
      </c>
      <c r="E49" s="217" t="s">
        <v>983</v>
      </c>
      <c r="F49" s="115"/>
      <c r="G49" s="115"/>
      <c r="H49" s="115"/>
      <c r="I49" s="115"/>
      <c r="J49" s="115"/>
      <c r="K49" s="115"/>
      <c r="L49" s="115"/>
      <c r="M49" s="115"/>
      <c r="N49" s="115"/>
      <c r="O49" s="115"/>
      <c r="P49" s="115"/>
      <c r="Q49" s="115"/>
      <c r="R49" s="115"/>
      <c r="S49" s="115"/>
      <c r="T49" s="115"/>
      <c r="U49" s="115"/>
      <c r="V49" s="115"/>
      <c r="W49" s="115"/>
      <c r="X49" s="115"/>
      <c r="Y49" s="115"/>
      <c r="Z49" s="115"/>
    </row>
    <row r="50">
      <c r="A50" s="227" t="s">
        <v>793</v>
      </c>
      <c r="B50" s="216" t="s">
        <v>794</v>
      </c>
      <c r="C50" s="228"/>
      <c r="D50" s="217" t="s">
        <v>984</v>
      </c>
      <c r="E50" s="217" t="s">
        <v>985</v>
      </c>
      <c r="F50" s="115"/>
      <c r="G50" s="115"/>
      <c r="H50" s="115"/>
      <c r="I50" s="115"/>
      <c r="J50" s="115"/>
      <c r="K50" s="115"/>
      <c r="L50" s="115"/>
      <c r="M50" s="115"/>
      <c r="N50" s="115"/>
      <c r="O50" s="115"/>
      <c r="P50" s="115"/>
      <c r="Q50" s="115"/>
      <c r="R50" s="115"/>
      <c r="S50" s="115"/>
      <c r="T50" s="115"/>
      <c r="U50" s="115"/>
      <c r="V50" s="115"/>
      <c r="W50" s="115"/>
      <c r="X50" s="115"/>
      <c r="Y50" s="115"/>
      <c r="Z50" s="115"/>
    </row>
    <row r="51">
      <c r="A51" s="215" t="s">
        <v>882</v>
      </c>
      <c r="B51" s="216" t="s">
        <v>794</v>
      </c>
      <c r="C51" s="228"/>
      <c r="D51" s="217" t="s">
        <v>986</v>
      </c>
      <c r="E51" s="221" t="s">
        <v>634</v>
      </c>
      <c r="F51" s="115"/>
      <c r="G51" s="115"/>
      <c r="H51" s="115"/>
      <c r="I51" s="115"/>
      <c r="J51" s="115"/>
      <c r="K51" s="115"/>
      <c r="L51" s="115"/>
      <c r="M51" s="115"/>
      <c r="N51" s="115"/>
      <c r="O51" s="115"/>
      <c r="P51" s="115"/>
      <c r="Q51" s="115"/>
      <c r="R51" s="115"/>
      <c r="S51" s="115"/>
      <c r="T51" s="115"/>
      <c r="U51" s="115"/>
      <c r="V51" s="115"/>
      <c r="W51" s="115"/>
      <c r="X51" s="115"/>
      <c r="Y51" s="115"/>
      <c r="Z51" s="115"/>
    </row>
    <row r="52" hidden="1">
      <c r="A52" s="115"/>
      <c r="B52" s="229"/>
      <c r="C52" s="230"/>
      <c r="D52" s="230"/>
      <c r="E52" s="230"/>
      <c r="F52" s="115"/>
      <c r="G52" s="115"/>
      <c r="H52" s="115"/>
      <c r="I52" s="115"/>
      <c r="J52" s="115"/>
      <c r="K52" s="115"/>
      <c r="L52" s="115"/>
      <c r="M52" s="115"/>
      <c r="N52" s="115"/>
      <c r="O52" s="115"/>
      <c r="P52" s="115"/>
      <c r="Q52" s="115"/>
      <c r="R52" s="115"/>
      <c r="S52" s="115"/>
      <c r="T52" s="115"/>
      <c r="U52" s="115"/>
      <c r="V52" s="115"/>
      <c r="W52" s="115"/>
      <c r="X52" s="115"/>
      <c r="Y52" s="115"/>
      <c r="Z52" s="115"/>
    </row>
    <row r="53" hidden="1">
      <c r="A53" s="115"/>
      <c r="B53" s="229"/>
      <c r="C53" s="230"/>
      <c r="D53" s="230"/>
      <c r="E53" s="230"/>
      <c r="F53" s="115"/>
      <c r="G53" s="115"/>
      <c r="H53" s="115"/>
      <c r="I53" s="115"/>
      <c r="J53" s="115"/>
      <c r="K53" s="115"/>
      <c r="L53" s="115"/>
      <c r="M53" s="115"/>
      <c r="N53" s="115"/>
      <c r="O53" s="115"/>
      <c r="P53" s="115"/>
      <c r="Q53" s="115"/>
      <c r="R53" s="115"/>
      <c r="S53" s="115"/>
      <c r="T53" s="115"/>
      <c r="U53" s="115"/>
      <c r="V53" s="115"/>
      <c r="W53" s="115"/>
      <c r="X53" s="115"/>
      <c r="Y53" s="115"/>
      <c r="Z53" s="115"/>
    </row>
    <row r="54" hidden="1">
      <c r="A54" s="115"/>
      <c r="B54" s="229"/>
      <c r="C54" s="230"/>
      <c r="D54" s="230"/>
      <c r="E54" s="230"/>
      <c r="F54" s="115"/>
      <c r="G54" s="115"/>
      <c r="H54" s="115"/>
      <c r="I54" s="115"/>
      <c r="J54" s="115"/>
      <c r="K54" s="115"/>
      <c r="L54" s="115"/>
      <c r="M54" s="115"/>
      <c r="N54" s="115"/>
      <c r="O54" s="115"/>
      <c r="P54" s="115"/>
      <c r="Q54" s="115"/>
      <c r="R54" s="115"/>
      <c r="S54" s="115"/>
      <c r="T54" s="115"/>
      <c r="U54" s="115"/>
      <c r="V54" s="115"/>
      <c r="W54" s="115"/>
      <c r="X54" s="115"/>
      <c r="Y54" s="115"/>
      <c r="Z54" s="115"/>
    </row>
    <row r="55" hidden="1">
      <c r="A55" s="115"/>
      <c r="B55" s="229"/>
      <c r="C55" s="230"/>
      <c r="D55" s="230"/>
      <c r="E55" s="230"/>
      <c r="F55" s="115"/>
      <c r="G55" s="115"/>
      <c r="H55" s="115"/>
      <c r="I55" s="115"/>
      <c r="J55" s="115"/>
      <c r="K55" s="115"/>
      <c r="L55" s="115"/>
      <c r="M55" s="115"/>
      <c r="N55" s="115"/>
      <c r="O55" s="115"/>
      <c r="P55" s="115"/>
      <c r="Q55" s="115"/>
      <c r="R55" s="115"/>
      <c r="S55" s="115"/>
      <c r="T55" s="115"/>
      <c r="U55" s="115"/>
      <c r="V55" s="115"/>
      <c r="W55" s="115"/>
      <c r="X55" s="115"/>
      <c r="Y55" s="115"/>
      <c r="Z55" s="115"/>
    </row>
    <row r="56" hidden="1">
      <c r="A56" s="115"/>
      <c r="B56" s="229"/>
      <c r="C56" s="230"/>
      <c r="D56" s="230"/>
      <c r="E56" s="230"/>
      <c r="F56" s="115"/>
      <c r="G56" s="115"/>
      <c r="H56" s="115"/>
      <c r="I56" s="115"/>
      <c r="J56" s="115"/>
      <c r="K56" s="115"/>
      <c r="L56" s="115"/>
      <c r="M56" s="115"/>
      <c r="N56" s="115"/>
      <c r="O56" s="115"/>
      <c r="P56" s="115"/>
      <c r="Q56" s="115"/>
      <c r="R56" s="115"/>
      <c r="S56" s="115"/>
      <c r="T56" s="115"/>
      <c r="U56" s="115"/>
      <c r="V56" s="115"/>
      <c r="W56" s="115"/>
      <c r="X56" s="115"/>
      <c r="Y56" s="115"/>
      <c r="Z56" s="115"/>
    </row>
    <row r="57" hidden="1">
      <c r="A57" s="115"/>
      <c r="B57" s="229"/>
      <c r="C57" s="230"/>
      <c r="D57" s="230"/>
      <c r="E57" s="230"/>
      <c r="F57" s="115"/>
      <c r="G57" s="115"/>
      <c r="H57" s="115"/>
      <c r="I57" s="115"/>
      <c r="J57" s="115"/>
      <c r="K57" s="115"/>
      <c r="L57" s="115"/>
      <c r="M57" s="115"/>
      <c r="N57" s="115"/>
      <c r="O57" s="115"/>
      <c r="P57" s="115"/>
      <c r="Q57" s="115"/>
      <c r="R57" s="115"/>
      <c r="S57" s="115"/>
      <c r="T57" s="115"/>
      <c r="U57" s="115"/>
      <c r="V57" s="115"/>
      <c r="W57" s="115"/>
      <c r="X57" s="115"/>
      <c r="Y57" s="115"/>
      <c r="Z57" s="115"/>
    </row>
    <row r="58" hidden="1">
      <c r="A58" s="115"/>
      <c r="B58" s="229"/>
      <c r="C58" s="230"/>
      <c r="D58" s="230"/>
      <c r="E58" s="230"/>
      <c r="F58" s="115"/>
      <c r="G58" s="115"/>
      <c r="H58" s="115"/>
      <c r="I58" s="115"/>
      <c r="J58" s="115"/>
      <c r="K58" s="115"/>
      <c r="L58" s="115"/>
      <c r="M58" s="115"/>
      <c r="N58" s="115"/>
      <c r="O58" s="115"/>
      <c r="P58" s="115"/>
      <c r="Q58" s="115"/>
      <c r="R58" s="115"/>
      <c r="S58" s="115"/>
      <c r="T58" s="115"/>
      <c r="U58" s="115"/>
      <c r="V58" s="115"/>
      <c r="W58" s="115"/>
      <c r="X58" s="115"/>
      <c r="Y58" s="115"/>
      <c r="Z58" s="115"/>
    </row>
    <row r="59" hidden="1">
      <c r="A59" s="115"/>
      <c r="B59" s="229"/>
      <c r="C59" s="230"/>
      <c r="D59" s="230"/>
      <c r="E59" s="230"/>
      <c r="F59" s="115"/>
      <c r="G59" s="115"/>
      <c r="H59" s="115"/>
      <c r="I59" s="115"/>
      <c r="J59" s="115"/>
      <c r="K59" s="115"/>
      <c r="L59" s="115"/>
      <c r="M59" s="115"/>
      <c r="N59" s="115"/>
      <c r="O59" s="115"/>
      <c r="P59" s="115"/>
      <c r="Q59" s="115"/>
      <c r="R59" s="115"/>
      <c r="S59" s="115"/>
      <c r="T59" s="115"/>
      <c r="U59" s="115"/>
      <c r="V59" s="115"/>
      <c r="W59" s="115"/>
      <c r="X59" s="115"/>
      <c r="Y59" s="115"/>
      <c r="Z59" s="115"/>
    </row>
    <row r="60" hidden="1">
      <c r="A60" s="115"/>
      <c r="B60" s="229"/>
      <c r="C60" s="230"/>
      <c r="D60" s="230"/>
      <c r="E60" s="230"/>
      <c r="F60" s="115"/>
      <c r="G60" s="115"/>
      <c r="H60" s="115"/>
      <c r="I60" s="115"/>
      <c r="J60" s="115"/>
      <c r="K60" s="115"/>
      <c r="L60" s="115"/>
      <c r="M60" s="115"/>
      <c r="N60" s="115"/>
      <c r="O60" s="115"/>
      <c r="P60" s="115"/>
      <c r="Q60" s="115"/>
      <c r="R60" s="115"/>
      <c r="S60" s="115"/>
      <c r="T60" s="115"/>
      <c r="U60" s="115"/>
      <c r="V60" s="115"/>
      <c r="W60" s="115"/>
      <c r="X60" s="115"/>
      <c r="Y60" s="115"/>
      <c r="Z60" s="115"/>
    </row>
    <row r="61" hidden="1">
      <c r="A61" s="115"/>
      <c r="B61" s="229"/>
      <c r="C61" s="230"/>
      <c r="D61" s="230"/>
      <c r="E61" s="230"/>
      <c r="F61" s="115"/>
      <c r="G61" s="115"/>
      <c r="H61" s="115"/>
      <c r="I61" s="115"/>
      <c r="J61" s="115"/>
      <c r="K61" s="115"/>
      <c r="L61" s="115"/>
      <c r="M61" s="115"/>
      <c r="N61" s="115"/>
      <c r="O61" s="115"/>
      <c r="P61" s="115"/>
      <c r="Q61" s="115"/>
      <c r="R61" s="115"/>
      <c r="S61" s="115"/>
      <c r="T61" s="115"/>
      <c r="U61" s="115"/>
      <c r="V61" s="115"/>
      <c r="W61" s="115"/>
      <c r="X61" s="115"/>
      <c r="Y61" s="115"/>
      <c r="Z61" s="115"/>
    </row>
    <row r="62" hidden="1">
      <c r="A62" s="115"/>
      <c r="B62" s="229"/>
      <c r="C62" s="230"/>
      <c r="D62" s="230"/>
      <c r="E62" s="230"/>
      <c r="F62" s="115"/>
      <c r="G62" s="115"/>
      <c r="H62" s="115"/>
      <c r="I62" s="115"/>
      <c r="J62" s="115"/>
      <c r="K62" s="115"/>
      <c r="L62" s="115"/>
      <c r="M62" s="115"/>
      <c r="N62" s="115"/>
      <c r="O62" s="115"/>
      <c r="P62" s="115"/>
      <c r="Q62" s="115"/>
      <c r="R62" s="115"/>
      <c r="S62" s="115"/>
      <c r="T62" s="115"/>
      <c r="U62" s="115"/>
      <c r="V62" s="115"/>
      <c r="W62" s="115"/>
      <c r="X62" s="115"/>
      <c r="Y62" s="115"/>
      <c r="Z62" s="115"/>
    </row>
    <row r="63" hidden="1">
      <c r="A63" s="115"/>
      <c r="B63" s="229"/>
      <c r="C63" s="230"/>
      <c r="D63" s="230"/>
      <c r="E63" s="230"/>
      <c r="F63" s="115"/>
      <c r="G63" s="115"/>
      <c r="H63" s="115"/>
      <c r="I63" s="115"/>
      <c r="J63" s="115"/>
      <c r="K63" s="115"/>
      <c r="L63" s="115"/>
      <c r="M63" s="115"/>
      <c r="N63" s="115"/>
      <c r="O63" s="115"/>
      <c r="P63" s="115"/>
      <c r="Q63" s="115"/>
      <c r="R63" s="115"/>
      <c r="S63" s="115"/>
      <c r="T63" s="115"/>
      <c r="U63" s="115"/>
      <c r="V63" s="115"/>
      <c r="W63" s="115"/>
      <c r="X63" s="115"/>
      <c r="Y63" s="115"/>
      <c r="Z63" s="115"/>
    </row>
    <row r="64" hidden="1">
      <c r="A64" s="115"/>
      <c r="B64" s="229"/>
      <c r="C64" s="230"/>
      <c r="D64" s="230"/>
      <c r="E64" s="230"/>
      <c r="F64" s="115"/>
      <c r="G64" s="115"/>
      <c r="H64" s="115"/>
      <c r="I64" s="115"/>
      <c r="J64" s="115"/>
      <c r="K64" s="115"/>
      <c r="L64" s="115"/>
      <c r="M64" s="115"/>
      <c r="N64" s="115"/>
      <c r="O64" s="115"/>
      <c r="P64" s="115"/>
      <c r="Q64" s="115"/>
      <c r="R64" s="115"/>
      <c r="S64" s="115"/>
      <c r="T64" s="115"/>
      <c r="U64" s="115"/>
      <c r="V64" s="115"/>
      <c r="W64" s="115"/>
      <c r="X64" s="115"/>
      <c r="Y64" s="115"/>
      <c r="Z64" s="115"/>
    </row>
    <row r="65" hidden="1">
      <c r="A65" s="115"/>
      <c r="B65" s="229"/>
      <c r="C65" s="230"/>
      <c r="D65" s="230"/>
      <c r="E65" s="230"/>
      <c r="F65" s="115"/>
      <c r="G65" s="115"/>
      <c r="H65" s="115"/>
      <c r="I65" s="115"/>
      <c r="J65" s="115"/>
      <c r="K65" s="115"/>
      <c r="L65" s="115"/>
      <c r="M65" s="115"/>
      <c r="N65" s="115"/>
      <c r="O65" s="115"/>
      <c r="P65" s="115"/>
      <c r="Q65" s="115"/>
      <c r="R65" s="115"/>
      <c r="S65" s="115"/>
      <c r="T65" s="115"/>
      <c r="U65" s="115"/>
      <c r="V65" s="115"/>
      <c r="W65" s="115"/>
      <c r="X65" s="115"/>
      <c r="Y65" s="115"/>
      <c r="Z65" s="115"/>
    </row>
    <row r="66" hidden="1">
      <c r="A66" s="115"/>
      <c r="B66" s="229"/>
      <c r="C66" s="230"/>
      <c r="D66" s="230"/>
      <c r="E66" s="230"/>
      <c r="F66" s="115"/>
      <c r="G66" s="115"/>
      <c r="H66" s="115"/>
      <c r="I66" s="115"/>
      <c r="J66" s="115"/>
      <c r="K66" s="115"/>
      <c r="L66" s="115"/>
      <c r="M66" s="115"/>
      <c r="N66" s="115"/>
      <c r="O66" s="115"/>
      <c r="P66" s="115"/>
      <c r="Q66" s="115"/>
      <c r="R66" s="115"/>
      <c r="S66" s="115"/>
      <c r="T66" s="115"/>
      <c r="U66" s="115"/>
      <c r="V66" s="115"/>
      <c r="W66" s="115"/>
      <c r="X66" s="115"/>
      <c r="Y66" s="115"/>
      <c r="Z66" s="115"/>
    </row>
    <row r="67" hidden="1">
      <c r="A67" s="115"/>
      <c r="B67" s="229"/>
      <c r="C67" s="230"/>
      <c r="D67" s="230"/>
      <c r="E67" s="230"/>
      <c r="F67" s="115"/>
      <c r="G67" s="115"/>
      <c r="H67" s="115"/>
      <c r="I67" s="115"/>
      <c r="J67" s="115"/>
      <c r="K67" s="115"/>
      <c r="L67" s="115"/>
      <c r="M67" s="115"/>
      <c r="N67" s="115"/>
      <c r="O67" s="115"/>
      <c r="P67" s="115"/>
      <c r="Q67" s="115"/>
      <c r="R67" s="115"/>
      <c r="S67" s="115"/>
      <c r="T67" s="115"/>
      <c r="U67" s="115"/>
      <c r="V67" s="115"/>
      <c r="W67" s="115"/>
      <c r="X67" s="115"/>
      <c r="Y67" s="115"/>
      <c r="Z67" s="115"/>
    </row>
    <row r="68" hidden="1">
      <c r="A68" s="115"/>
      <c r="B68" s="229"/>
      <c r="C68" s="230"/>
      <c r="D68" s="230"/>
      <c r="E68" s="230"/>
      <c r="F68" s="115"/>
      <c r="G68" s="115"/>
      <c r="H68" s="115"/>
      <c r="I68" s="115"/>
      <c r="J68" s="115"/>
      <c r="K68" s="115"/>
      <c r="L68" s="115"/>
      <c r="M68" s="115"/>
      <c r="N68" s="115"/>
      <c r="O68" s="115"/>
      <c r="P68" s="115"/>
      <c r="Q68" s="115"/>
      <c r="R68" s="115"/>
      <c r="S68" s="115"/>
      <c r="T68" s="115"/>
      <c r="U68" s="115"/>
      <c r="V68" s="115"/>
      <c r="W68" s="115"/>
      <c r="X68" s="115"/>
      <c r="Y68" s="115"/>
      <c r="Z68" s="115"/>
    </row>
    <row r="69" hidden="1">
      <c r="A69" s="115"/>
      <c r="B69" s="229"/>
      <c r="C69" s="230"/>
      <c r="D69" s="230"/>
      <c r="E69" s="230"/>
      <c r="F69" s="115"/>
      <c r="G69" s="115"/>
      <c r="H69" s="115"/>
      <c r="I69" s="115"/>
      <c r="J69" s="115"/>
      <c r="K69" s="115"/>
      <c r="L69" s="115"/>
      <c r="M69" s="115"/>
      <c r="N69" s="115"/>
      <c r="O69" s="115"/>
      <c r="P69" s="115"/>
      <c r="Q69" s="115"/>
      <c r="R69" s="115"/>
      <c r="S69" s="115"/>
      <c r="T69" s="115"/>
      <c r="U69" s="115"/>
      <c r="V69" s="115"/>
      <c r="W69" s="115"/>
      <c r="X69" s="115"/>
      <c r="Y69" s="115"/>
      <c r="Z69" s="115"/>
    </row>
    <row r="70" hidden="1">
      <c r="A70" s="115"/>
      <c r="B70" s="229"/>
      <c r="C70" s="230"/>
      <c r="D70" s="230"/>
      <c r="E70" s="230"/>
      <c r="F70" s="115"/>
      <c r="G70" s="115"/>
      <c r="H70" s="115"/>
      <c r="I70" s="115"/>
      <c r="J70" s="115"/>
      <c r="K70" s="115"/>
      <c r="L70" s="115"/>
      <c r="M70" s="115"/>
      <c r="N70" s="115"/>
      <c r="O70" s="115"/>
      <c r="P70" s="115"/>
      <c r="Q70" s="115"/>
      <c r="R70" s="115"/>
      <c r="S70" s="115"/>
      <c r="T70" s="115"/>
      <c r="U70" s="115"/>
      <c r="V70" s="115"/>
      <c r="W70" s="115"/>
      <c r="X70" s="115"/>
      <c r="Y70" s="115"/>
      <c r="Z70" s="115"/>
    </row>
    <row r="71" hidden="1">
      <c r="A71" s="115"/>
      <c r="B71" s="229"/>
      <c r="C71" s="230"/>
      <c r="D71" s="230"/>
      <c r="E71" s="230"/>
      <c r="F71" s="115"/>
      <c r="G71" s="115"/>
      <c r="H71" s="115"/>
      <c r="I71" s="115"/>
      <c r="J71" s="115"/>
      <c r="K71" s="115"/>
      <c r="L71" s="115"/>
      <c r="M71" s="115"/>
      <c r="N71" s="115"/>
      <c r="O71" s="115"/>
      <c r="P71" s="115"/>
      <c r="Q71" s="115"/>
      <c r="R71" s="115"/>
      <c r="S71" s="115"/>
      <c r="T71" s="115"/>
      <c r="U71" s="115"/>
      <c r="V71" s="115"/>
      <c r="W71" s="115"/>
      <c r="X71" s="115"/>
      <c r="Y71" s="115"/>
      <c r="Z71" s="115"/>
    </row>
    <row r="72" hidden="1">
      <c r="A72" s="115"/>
      <c r="B72" s="229"/>
      <c r="C72" s="230"/>
      <c r="D72" s="230"/>
      <c r="E72" s="230"/>
      <c r="F72" s="115"/>
      <c r="G72" s="115"/>
      <c r="H72" s="115"/>
      <c r="I72" s="115"/>
      <c r="J72" s="115"/>
      <c r="K72" s="115"/>
      <c r="L72" s="115"/>
      <c r="M72" s="115"/>
      <c r="N72" s="115"/>
      <c r="O72" s="115"/>
      <c r="P72" s="115"/>
      <c r="Q72" s="115"/>
      <c r="R72" s="115"/>
      <c r="S72" s="115"/>
      <c r="T72" s="115"/>
      <c r="U72" s="115"/>
      <c r="V72" s="115"/>
      <c r="W72" s="115"/>
      <c r="X72" s="115"/>
      <c r="Y72" s="115"/>
      <c r="Z72" s="115"/>
    </row>
    <row r="73" hidden="1">
      <c r="A73" s="115"/>
      <c r="B73" s="229"/>
      <c r="C73" s="230"/>
      <c r="D73" s="230"/>
      <c r="E73" s="230"/>
      <c r="F73" s="115"/>
      <c r="G73" s="115"/>
      <c r="H73" s="115"/>
      <c r="I73" s="115"/>
      <c r="J73" s="115"/>
      <c r="K73" s="115"/>
      <c r="L73" s="115"/>
      <c r="M73" s="115"/>
      <c r="N73" s="115"/>
      <c r="O73" s="115"/>
      <c r="P73" s="115"/>
      <c r="Q73" s="115"/>
      <c r="R73" s="115"/>
      <c r="S73" s="115"/>
      <c r="T73" s="115"/>
      <c r="U73" s="115"/>
      <c r="V73" s="115"/>
      <c r="W73" s="115"/>
      <c r="X73" s="115"/>
      <c r="Y73" s="115"/>
      <c r="Z73" s="115"/>
    </row>
    <row r="74" hidden="1">
      <c r="A74" s="115"/>
      <c r="B74" s="229"/>
      <c r="C74" s="230"/>
      <c r="D74" s="230"/>
      <c r="E74" s="230"/>
      <c r="F74" s="115"/>
      <c r="G74" s="115"/>
      <c r="H74" s="115"/>
      <c r="I74" s="115"/>
      <c r="J74" s="115"/>
      <c r="K74" s="115"/>
      <c r="L74" s="115"/>
      <c r="M74" s="115"/>
      <c r="N74" s="115"/>
      <c r="O74" s="115"/>
      <c r="P74" s="115"/>
      <c r="Q74" s="115"/>
      <c r="R74" s="115"/>
      <c r="S74" s="115"/>
      <c r="T74" s="115"/>
      <c r="U74" s="115"/>
      <c r="V74" s="115"/>
      <c r="W74" s="115"/>
      <c r="X74" s="115"/>
      <c r="Y74" s="115"/>
      <c r="Z74" s="115"/>
    </row>
    <row r="75" hidden="1">
      <c r="A75" s="115"/>
      <c r="B75" s="229"/>
      <c r="C75" s="230"/>
      <c r="D75" s="230"/>
      <c r="E75" s="230"/>
      <c r="F75" s="115"/>
      <c r="G75" s="115"/>
      <c r="H75" s="115"/>
      <c r="I75" s="115"/>
      <c r="J75" s="115"/>
      <c r="K75" s="115"/>
      <c r="L75" s="115"/>
      <c r="M75" s="115"/>
      <c r="N75" s="115"/>
      <c r="O75" s="115"/>
      <c r="P75" s="115"/>
      <c r="Q75" s="115"/>
      <c r="R75" s="115"/>
      <c r="S75" s="115"/>
      <c r="T75" s="115"/>
      <c r="U75" s="115"/>
      <c r="V75" s="115"/>
      <c r="W75" s="115"/>
      <c r="X75" s="115"/>
      <c r="Y75" s="115"/>
      <c r="Z75" s="115"/>
    </row>
    <row r="76" hidden="1">
      <c r="A76" s="115"/>
      <c r="B76" s="229"/>
      <c r="C76" s="230"/>
      <c r="D76" s="230"/>
      <c r="E76" s="230"/>
      <c r="F76" s="115"/>
      <c r="G76" s="115"/>
      <c r="H76" s="115"/>
      <c r="I76" s="115"/>
      <c r="J76" s="115"/>
      <c r="K76" s="115"/>
      <c r="L76" s="115"/>
      <c r="M76" s="115"/>
      <c r="N76" s="115"/>
      <c r="O76" s="115"/>
      <c r="P76" s="115"/>
      <c r="Q76" s="115"/>
      <c r="R76" s="115"/>
      <c r="S76" s="115"/>
      <c r="T76" s="115"/>
      <c r="U76" s="115"/>
      <c r="V76" s="115"/>
      <c r="W76" s="115"/>
      <c r="X76" s="115"/>
      <c r="Y76" s="115"/>
      <c r="Z76" s="115"/>
    </row>
    <row r="77" hidden="1">
      <c r="A77" s="115"/>
      <c r="B77" s="229"/>
      <c r="C77" s="230"/>
      <c r="D77" s="230"/>
      <c r="E77" s="230"/>
      <c r="F77" s="115"/>
      <c r="G77" s="115"/>
      <c r="H77" s="115"/>
      <c r="I77" s="115"/>
      <c r="J77" s="115"/>
      <c r="K77" s="115"/>
      <c r="L77" s="115"/>
      <c r="M77" s="115"/>
      <c r="N77" s="115"/>
      <c r="O77" s="115"/>
      <c r="P77" s="115"/>
      <c r="Q77" s="115"/>
      <c r="R77" s="115"/>
      <c r="S77" s="115"/>
      <c r="T77" s="115"/>
      <c r="U77" s="115"/>
      <c r="V77" s="115"/>
      <c r="W77" s="115"/>
      <c r="X77" s="115"/>
      <c r="Y77" s="115"/>
      <c r="Z77" s="115"/>
    </row>
    <row r="78" hidden="1">
      <c r="A78" s="115"/>
      <c r="B78" s="229"/>
      <c r="C78" s="230"/>
      <c r="D78" s="230"/>
      <c r="E78" s="230"/>
      <c r="F78" s="115"/>
      <c r="G78" s="115"/>
      <c r="H78" s="115"/>
      <c r="I78" s="115"/>
      <c r="J78" s="115"/>
      <c r="K78" s="115"/>
      <c r="L78" s="115"/>
      <c r="M78" s="115"/>
      <c r="N78" s="115"/>
      <c r="O78" s="115"/>
      <c r="P78" s="115"/>
      <c r="Q78" s="115"/>
      <c r="R78" s="115"/>
      <c r="S78" s="115"/>
      <c r="T78" s="115"/>
      <c r="U78" s="115"/>
      <c r="V78" s="115"/>
      <c r="W78" s="115"/>
      <c r="X78" s="115"/>
      <c r="Y78" s="115"/>
      <c r="Z78" s="115"/>
    </row>
    <row r="79" hidden="1">
      <c r="A79" s="115"/>
      <c r="B79" s="229"/>
      <c r="C79" s="230"/>
      <c r="D79" s="230"/>
      <c r="E79" s="230"/>
      <c r="F79" s="115"/>
      <c r="G79" s="115"/>
      <c r="H79" s="115"/>
      <c r="I79" s="115"/>
      <c r="J79" s="115"/>
      <c r="K79" s="115"/>
      <c r="L79" s="115"/>
      <c r="M79" s="115"/>
      <c r="N79" s="115"/>
      <c r="O79" s="115"/>
      <c r="P79" s="115"/>
      <c r="Q79" s="115"/>
      <c r="R79" s="115"/>
      <c r="S79" s="115"/>
      <c r="T79" s="115"/>
      <c r="U79" s="115"/>
      <c r="V79" s="115"/>
      <c r="W79" s="115"/>
      <c r="X79" s="115"/>
      <c r="Y79" s="115"/>
      <c r="Z79" s="115"/>
    </row>
    <row r="80" hidden="1">
      <c r="A80" s="115"/>
      <c r="B80" s="229"/>
      <c r="C80" s="230"/>
      <c r="D80" s="230"/>
      <c r="E80" s="230"/>
      <c r="F80" s="115"/>
      <c r="G80" s="115"/>
      <c r="H80" s="115"/>
      <c r="I80" s="115"/>
      <c r="J80" s="115"/>
      <c r="K80" s="115"/>
      <c r="L80" s="115"/>
      <c r="M80" s="115"/>
      <c r="N80" s="115"/>
      <c r="O80" s="115"/>
      <c r="P80" s="115"/>
      <c r="Q80" s="115"/>
      <c r="R80" s="115"/>
      <c r="S80" s="115"/>
      <c r="T80" s="115"/>
      <c r="U80" s="115"/>
      <c r="V80" s="115"/>
      <c r="W80" s="115"/>
      <c r="X80" s="115"/>
      <c r="Y80" s="115"/>
      <c r="Z80" s="115"/>
    </row>
    <row r="81" hidden="1">
      <c r="A81" s="115"/>
      <c r="B81" s="229"/>
      <c r="C81" s="230"/>
      <c r="D81" s="230"/>
      <c r="E81" s="230"/>
      <c r="F81" s="115"/>
      <c r="G81" s="115"/>
      <c r="H81" s="115"/>
      <c r="I81" s="115"/>
      <c r="J81" s="115"/>
      <c r="K81" s="115"/>
      <c r="L81" s="115"/>
      <c r="M81" s="115"/>
      <c r="N81" s="115"/>
      <c r="O81" s="115"/>
      <c r="P81" s="115"/>
      <c r="Q81" s="115"/>
      <c r="R81" s="115"/>
      <c r="S81" s="115"/>
      <c r="T81" s="115"/>
      <c r="U81" s="115"/>
      <c r="V81" s="115"/>
      <c r="W81" s="115"/>
      <c r="X81" s="115"/>
      <c r="Y81" s="115"/>
      <c r="Z81" s="115"/>
    </row>
    <row r="82" hidden="1">
      <c r="A82" s="115"/>
      <c r="B82" s="229"/>
      <c r="C82" s="230"/>
      <c r="D82" s="230"/>
      <c r="E82" s="230"/>
      <c r="F82" s="115"/>
      <c r="G82" s="115"/>
      <c r="H82" s="115"/>
      <c r="I82" s="115"/>
      <c r="J82" s="115"/>
      <c r="K82" s="115"/>
      <c r="L82" s="115"/>
      <c r="M82" s="115"/>
      <c r="N82" s="115"/>
      <c r="O82" s="115"/>
      <c r="P82" s="115"/>
      <c r="Q82" s="115"/>
      <c r="R82" s="115"/>
      <c r="S82" s="115"/>
      <c r="T82" s="115"/>
      <c r="U82" s="115"/>
      <c r="V82" s="115"/>
      <c r="W82" s="115"/>
      <c r="X82" s="115"/>
      <c r="Y82" s="115"/>
      <c r="Z82" s="115"/>
    </row>
    <row r="83" hidden="1">
      <c r="A83" s="115"/>
      <c r="B83" s="229"/>
      <c r="C83" s="230"/>
      <c r="D83" s="230"/>
      <c r="E83" s="230"/>
      <c r="F83" s="115"/>
      <c r="G83" s="115"/>
      <c r="H83" s="115"/>
      <c r="I83" s="115"/>
      <c r="J83" s="115"/>
      <c r="K83" s="115"/>
      <c r="L83" s="115"/>
      <c r="M83" s="115"/>
      <c r="N83" s="115"/>
      <c r="O83" s="115"/>
      <c r="P83" s="115"/>
      <c r="Q83" s="115"/>
      <c r="R83" s="115"/>
      <c r="S83" s="115"/>
      <c r="T83" s="115"/>
      <c r="U83" s="115"/>
      <c r="V83" s="115"/>
      <c r="W83" s="115"/>
      <c r="X83" s="115"/>
      <c r="Y83" s="115"/>
      <c r="Z83" s="115"/>
    </row>
    <row r="84" hidden="1">
      <c r="A84" s="115"/>
      <c r="B84" s="229"/>
      <c r="C84" s="230"/>
      <c r="D84" s="230"/>
      <c r="E84" s="230"/>
      <c r="F84" s="115"/>
      <c r="G84" s="115"/>
      <c r="H84" s="115"/>
      <c r="I84" s="115"/>
      <c r="J84" s="115"/>
      <c r="K84" s="115"/>
      <c r="L84" s="115"/>
      <c r="M84" s="115"/>
      <c r="N84" s="115"/>
      <c r="O84" s="115"/>
      <c r="P84" s="115"/>
      <c r="Q84" s="115"/>
      <c r="R84" s="115"/>
      <c r="S84" s="115"/>
      <c r="T84" s="115"/>
      <c r="U84" s="115"/>
      <c r="V84" s="115"/>
      <c r="W84" s="115"/>
      <c r="X84" s="115"/>
      <c r="Y84" s="115"/>
      <c r="Z84" s="115"/>
    </row>
    <row r="85" hidden="1">
      <c r="A85" s="115"/>
      <c r="B85" s="229"/>
      <c r="C85" s="230"/>
      <c r="D85" s="230"/>
      <c r="E85" s="230"/>
      <c r="F85" s="115"/>
      <c r="G85" s="115"/>
      <c r="H85" s="115"/>
      <c r="I85" s="115"/>
      <c r="J85" s="115"/>
      <c r="K85" s="115"/>
      <c r="L85" s="115"/>
      <c r="M85" s="115"/>
      <c r="N85" s="115"/>
      <c r="O85" s="115"/>
      <c r="P85" s="115"/>
      <c r="Q85" s="115"/>
      <c r="R85" s="115"/>
      <c r="S85" s="115"/>
      <c r="T85" s="115"/>
      <c r="U85" s="115"/>
      <c r="V85" s="115"/>
      <c r="W85" s="115"/>
      <c r="X85" s="115"/>
      <c r="Y85" s="115"/>
      <c r="Z85" s="115"/>
    </row>
    <row r="86" hidden="1">
      <c r="A86" s="115"/>
      <c r="B86" s="229"/>
      <c r="C86" s="230"/>
      <c r="D86" s="230"/>
      <c r="E86" s="230"/>
      <c r="F86" s="115"/>
      <c r="G86" s="115"/>
      <c r="H86" s="115"/>
      <c r="I86" s="115"/>
      <c r="J86" s="115"/>
      <c r="K86" s="115"/>
      <c r="L86" s="115"/>
      <c r="M86" s="115"/>
      <c r="N86" s="115"/>
      <c r="O86" s="115"/>
      <c r="P86" s="115"/>
      <c r="Q86" s="115"/>
      <c r="R86" s="115"/>
      <c r="S86" s="115"/>
      <c r="T86" s="115"/>
      <c r="U86" s="115"/>
      <c r="V86" s="115"/>
      <c r="W86" s="115"/>
      <c r="X86" s="115"/>
      <c r="Y86" s="115"/>
      <c r="Z86" s="115"/>
    </row>
    <row r="87" hidden="1">
      <c r="A87" s="115"/>
      <c r="B87" s="229"/>
      <c r="C87" s="230"/>
      <c r="D87" s="230"/>
      <c r="E87" s="230"/>
      <c r="F87" s="115"/>
      <c r="G87" s="115"/>
      <c r="H87" s="115"/>
      <c r="I87" s="115"/>
      <c r="J87" s="115"/>
      <c r="K87" s="115"/>
      <c r="L87" s="115"/>
      <c r="M87" s="115"/>
      <c r="N87" s="115"/>
      <c r="O87" s="115"/>
      <c r="P87" s="115"/>
      <c r="Q87" s="115"/>
      <c r="R87" s="115"/>
      <c r="S87" s="115"/>
      <c r="T87" s="115"/>
      <c r="U87" s="115"/>
      <c r="V87" s="115"/>
      <c r="W87" s="115"/>
      <c r="X87" s="115"/>
      <c r="Y87" s="115"/>
      <c r="Z87" s="115"/>
    </row>
    <row r="88" hidden="1">
      <c r="A88" s="115"/>
      <c r="B88" s="229"/>
      <c r="C88" s="230"/>
      <c r="D88" s="230"/>
      <c r="E88" s="230"/>
      <c r="F88" s="115"/>
      <c r="G88" s="115"/>
      <c r="H88" s="115"/>
      <c r="I88" s="115"/>
      <c r="J88" s="115"/>
      <c r="K88" s="115"/>
      <c r="L88" s="115"/>
      <c r="M88" s="115"/>
      <c r="N88" s="115"/>
      <c r="O88" s="115"/>
      <c r="P88" s="115"/>
      <c r="Q88" s="115"/>
      <c r="R88" s="115"/>
      <c r="S88" s="115"/>
      <c r="T88" s="115"/>
      <c r="U88" s="115"/>
      <c r="V88" s="115"/>
      <c r="W88" s="115"/>
      <c r="X88" s="115"/>
      <c r="Y88" s="115"/>
      <c r="Z88" s="115"/>
    </row>
    <row r="89" hidden="1">
      <c r="A89" s="115"/>
      <c r="B89" s="229"/>
      <c r="C89" s="230"/>
      <c r="D89" s="230"/>
      <c r="E89" s="230"/>
      <c r="F89" s="115"/>
      <c r="G89" s="115"/>
      <c r="H89" s="115"/>
      <c r="I89" s="115"/>
      <c r="J89" s="115"/>
      <c r="K89" s="115"/>
      <c r="L89" s="115"/>
      <c r="M89" s="115"/>
      <c r="N89" s="115"/>
      <c r="O89" s="115"/>
      <c r="P89" s="115"/>
      <c r="Q89" s="115"/>
      <c r="R89" s="115"/>
      <c r="S89" s="115"/>
      <c r="T89" s="115"/>
      <c r="U89" s="115"/>
      <c r="V89" s="115"/>
      <c r="W89" s="115"/>
      <c r="X89" s="115"/>
      <c r="Y89" s="115"/>
      <c r="Z89" s="115"/>
    </row>
    <row r="90" hidden="1">
      <c r="A90" s="115"/>
      <c r="B90" s="229"/>
      <c r="C90" s="230"/>
      <c r="D90" s="230"/>
      <c r="E90" s="230"/>
      <c r="F90" s="115"/>
      <c r="G90" s="115"/>
      <c r="H90" s="115"/>
      <c r="I90" s="115"/>
      <c r="J90" s="115"/>
      <c r="K90" s="115"/>
      <c r="L90" s="115"/>
      <c r="M90" s="115"/>
      <c r="N90" s="115"/>
      <c r="O90" s="115"/>
      <c r="P90" s="115"/>
      <c r="Q90" s="115"/>
      <c r="R90" s="115"/>
      <c r="S90" s="115"/>
      <c r="T90" s="115"/>
      <c r="U90" s="115"/>
      <c r="V90" s="115"/>
      <c r="W90" s="115"/>
      <c r="X90" s="115"/>
      <c r="Y90" s="115"/>
      <c r="Z90" s="115"/>
    </row>
    <row r="91" hidden="1">
      <c r="A91" s="115"/>
      <c r="B91" s="229"/>
      <c r="C91" s="230"/>
      <c r="D91" s="230"/>
      <c r="E91" s="230"/>
      <c r="F91" s="115"/>
      <c r="G91" s="115"/>
      <c r="H91" s="115"/>
      <c r="I91" s="115"/>
      <c r="J91" s="115"/>
      <c r="K91" s="115"/>
      <c r="L91" s="115"/>
      <c r="M91" s="115"/>
      <c r="N91" s="115"/>
      <c r="O91" s="115"/>
      <c r="P91" s="115"/>
      <c r="Q91" s="115"/>
      <c r="R91" s="115"/>
      <c r="S91" s="115"/>
      <c r="T91" s="115"/>
      <c r="U91" s="115"/>
      <c r="V91" s="115"/>
      <c r="W91" s="115"/>
      <c r="X91" s="115"/>
      <c r="Y91" s="115"/>
      <c r="Z91" s="115"/>
    </row>
    <row r="92" hidden="1">
      <c r="A92" s="115"/>
      <c r="B92" s="229"/>
      <c r="C92" s="230"/>
      <c r="D92" s="230"/>
      <c r="E92" s="230"/>
      <c r="F92" s="115"/>
      <c r="G92" s="115"/>
      <c r="H92" s="115"/>
      <c r="I92" s="115"/>
      <c r="J92" s="115"/>
      <c r="K92" s="115"/>
      <c r="L92" s="115"/>
      <c r="M92" s="115"/>
      <c r="N92" s="115"/>
      <c r="O92" s="115"/>
      <c r="P92" s="115"/>
      <c r="Q92" s="115"/>
      <c r="R92" s="115"/>
      <c r="S92" s="115"/>
      <c r="T92" s="115"/>
      <c r="U92" s="115"/>
      <c r="V92" s="115"/>
      <c r="W92" s="115"/>
      <c r="X92" s="115"/>
      <c r="Y92" s="115"/>
      <c r="Z92" s="115"/>
    </row>
    <row r="93" hidden="1">
      <c r="A93" s="115"/>
      <c r="B93" s="229"/>
      <c r="C93" s="230"/>
      <c r="D93" s="230"/>
      <c r="E93" s="230"/>
      <c r="F93" s="115"/>
      <c r="G93" s="115"/>
      <c r="H93" s="115"/>
      <c r="I93" s="115"/>
      <c r="J93" s="115"/>
      <c r="K93" s="115"/>
      <c r="L93" s="115"/>
      <c r="M93" s="115"/>
      <c r="N93" s="115"/>
      <c r="O93" s="115"/>
      <c r="P93" s="115"/>
      <c r="Q93" s="115"/>
      <c r="R93" s="115"/>
      <c r="S93" s="115"/>
      <c r="T93" s="115"/>
      <c r="U93" s="115"/>
      <c r="V93" s="115"/>
      <c r="W93" s="115"/>
      <c r="X93" s="115"/>
      <c r="Y93" s="115"/>
      <c r="Z93" s="115"/>
    </row>
    <row r="94" hidden="1">
      <c r="A94" s="115"/>
      <c r="B94" s="229"/>
      <c r="C94" s="230"/>
      <c r="D94" s="230"/>
      <c r="E94" s="230"/>
      <c r="F94" s="115"/>
      <c r="G94" s="115"/>
      <c r="H94" s="115"/>
      <c r="I94" s="115"/>
      <c r="J94" s="115"/>
      <c r="K94" s="115"/>
      <c r="L94" s="115"/>
      <c r="M94" s="115"/>
      <c r="N94" s="115"/>
      <c r="O94" s="115"/>
      <c r="P94" s="115"/>
      <c r="Q94" s="115"/>
      <c r="R94" s="115"/>
      <c r="S94" s="115"/>
      <c r="T94" s="115"/>
      <c r="U94" s="115"/>
      <c r="V94" s="115"/>
      <c r="W94" s="115"/>
      <c r="X94" s="115"/>
      <c r="Y94" s="115"/>
      <c r="Z94" s="115"/>
    </row>
    <row r="95" hidden="1">
      <c r="A95" s="115"/>
      <c r="B95" s="229"/>
      <c r="C95" s="230"/>
      <c r="D95" s="230"/>
      <c r="E95" s="230"/>
      <c r="F95" s="115"/>
      <c r="G95" s="115"/>
      <c r="H95" s="115"/>
      <c r="I95" s="115"/>
      <c r="J95" s="115"/>
      <c r="K95" s="115"/>
      <c r="L95" s="115"/>
      <c r="M95" s="115"/>
      <c r="N95" s="115"/>
      <c r="O95" s="115"/>
      <c r="P95" s="115"/>
      <c r="Q95" s="115"/>
      <c r="R95" s="115"/>
      <c r="S95" s="115"/>
      <c r="T95" s="115"/>
      <c r="U95" s="115"/>
      <c r="V95" s="115"/>
      <c r="W95" s="115"/>
      <c r="X95" s="115"/>
      <c r="Y95" s="115"/>
      <c r="Z95" s="115"/>
    </row>
    <row r="96" hidden="1">
      <c r="A96" s="115"/>
      <c r="B96" s="229"/>
      <c r="C96" s="230"/>
      <c r="D96" s="230"/>
      <c r="E96" s="230"/>
      <c r="F96" s="115"/>
      <c r="G96" s="115"/>
      <c r="H96" s="115"/>
      <c r="I96" s="115"/>
      <c r="J96" s="115"/>
      <c r="K96" s="115"/>
      <c r="L96" s="115"/>
      <c r="M96" s="115"/>
      <c r="N96" s="115"/>
      <c r="O96" s="115"/>
      <c r="P96" s="115"/>
      <c r="Q96" s="115"/>
      <c r="R96" s="115"/>
      <c r="S96" s="115"/>
      <c r="T96" s="115"/>
      <c r="U96" s="115"/>
      <c r="V96" s="115"/>
      <c r="W96" s="115"/>
      <c r="X96" s="115"/>
      <c r="Y96" s="115"/>
      <c r="Z96" s="115"/>
    </row>
    <row r="97" hidden="1">
      <c r="A97" s="115"/>
      <c r="B97" s="229"/>
      <c r="C97" s="230"/>
      <c r="D97" s="230"/>
      <c r="E97" s="230"/>
      <c r="F97" s="115"/>
      <c r="G97" s="115"/>
      <c r="H97" s="115"/>
      <c r="I97" s="115"/>
      <c r="J97" s="115"/>
      <c r="K97" s="115"/>
      <c r="L97" s="115"/>
      <c r="M97" s="115"/>
      <c r="N97" s="115"/>
      <c r="O97" s="115"/>
      <c r="P97" s="115"/>
      <c r="Q97" s="115"/>
      <c r="R97" s="115"/>
      <c r="S97" s="115"/>
      <c r="T97" s="115"/>
      <c r="U97" s="115"/>
      <c r="V97" s="115"/>
      <c r="W97" s="115"/>
      <c r="X97" s="115"/>
      <c r="Y97" s="115"/>
      <c r="Z97" s="115"/>
    </row>
    <row r="98" hidden="1">
      <c r="A98" s="115"/>
      <c r="B98" s="229"/>
      <c r="C98" s="230"/>
      <c r="D98" s="230"/>
      <c r="E98" s="230"/>
      <c r="F98" s="115"/>
      <c r="G98" s="115"/>
      <c r="H98" s="115"/>
      <c r="I98" s="115"/>
      <c r="J98" s="115"/>
      <c r="K98" s="115"/>
      <c r="L98" s="115"/>
      <c r="M98" s="115"/>
      <c r="N98" s="115"/>
      <c r="O98" s="115"/>
      <c r="P98" s="115"/>
      <c r="Q98" s="115"/>
      <c r="R98" s="115"/>
      <c r="S98" s="115"/>
      <c r="T98" s="115"/>
      <c r="U98" s="115"/>
      <c r="V98" s="115"/>
      <c r="W98" s="115"/>
      <c r="X98" s="115"/>
      <c r="Y98" s="115"/>
      <c r="Z98" s="115"/>
    </row>
    <row r="99" hidden="1">
      <c r="A99" s="115"/>
      <c r="B99" s="229"/>
      <c r="C99" s="230"/>
      <c r="D99" s="230"/>
      <c r="E99" s="230"/>
      <c r="F99" s="115"/>
      <c r="G99" s="115"/>
      <c r="H99" s="115"/>
      <c r="I99" s="115"/>
      <c r="J99" s="115"/>
      <c r="K99" s="115"/>
      <c r="L99" s="115"/>
      <c r="M99" s="115"/>
      <c r="N99" s="115"/>
      <c r="O99" s="115"/>
      <c r="P99" s="115"/>
      <c r="Q99" s="115"/>
      <c r="R99" s="115"/>
      <c r="S99" s="115"/>
      <c r="T99" s="115"/>
      <c r="U99" s="115"/>
      <c r="V99" s="115"/>
      <c r="W99" s="115"/>
      <c r="X99" s="115"/>
      <c r="Y99" s="115"/>
      <c r="Z99" s="115"/>
    </row>
    <row r="100" hidden="1">
      <c r="A100" s="115"/>
      <c r="B100" s="229"/>
      <c r="C100" s="230"/>
      <c r="D100" s="230"/>
      <c r="E100" s="230"/>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idden="1">
      <c r="A101" s="115"/>
      <c r="B101" s="229"/>
      <c r="C101" s="230"/>
      <c r="D101" s="230"/>
      <c r="E101" s="230"/>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idden="1">
      <c r="A102" s="115"/>
      <c r="B102" s="229"/>
      <c r="C102" s="230"/>
      <c r="D102" s="230"/>
      <c r="E102" s="230"/>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idden="1">
      <c r="A103" s="115"/>
      <c r="B103" s="229"/>
      <c r="C103" s="230"/>
      <c r="D103" s="230"/>
      <c r="E103" s="230"/>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idden="1">
      <c r="A104" s="115"/>
      <c r="B104" s="229"/>
      <c r="C104" s="230"/>
      <c r="D104" s="230"/>
      <c r="E104" s="230"/>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idden="1">
      <c r="A105" s="115"/>
      <c r="B105" s="229"/>
      <c r="C105" s="230"/>
      <c r="D105" s="230"/>
      <c r="E105" s="230"/>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idden="1">
      <c r="A106" s="115"/>
      <c r="B106" s="229"/>
      <c r="C106" s="230"/>
      <c r="D106" s="230"/>
      <c r="E106" s="230"/>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idden="1">
      <c r="A107" s="115"/>
      <c r="B107" s="229"/>
      <c r="C107" s="230"/>
      <c r="D107" s="230"/>
      <c r="E107" s="230"/>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idden="1">
      <c r="A108" s="115"/>
      <c r="B108" s="229"/>
      <c r="C108" s="230"/>
      <c r="D108" s="230"/>
      <c r="E108" s="230"/>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idden="1">
      <c r="A109" s="115"/>
      <c r="B109" s="229"/>
      <c r="C109" s="230"/>
      <c r="D109" s="230"/>
      <c r="E109" s="230"/>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idden="1">
      <c r="A110" s="115"/>
      <c r="B110" s="229"/>
      <c r="C110" s="230"/>
      <c r="D110" s="230"/>
      <c r="E110" s="230"/>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idden="1">
      <c r="A111" s="115"/>
      <c r="B111" s="229"/>
      <c r="C111" s="230"/>
      <c r="D111" s="230"/>
      <c r="E111" s="230"/>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idden="1">
      <c r="A112" s="115"/>
      <c r="B112" s="229"/>
      <c r="C112" s="230"/>
      <c r="D112" s="230"/>
      <c r="E112" s="230"/>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idden="1">
      <c r="A113" s="115"/>
      <c r="B113" s="229"/>
      <c r="C113" s="230"/>
      <c r="D113" s="230"/>
      <c r="E113" s="230"/>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idden="1">
      <c r="A114" s="115"/>
      <c r="B114" s="229"/>
      <c r="C114" s="230"/>
      <c r="D114" s="230"/>
      <c r="E114" s="230"/>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idden="1">
      <c r="A115" s="115"/>
      <c r="B115" s="229"/>
      <c r="C115" s="230"/>
      <c r="D115" s="230"/>
      <c r="E115" s="230"/>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idden="1">
      <c r="A116" s="115"/>
      <c r="B116" s="229"/>
      <c r="C116" s="230"/>
      <c r="D116" s="230"/>
      <c r="E116" s="230"/>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idden="1">
      <c r="A117" s="115"/>
      <c r="B117" s="229"/>
      <c r="C117" s="230"/>
      <c r="D117" s="230"/>
      <c r="E117" s="230"/>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idden="1">
      <c r="A118" s="115"/>
      <c r="B118" s="229"/>
      <c r="C118" s="230"/>
      <c r="D118" s="230"/>
      <c r="E118" s="230"/>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idden="1">
      <c r="A119" s="115"/>
      <c r="B119" s="229"/>
      <c r="C119" s="230"/>
      <c r="D119" s="230"/>
      <c r="E119" s="230"/>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idden="1">
      <c r="A120" s="115"/>
      <c r="B120" s="229"/>
      <c r="C120" s="230"/>
      <c r="D120" s="230"/>
      <c r="E120" s="230"/>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idden="1">
      <c r="A121" s="115"/>
      <c r="B121" s="229"/>
      <c r="C121" s="230"/>
      <c r="D121" s="230"/>
      <c r="E121" s="230"/>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idden="1">
      <c r="A122" s="115"/>
      <c r="B122" s="229"/>
      <c r="C122" s="230"/>
      <c r="D122" s="230"/>
      <c r="E122" s="230"/>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idden="1">
      <c r="A123" s="115"/>
      <c r="B123" s="229"/>
      <c r="C123" s="230"/>
      <c r="D123" s="230"/>
      <c r="E123" s="230"/>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idden="1">
      <c r="A124" s="115"/>
      <c r="B124" s="229"/>
      <c r="C124" s="230"/>
      <c r="D124" s="230"/>
      <c r="E124" s="230"/>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idden="1">
      <c r="A125" s="115"/>
      <c r="B125" s="229"/>
      <c r="C125" s="230"/>
      <c r="D125" s="230"/>
      <c r="E125" s="230"/>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idden="1">
      <c r="A126" s="115"/>
      <c r="B126" s="229"/>
      <c r="C126" s="230"/>
      <c r="D126" s="230"/>
      <c r="E126" s="230"/>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idden="1">
      <c r="A127" s="115"/>
      <c r="B127" s="229"/>
      <c r="C127" s="230"/>
      <c r="D127" s="230"/>
      <c r="E127" s="230"/>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idden="1">
      <c r="A128" s="115"/>
      <c r="B128" s="229"/>
      <c r="C128" s="230"/>
      <c r="D128" s="230"/>
      <c r="E128" s="230"/>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idden="1">
      <c r="A129" s="115"/>
      <c r="B129" s="229"/>
      <c r="C129" s="230"/>
      <c r="D129" s="230"/>
      <c r="E129" s="230"/>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idden="1">
      <c r="A130" s="115"/>
      <c r="B130" s="229"/>
      <c r="C130" s="230"/>
      <c r="D130" s="230"/>
      <c r="E130" s="230"/>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idden="1">
      <c r="A131" s="115"/>
      <c r="B131" s="229"/>
      <c r="C131" s="230"/>
      <c r="D131" s="230"/>
      <c r="E131" s="230"/>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idden="1">
      <c r="A132" s="115"/>
      <c r="B132" s="229"/>
      <c r="C132" s="230"/>
      <c r="D132" s="230"/>
      <c r="E132" s="230"/>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idden="1">
      <c r="A133" s="115"/>
      <c r="B133" s="229"/>
      <c r="C133" s="230"/>
      <c r="D133" s="230"/>
      <c r="E133" s="230"/>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idden="1">
      <c r="A134" s="115"/>
      <c r="B134" s="229"/>
      <c r="C134" s="230"/>
      <c r="D134" s="230"/>
      <c r="E134" s="230"/>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idden="1">
      <c r="A135" s="115"/>
      <c r="B135" s="229"/>
      <c r="C135" s="230"/>
      <c r="D135" s="230"/>
      <c r="E135" s="230"/>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idden="1">
      <c r="A136" s="115"/>
      <c r="B136" s="229"/>
      <c r="C136" s="230"/>
      <c r="D136" s="230"/>
      <c r="E136" s="230"/>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idden="1">
      <c r="A137" s="115"/>
      <c r="B137" s="229"/>
      <c r="C137" s="230"/>
      <c r="D137" s="230"/>
      <c r="E137" s="230"/>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idden="1">
      <c r="A138" s="115"/>
      <c r="B138" s="229"/>
      <c r="C138" s="230"/>
      <c r="D138" s="230"/>
      <c r="E138" s="230"/>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idden="1">
      <c r="A139" s="115"/>
      <c r="B139" s="229"/>
      <c r="C139" s="230"/>
      <c r="D139" s="230"/>
      <c r="E139" s="230"/>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idden="1">
      <c r="A140" s="115"/>
      <c r="B140" s="229"/>
      <c r="C140" s="230"/>
      <c r="D140" s="230"/>
      <c r="E140" s="230"/>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idden="1">
      <c r="A141" s="115"/>
      <c r="B141" s="229"/>
      <c r="C141" s="230"/>
      <c r="D141" s="230"/>
      <c r="E141" s="230"/>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idden="1">
      <c r="A142" s="115"/>
      <c r="B142" s="229"/>
      <c r="C142" s="230"/>
      <c r="D142" s="230"/>
      <c r="E142" s="230"/>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idden="1">
      <c r="A143" s="115"/>
      <c r="B143" s="229"/>
      <c r="C143" s="230"/>
      <c r="D143" s="230"/>
      <c r="E143" s="230"/>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idden="1">
      <c r="A144" s="115"/>
      <c r="B144" s="229"/>
      <c r="C144" s="230"/>
      <c r="D144" s="230"/>
      <c r="E144" s="230"/>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idden="1">
      <c r="A145" s="115"/>
      <c r="B145" s="229"/>
      <c r="C145" s="230"/>
      <c r="D145" s="230"/>
      <c r="E145" s="230"/>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idden="1">
      <c r="A146" s="115"/>
      <c r="B146" s="229"/>
      <c r="C146" s="230"/>
      <c r="D146" s="230"/>
      <c r="E146" s="230"/>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idden="1">
      <c r="A147" s="115"/>
      <c r="B147" s="229"/>
      <c r="C147" s="230"/>
      <c r="D147" s="230"/>
      <c r="E147" s="230"/>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idden="1">
      <c r="A148" s="115"/>
      <c r="B148" s="229"/>
      <c r="C148" s="230"/>
      <c r="D148" s="230"/>
      <c r="E148" s="230"/>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idden="1">
      <c r="A149" s="115"/>
      <c r="B149" s="229"/>
      <c r="C149" s="230"/>
      <c r="D149" s="230"/>
      <c r="E149" s="230"/>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idden="1">
      <c r="A150" s="115"/>
      <c r="B150" s="229"/>
      <c r="C150" s="230"/>
      <c r="D150" s="230"/>
      <c r="E150" s="230"/>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idden="1">
      <c r="A151" s="115"/>
      <c r="B151" s="229"/>
      <c r="C151" s="230"/>
      <c r="D151" s="230"/>
      <c r="E151" s="230"/>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idden="1">
      <c r="A152" s="115"/>
      <c r="B152" s="229"/>
      <c r="C152" s="230"/>
      <c r="D152" s="230"/>
      <c r="E152" s="230"/>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idden="1">
      <c r="A153" s="115"/>
      <c r="B153" s="229"/>
      <c r="C153" s="230"/>
      <c r="D153" s="230"/>
      <c r="E153" s="230"/>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idden="1">
      <c r="A154" s="115"/>
      <c r="B154" s="229"/>
      <c r="C154" s="230"/>
      <c r="D154" s="230"/>
      <c r="E154" s="230"/>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idden="1">
      <c r="A155" s="115"/>
      <c r="B155" s="229"/>
      <c r="C155" s="230"/>
      <c r="D155" s="230"/>
      <c r="E155" s="230"/>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idden="1">
      <c r="A156" s="115"/>
      <c r="B156" s="229"/>
      <c r="C156" s="230"/>
      <c r="D156" s="230"/>
      <c r="E156" s="230"/>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idden="1">
      <c r="A157" s="115"/>
      <c r="B157" s="229"/>
      <c r="C157" s="230"/>
      <c r="D157" s="230"/>
      <c r="E157" s="230"/>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idden="1">
      <c r="A158" s="115"/>
      <c r="B158" s="229"/>
      <c r="C158" s="230"/>
      <c r="D158" s="230"/>
      <c r="E158" s="230"/>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idden="1">
      <c r="A159" s="115"/>
      <c r="B159" s="229"/>
      <c r="C159" s="230"/>
      <c r="D159" s="230"/>
      <c r="E159" s="230"/>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idden="1">
      <c r="A160" s="115"/>
      <c r="B160" s="229"/>
      <c r="C160" s="230"/>
      <c r="D160" s="230"/>
      <c r="E160" s="230"/>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idden="1">
      <c r="A161" s="115"/>
      <c r="B161" s="229"/>
      <c r="C161" s="230"/>
      <c r="D161" s="230"/>
      <c r="E161" s="230"/>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idden="1">
      <c r="A162" s="115"/>
      <c r="B162" s="229"/>
      <c r="C162" s="230"/>
      <c r="D162" s="230"/>
      <c r="E162" s="230"/>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idden="1">
      <c r="A163" s="115"/>
      <c r="B163" s="229"/>
      <c r="C163" s="230"/>
      <c r="D163" s="230"/>
      <c r="E163" s="230"/>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idden="1">
      <c r="A164" s="115"/>
      <c r="B164" s="229"/>
      <c r="C164" s="230"/>
      <c r="D164" s="230"/>
      <c r="E164" s="230"/>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idden="1">
      <c r="A165" s="115"/>
      <c r="B165" s="229"/>
      <c r="C165" s="230"/>
      <c r="D165" s="230"/>
      <c r="E165" s="230"/>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idden="1">
      <c r="A166" s="115"/>
      <c r="B166" s="229"/>
      <c r="C166" s="230"/>
      <c r="D166" s="230"/>
      <c r="E166" s="230"/>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idden="1">
      <c r="A167" s="115"/>
      <c r="B167" s="229"/>
      <c r="C167" s="230"/>
      <c r="D167" s="230"/>
      <c r="E167" s="230"/>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idden="1">
      <c r="A168" s="115"/>
      <c r="B168" s="229"/>
      <c r="C168" s="230"/>
      <c r="D168" s="230"/>
      <c r="E168" s="230"/>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idden="1">
      <c r="A169" s="115"/>
      <c r="B169" s="229"/>
      <c r="C169" s="230"/>
      <c r="D169" s="230"/>
      <c r="E169" s="230"/>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idden="1">
      <c r="A170" s="115"/>
      <c r="B170" s="229"/>
      <c r="C170" s="230"/>
      <c r="D170" s="230"/>
      <c r="E170" s="230"/>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idden="1">
      <c r="A171" s="115"/>
      <c r="B171" s="229"/>
      <c r="C171" s="230"/>
      <c r="D171" s="230"/>
      <c r="E171" s="230"/>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idden="1">
      <c r="A172" s="115"/>
      <c r="B172" s="229"/>
      <c r="C172" s="230"/>
      <c r="D172" s="230"/>
      <c r="E172" s="230"/>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idden="1">
      <c r="A173" s="115"/>
      <c r="B173" s="229"/>
      <c r="C173" s="230"/>
      <c r="D173" s="230"/>
      <c r="E173" s="230"/>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idden="1">
      <c r="A174" s="115"/>
      <c r="B174" s="229"/>
      <c r="C174" s="230"/>
      <c r="D174" s="230"/>
      <c r="E174" s="230"/>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idden="1">
      <c r="A175" s="115"/>
      <c r="B175" s="229"/>
      <c r="C175" s="230"/>
      <c r="D175" s="230"/>
      <c r="E175" s="230"/>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idden="1">
      <c r="A176" s="115"/>
      <c r="B176" s="229"/>
      <c r="C176" s="230"/>
      <c r="D176" s="230"/>
      <c r="E176" s="230"/>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idden="1">
      <c r="A177" s="115"/>
      <c r="B177" s="229"/>
      <c r="C177" s="230"/>
      <c r="D177" s="230"/>
      <c r="E177" s="230"/>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idden="1">
      <c r="A178" s="115"/>
      <c r="B178" s="229"/>
      <c r="C178" s="230"/>
      <c r="D178" s="230"/>
      <c r="E178" s="230"/>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idden="1">
      <c r="A179" s="115"/>
      <c r="B179" s="229"/>
      <c r="C179" s="230"/>
      <c r="D179" s="230"/>
      <c r="E179" s="230"/>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idden="1">
      <c r="A180" s="115"/>
      <c r="B180" s="229"/>
      <c r="C180" s="230"/>
      <c r="D180" s="230"/>
      <c r="E180" s="230"/>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idden="1">
      <c r="A181" s="115"/>
      <c r="B181" s="229"/>
      <c r="C181" s="230"/>
      <c r="D181" s="230"/>
      <c r="E181" s="230"/>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idden="1">
      <c r="A182" s="115"/>
      <c r="B182" s="229"/>
      <c r="C182" s="230"/>
      <c r="D182" s="230"/>
      <c r="E182" s="230"/>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idden="1">
      <c r="A183" s="115"/>
      <c r="B183" s="229"/>
      <c r="C183" s="230"/>
      <c r="D183" s="230"/>
      <c r="E183" s="230"/>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idden="1">
      <c r="A184" s="115"/>
      <c r="B184" s="229"/>
      <c r="C184" s="230"/>
      <c r="D184" s="230"/>
      <c r="E184" s="230"/>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idden="1">
      <c r="A185" s="115"/>
      <c r="B185" s="229"/>
      <c r="C185" s="230"/>
      <c r="D185" s="230"/>
      <c r="E185" s="230"/>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idden="1">
      <c r="A186" s="115"/>
      <c r="B186" s="229"/>
      <c r="C186" s="230"/>
      <c r="D186" s="230"/>
      <c r="E186" s="230"/>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idden="1">
      <c r="A187" s="115"/>
      <c r="B187" s="229"/>
      <c r="C187" s="230"/>
      <c r="D187" s="230"/>
      <c r="E187" s="230"/>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idden="1">
      <c r="A188" s="115"/>
      <c r="B188" s="229"/>
      <c r="C188" s="230"/>
      <c r="D188" s="230"/>
      <c r="E188" s="230"/>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idden="1">
      <c r="A189" s="115"/>
      <c r="B189" s="229"/>
      <c r="C189" s="230"/>
      <c r="D189" s="230"/>
      <c r="E189" s="230"/>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idden="1">
      <c r="A190" s="115"/>
      <c r="B190" s="229"/>
      <c r="C190" s="230"/>
      <c r="D190" s="230"/>
      <c r="E190" s="230"/>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idden="1">
      <c r="A191" s="115"/>
      <c r="B191" s="229"/>
      <c r="C191" s="230"/>
      <c r="D191" s="230"/>
      <c r="E191" s="230"/>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idden="1">
      <c r="A192" s="115"/>
      <c r="B192" s="229"/>
      <c r="C192" s="230"/>
      <c r="D192" s="230"/>
      <c r="E192" s="230"/>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idden="1">
      <c r="A193" s="115"/>
      <c r="B193" s="229"/>
      <c r="C193" s="230"/>
      <c r="D193" s="230"/>
      <c r="E193" s="230"/>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idden="1">
      <c r="A194" s="115"/>
      <c r="B194" s="229"/>
      <c r="C194" s="230"/>
      <c r="D194" s="230"/>
      <c r="E194" s="230"/>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idden="1">
      <c r="A195" s="115"/>
      <c r="B195" s="229"/>
      <c r="C195" s="230"/>
      <c r="D195" s="230"/>
      <c r="E195" s="230"/>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idden="1">
      <c r="A196" s="115"/>
      <c r="B196" s="229"/>
      <c r="C196" s="230"/>
      <c r="D196" s="230"/>
      <c r="E196" s="230"/>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idden="1">
      <c r="A197" s="115"/>
      <c r="B197" s="229"/>
      <c r="C197" s="230"/>
      <c r="D197" s="230"/>
      <c r="E197" s="230"/>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idden="1">
      <c r="A198" s="115"/>
      <c r="B198" s="229"/>
      <c r="C198" s="230"/>
      <c r="D198" s="230"/>
      <c r="E198" s="230"/>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idden="1">
      <c r="A199" s="115"/>
      <c r="B199" s="229"/>
      <c r="C199" s="230"/>
      <c r="D199" s="230"/>
      <c r="E199" s="230"/>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idden="1">
      <c r="A200" s="115"/>
      <c r="B200" s="229"/>
      <c r="C200" s="230"/>
      <c r="D200" s="230"/>
      <c r="E200" s="230"/>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idden="1">
      <c r="A201" s="115"/>
      <c r="B201" s="229"/>
      <c r="C201" s="230"/>
      <c r="D201" s="230"/>
      <c r="E201" s="230"/>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idden="1">
      <c r="A202" s="115"/>
      <c r="B202" s="229"/>
      <c r="C202" s="230"/>
      <c r="D202" s="230"/>
      <c r="E202" s="230"/>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idden="1">
      <c r="A203" s="115"/>
      <c r="B203" s="229"/>
      <c r="C203" s="230"/>
      <c r="D203" s="230"/>
      <c r="E203" s="230"/>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idden="1">
      <c r="A204" s="115"/>
      <c r="B204" s="229"/>
      <c r="C204" s="230"/>
      <c r="D204" s="230"/>
      <c r="E204" s="230"/>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idden="1">
      <c r="A205" s="115"/>
      <c r="B205" s="229"/>
      <c r="C205" s="230"/>
      <c r="D205" s="230"/>
      <c r="E205" s="230"/>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idden="1">
      <c r="A206" s="115"/>
      <c r="B206" s="229"/>
      <c r="C206" s="230"/>
      <c r="D206" s="230"/>
      <c r="E206" s="230"/>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idden="1">
      <c r="A207" s="115"/>
      <c r="B207" s="229"/>
      <c r="C207" s="230"/>
      <c r="D207" s="230"/>
      <c r="E207" s="230"/>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idden="1">
      <c r="A208" s="115"/>
      <c r="B208" s="229"/>
      <c r="C208" s="230"/>
      <c r="D208" s="230"/>
      <c r="E208" s="230"/>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idden="1">
      <c r="A209" s="115"/>
      <c r="B209" s="229"/>
      <c r="C209" s="230"/>
      <c r="D209" s="230"/>
      <c r="E209" s="230"/>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idden="1">
      <c r="A210" s="115"/>
      <c r="B210" s="229"/>
      <c r="C210" s="230"/>
      <c r="D210" s="230"/>
      <c r="E210" s="230"/>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idden="1">
      <c r="A211" s="115"/>
      <c r="B211" s="229"/>
      <c r="C211" s="230"/>
      <c r="D211" s="230"/>
      <c r="E211" s="230"/>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idden="1">
      <c r="A212" s="115"/>
      <c r="B212" s="229"/>
      <c r="C212" s="230"/>
      <c r="D212" s="230"/>
      <c r="E212" s="230"/>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idden="1">
      <c r="A213" s="115"/>
      <c r="B213" s="229"/>
      <c r="C213" s="230"/>
      <c r="D213" s="230"/>
      <c r="E213" s="230"/>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idden="1">
      <c r="A214" s="115"/>
      <c r="B214" s="229"/>
      <c r="C214" s="230"/>
      <c r="D214" s="230"/>
      <c r="E214" s="230"/>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idden="1">
      <c r="A215" s="115"/>
      <c r="B215" s="229"/>
      <c r="C215" s="230"/>
      <c r="D215" s="230"/>
      <c r="E215" s="230"/>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idden="1">
      <c r="A216" s="115"/>
      <c r="B216" s="229"/>
      <c r="C216" s="230"/>
      <c r="D216" s="230"/>
      <c r="E216" s="230"/>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idden="1">
      <c r="A217" s="115"/>
      <c r="B217" s="229"/>
      <c r="C217" s="230"/>
      <c r="D217" s="230"/>
      <c r="E217" s="230"/>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idden="1">
      <c r="A218" s="115"/>
      <c r="B218" s="229"/>
      <c r="C218" s="230"/>
      <c r="D218" s="230"/>
      <c r="E218" s="230"/>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idden="1">
      <c r="A219" s="115"/>
      <c r="B219" s="229"/>
      <c r="C219" s="230"/>
      <c r="D219" s="230"/>
      <c r="E219" s="230"/>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idden="1">
      <c r="A220" s="115"/>
      <c r="B220" s="229"/>
      <c r="C220" s="230"/>
      <c r="D220" s="230"/>
      <c r="E220" s="230"/>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idden="1">
      <c r="A221" s="115"/>
      <c r="B221" s="229"/>
      <c r="C221" s="230"/>
      <c r="D221" s="230"/>
      <c r="E221" s="230"/>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idden="1">
      <c r="A222" s="115"/>
      <c r="B222" s="229"/>
      <c r="C222" s="230"/>
      <c r="D222" s="230"/>
      <c r="E222" s="230"/>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idden="1">
      <c r="A223" s="115"/>
      <c r="B223" s="229"/>
      <c r="C223" s="230"/>
      <c r="D223" s="230"/>
      <c r="E223" s="230"/>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idden="1">
      <c r="A224" s="115"/>
      <c r="B224" s="229"/>
      <c r="C224" s="230"/>
      <c r="D224" s="230"/>
      <c r="E224" s="230"/>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idden="1">
      <c r="A225" s="115"/>
      <c r="B225" s="229"/>
      <c r="C225" s="230"/>
      <c r="D225" s="230"/>
      <c r="E225" s="230"/>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idden="1">
      <c r="A226" s="115"/>
      <c r="B226" s="229"/>
      <c r="C226" s="230"/>
      <c r="D226" s="230"/>
      <c r="E226" s="230"/>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idden="1">
      <c r="A227" s="115"/>
      <c r="B227" s="229"/>
      <c r="C227" s="230"/>
      <c r="D227" s="230"/>
      <c r="E227" s="230"/>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idden="1">
      <c r="A228" s="115"/>
      <c r="B228" s="229"/>
      <c r="C228" s="230"/>
      <c r="D228" s="230"/>
      <c r="E228" s="230"/>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idden="1">
      <c r="A229" s="115"/>
      <c r="B229" s="229"/>
      <c r="C229" s="230"/>
      <c r="D229" s="230"/>
      <c r="E229" s="230"/>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idden="1">
      <c r="A230" s="115"/>
      <c r="B230" s="229"/>
      <c r="C230" s="230"/>
      <c r="D230" s="230"/>
      <c r="E230" s="230"/>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idden="1">
      <c r="A231" s="115"/>
      <c r="B231" s="229"/>
      <c r="C231" s="230"/>
      <c r="D231" s="230"/>
      <c r="E231" s="230"/>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idden="1">
      <c r="A232" s="115"/>
      <c r="B232" s="229"/>
      <c r="C232" s="230"/>
      <c r="D232" s="230"/>
      <c r="E232" s="230"/>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idden="1">
      <c r="A233" s="115"/>
      <c r="B233" s="229"/>
      <c r="C233" s="230"/>
      <c r="D233" s="230"/>
      <c r="E233" s="230"/>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idden="1">
      <c r="A234" s="115"/>
      <c r="B234" s="229"/>
      <c r="C234" s="230"/>
      <c r="D234" s="230"/>
      <c r="E234" s="230"/>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idden="1">
      <c r="A235" s="115"/>
      <c r="B235" s="229"/>
      <c r="C235" s="230"/>
      <c r="D235" s="230"/>
      <c r="E235" s="230"/>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idden="1">
      <c r="A236" s="115"/>
      <c r="B236" s="229"/>
      <c r="C236" s="230"/>
      <c r="D236" s="230"/>
      <c r="E236" s="230"/>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idden="1">
      <c r="A237" s="115"/>
      <c r="B237" s="229"/>
      <c r="C237" s="230"/>
      <c r="D237" s="230"/>
      <c r="E237" s="230"/>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idden="1">
      <c r="A238" s="115"/>
      <c r="B238" s="229"/>
      <c r="C238" s="230"/>
      <c r="D238" s="230"/>
      <c r="E238" s="230"/>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idden="1">
      <c r="A239" s="115"/>
      <c r="B239" s="229"/>
      <c r="C239" s="230"/>
      <c r="D239" s="230"/>
      <c r="E239" s="230"/>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idden="1">
      <c r="A240" s="115"/>
      <c r="B240" s="229"/>
      <c r="C240" s="230"/>
      <c r="D240" s="230"/>
      <c r="E240" s="230"/>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idden="1">
      <c r="A241" s="115"/>
      <c r="B241" s="229"/>
      <c r="C241" s="230"/>
      <c r="D241" s="230"/>
      <c r="E241" s="230"/>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idden="1">
      <c r="A242" s="115"/>
      <c r="B242" s="229"/>
      <c r="C242" s="230"/>
      <c r="D242" s="230"/>
      <c r="E242" s="230"/>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idden="1">
      <c r="A243" s="115"/>
      <c r="B243" s="229"/>
      <c r="C243" s="230"/>
      <c r="D243" s="230"/>
      <c r="E243" s="230"/>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idden="1">
      <c r="A244" s="115"/>
      <c r="B244" s="229"/>
      <c r="C244" s="230"/>
      <c r="D244" s="230"/>
      <c r="E244" s="230"/>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idden="1">
      <c r="A245" s="115"/>
      <c r="B245" s="229"/>
      <c r="C245" s="230"/>
      <c r="D245" s="230"/>
      <c r="E245" s="230"/>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idden="1">
      <c r="A246" s="115"/>
      <c r="B246" s="229"/>
      <c r="C246" s="230"/>
      <c r="D246" s="230"/>
      <c r="E246" s="230"/>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idden="1">
      <c r="A247" s="115"/>
      <c r="B247" s="229"/>
      <c r="C247" s="230"/>
      <c r="D247" s="230"/>
      <c r="E247" s="230"/>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idden="1">
      <c r="A248" s="115"/>
      <c r="B248" s="229"/>
      <c r="C248" s="230"/>
      <c r="D248" s="230"/>
      <c r="E248" s="230"/>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idden="1">
      <c r="A249" s="115"/>
      <c r="B249" s="229"/>
      <c r="C249" s="230"/>
      <c r="D249" s="230"/>
      <c r="E249" s="230"/>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idden="1">
      <c r="A250" s="115"/>
      <c r="B250" s="229"/>
      <c r="C250" s="230"/>
      <c r="D250" s="230"/>
      <c r="E250" s="230"/>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idden="1">
      <c r="A251" s="115"/>
      <c r="B251" s="229"/>
      <c r="C251" s="230"/>
      <c r="D251" s="230"/>
      <c r="E251" s="230"/>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idden="1">
      <c r="A252" s="115"/>
      <c r="B252" s="229"/>
      <c r="C252" s="230"/>
      <c r="D252" s="230"/>
      <c r="E252" s="230"/>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idden="1">
      <c r="A253" s="115"/>
      <c r="B253" s="229"/>
      <c r="C253" s="230"/>
      <c r="D253" s="230"/>
      <c r="E253" s="230"/>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idden="1">
      <c r="A254" s="115"/>
      <c r="B254" s="229"/>
      <c r="C254" s="230"/>
      <c r="D254" s="230"/>
      <c r="E254" s="230"/>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idden="1">
      <c r="A255" s="115"/>
      <c r="B255" s="229"/>
      <c r="C255" s="230"/>
      <c r="D255" s="230"/>
      <c r="E255" s="230"/>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idden="1">
      <c r="A256" s="115"/>
      <c r="B256" s="229"/>
      <c r="C256" s="230"/>
      <c r="D256" s="230"/>
      <c r="E256" s="230"/>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idden="1">
      <c r="A257" s="115"/>
      <c r="B257" s="229"/>
      <c r="C257" s="230"/>
      <c r="D257" s="230"/>
      <c r="E257" s="230"/>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idden="1">
      <c r="A258" s="115"/>
      <c r="B258" s="229"/>
      <c r="C258" s="230"/>
      <c r="D258" s="230"/>
      <c r="E258" s="230"/>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idden="1">
      <c r="A259" s="115"/>
      <c r="B259" s="229"/>
      <c r="C259" s="230"/>
      <c r="D259" s="230"/>
      <c r="E259" s="230"/>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idden="1">
      <c r="A260" s="115"/>
      <c r="B260" s="229"/>
      <c r="C260" s="230"/>
      <c r="D260" s="230"/>
      <c r="E260" s="230"/>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idden="1">
      <c r="A261" s="115"/>
      <c r="B261" s="229"/>
      <c r="C261" s="230"/>
      <c r="D261" s="230"/>
      <c r="E261" s="230"/>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idden="1">
      <c r="A262" s="115"/>
      <c r="B262" s="229"/>
      <c r="C262" s="230"/>
      <c r="D262" s="230"/>
      <c r="E262" s="230"/>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idden="1">
      <c r="A263" s="115"/>
      <c r="B263" s="229"/>
      <c r="C263" s="230"/>
      <c r="D263" s="230"/>
      <c r="E263" s="230"/>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idden="1">
      <c r="A264" s="115"/>
      <c r="B264" s="229"/>
      <c r="C264" s="230"/>
      <c r="D264" s="230"/>
      <c r="E264" s="230"/>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idden="1">
      <c r="A265" s="115"/>
      <c r="B265" s="229"/>
      <c r="C265" s="230"/>
      <c r="D265" s="230"/>
      <c r="E265" s="230"/>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idden="1">
      <c r="A266" s="115"/>
      <c r="B266" s="229"/>
      <c r="C266" s="230"/>
      <c r="D266" s="230"/>
      <c r="E266" s="230"/>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idden="1">
      <c r="A267" s="115"/>
      <c r="B267" s="229"/>
      <c r="C267" s="230"/>
      <c r="D267" s="230"/>
      <c r="E267" s="230"/>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idden="1">
      <c r="A268" s="115"/>
      <c r="B268" s="229"/>
      <c r="C268" s="230"/>
      <c r="D268" s="230"/>
      <c r="E268" s="230"/>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idden="1">
      <c r="A269" s="115"/>
      <c r="B269" s="229"/>
      <c r="C269" s="230"/>
      <c r="D269" s="230"/>
      <c r="E269" s="230"/>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idden="1">
      <c r="A270" s="115"/>
      <c r="B270" s="229"/>
      <c r="C270" s="230"/>
      <c r="D270" s="230"/>
      <c r="E270" s="230"/>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idden="1">
      <c r="A271" s="115"/>
      <c r="B271" s="229"/>
      <c r="C271" s="230"/>
      <c r="D271" s="230"/>
      <c r="E271" s="230"/>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idden="1">
      <c r="A272" s="115"/>
      <c r="B272" s="229"/>
      <c r="C272" s="230"/>
      <c r="D272" s="230"/>
      <c r="E272" s="230"/>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idden="1">
      <c r="A273" s="115"/>
      <c r="B273" s="229"/>
      <c r="C273" s="230"/>
      <c r="D273" s="230"/>
      <c r="E273" s="230"/>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idden="1">
      <c r="A274" s="115"/>
      <c r="B274" s="229"/>
      <c r="C274" s="230"/>
      <c r="D274" s="230"/>
      <c r="E274" s="230"/>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idden="1">
      <c r="A275" s="115"/>
      <c r="B275" s="229"/>
      <c r="C275" s="230"/>
      <c r="D275" s="230"/>
      <c r="E275" s="230"/>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idden="1">
      <c r="A276" s="115"/>
      <c r="B276" s="229"/>
      <c r="C276" s="230"/>
      <c r="D276" s="230"/>
      <c r="E276" s="230"/>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idden="1">
      <c r="A277" s="115"/>
      <c r="B277" s="229"/>
      <c r="C277" s="230"/>
      <c r="D277" s="230"/>
      <c r="E277" s="230"/>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idden="1">
      <c r="A278" s="115"/>
      <c r="B278" s="229"/>
      <c r="C278" s="230"/>
      <c r="D278" s="230"/>
      <c r="E278" s="230"/>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idden="1">
      <c r="A279" s="115"/>
      <c r="B279" s="229"/>
      <c r="C279" s="230"/>
      <c r="D279" s="230"/>
      <c r="E279" s="230"/>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idden="1">
      <c r="A280" s="115"/>
      <c r="B280" s="229"/>
      <c r="C280" s="230"/>
      <c r="D280" s="230"/>
      <c r="E280" s="230"/>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idden="1">
      <c r="A281" s="115"/>
      <c r="B281" s="229"/>
      <c r="C281" s="230"/>
      <c r="D281" s="230"/>
      <c r="E281" s="230"/>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idden="1">
      <c r="A282" s="115"/>
      <c r="B282" s="229"/>
      <c r="C282" s="230"/>
      <c r="D282" s="230"/>
      <c r="E282" s="230"/>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idden="1">
      <c r="A283" s="115"/>
      <c r="B283" s="229"/>
      <c r="C283" s="230"/>
      <c r="D283" s="230"/>
      <c r="E283" s="230"/>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idden="1">
      <c r="A284" s="115"/>
      <c r="B284" s="229"/>
      <c r="C284" s="230"/>
      <c r="D284" s="230"/>
      <c r="E284" s="230"/>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idden="1">
      <c r="A285" s="115"/>
      <c r="B285" s="229"/>
      <c r="C285" s="230"/>
      <c r="D285" s="230"/>
      <c r="E285" s="230"/>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idden="1">
      <c r="A286" s="115"/>
      <c r="B286" s="229"/>
      <c r="C286" s="230"/>
      <c r="D286" s="230"/>
      <c r="E286" s="230"/>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idden="1">
      <c r="A287" s="115"/>
      <c r="B287" s="229"/>
      <c r="C287" s="230"/>
      <c r="D287" s="230"/>
      <c r="E287" s="230"/>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idden="1">
      <c r="A288" s="115"/>
      <c r="B288" s="229"/>
      <c r="C288" s="230"/>
      <c r="D288" s="230"/>
      <c r="E288" s="230"/>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idden="1">
      <c r="A289" s="115"/>
      <c r="B289" s="229"/>
      <c r="C289" s="230"/>
      <c r="D289" s="230"/>
      <c r="E289" s="230"/>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idden="1">
      <c r="A290" s="115"/>
      <c r="B290" s="229"/>
      <c r="C290" s="230"/>
      <c r="D290" s="230"/>
      <c r="E290" s="230"/>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idden="1">
      <c r="A291" s="115"/>
      <c r="B291" s="229"/>
      <c r="C291" s="230"/>
      <c r="D291" s="230"/>
      <c r="E291" s="230"/>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idden="1">
      <c r="A292" s="115"/>
      <c r="B292" s="229"/>
      <c r="C292" s="230"/>
      <c r="D292" s="230"/>
      <c r="E292" s="230"/>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idden="1">
      <c r="A293" s="115"/>
      <c r="B293" s="229"/>
      <c r="C293" s="230"/>
      <c r="D293" s="230"/>
      <c r="E293" s="230"/>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idden="1">
      <c r="A294" s="115"/>
      <c r="B294" s="229"/>
      <c r="C294" s="230"/>
      <c r="D294" s="230"/>
      <c r="E294" s="230"/>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idden="1">
      <c r="A295" s="115"/>
      <c r="B295" s="229"/>
      <c r="C295" s="230"/>
      <c r="D295" s="230"/>
      <c r="E295" s="230"/>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idden="1">
      <c r="A296" s="115"/>
      <c r="B296" s="229"/>
      <c r="C296" s="230"/>
      <c r="D296" s="230"/>
      <c r="E296" s="230"/>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idden="1">
      <c r="A297" s="115"/>
      <c r="B297" s="229"/>
      <c r="C297" s="230"/>
      <c r="D297" s="230"/>
      <c r="E297" s="230"/>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idden="1">
      <c r="A298" s="115"/>
      <c r="B298" s="229"/>
      <c r="C298" s="230"/>
      <c r="D298" s="230"/>
      <c r="E298" s="230"/>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idden="1">
      <c r="A299" s="115"/>
      <c r="B299" s="229"/>
      <c r="C299" s="230"/>
      <c r="D299" s="230"/>
      <c r="E299" s="230"/>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idden="1">
      <c r="A300" s="115"/>
      <c r="B300" s="229"/>
      <c r="C300" s="230"/>
      <c r="D300" s="230"/>
      <c r="E300" s="230"/>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idden="1">
      <c r="A301" s="115"/>
      <c r="B301" s="229"/>
      <c r="C301" s="230"/>
      <c r="D301" s="230"/>
      <c r="E301" s="230"/>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idden="1">
      <c r="A302" s="115"/>
      <c r="B302" s="229"/>
      <c r="C302" s="230"/>
      <c r="D302" s="230"/>
      <c r="E302" s="230"/>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idden="1">
      <c r="A303" s="115"/>
      <c r="B303" s="229"/>
      <c r="C303" s="230"/>
      <c r="D303" s="230"/>
      <c r="E303" s="230"/>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idden="1">
      <c r="A304" s="115"/>
      <c r="B304" s="229"/>
      <c r="C304" s="230"/>
      <c r="D304" s="230"/>
      <c r="E304" s="230"/>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idden="1">
      <c r="A305" s="115"/>
      <c r="B305" s="229"/>
      <c r="C305" s="230"/>
      <c r="D305" s="230"/>
      <c r="E305" s="230"/>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idden="1">
      <c r="A306" s="115"/>
      <c r="B306" s="229"/>
      <c r="C306" s="230"/>
      <c r="D306" s="230"/>
      <c r="E306" s="230"/>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idden="1">
      <c r="A307" s="115"/>
      <c r="B307" s="229"/>
      <c r="C307" s="230"/>
      <c r="D307" s="230"/>
      <c r="E307" s="230"/>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idden="1">
      <c r="A308" s="115"/>
      <c r="B308" s="229"/>
      <c r="C308" s="230"/>
      <c r="D308" s="230"/>
      <c r="E308" s="230"/>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idden="1">
      <c r="A309" s="115"/>
      <c r="B309" s="229"/>
      <c r="C309" s="230"/>
      <c r="D309" s="230"/>
      <c r="E309" s="230"/>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idden="1">
      <c r="A310" s="115"/>
      <c r="B310" s="229"/>
      <c r="C310" s="230"/>
      <c r="D310" s="230"/>
      <c r="E310" s="230"/>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idden="1">
      <c r="A311" s="115"/>
      <c r="B311" s="229"/>
      <c r="C311" s="230"/>
      <c r="D311" s="230"/>
      <c r="E311" s="230"/>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idden="1">
      <c r="A312" s="115"/>
      <c r="B312" s="229"/>
      <c r="C312" s="230"/>
      <c r="D312" s="230"/>
      <c r="E312" s="230"/>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idden="1">
      <c r="A313" s="115"/>
      <c r="B313" s="229"/>
      <c r="C313" s="230"/>
      <c r="D313" s="230"/>
      <c r="E313" s="230"/>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idden="1">
      <c r="A314" s="115"/>
      <c r="B314" s="229"/>
      <c r="C314" s="230"/>
      <c r="D314" s="230"/>
      <c r="E314" s="230"/>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idden="1">
      <c r="A315" s="115"/>
      <c r="B315" s="229"/>
      <c r="C315" s="230"/>
      <c r="D315" s="230"/>
      <c r="E315" s="230"/>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idden="1">
      <c r="A316" s="115"/>
      <c r="B316" s="229"/>
      <c r="C316" s="230"/>
      <c r="D316" s="230"/>
      <c r="E316" s="230"/>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idden="1">
      <c r="A317" s="115"/>
      <c r="B317" s="229"/>
      <c r="C317" s="230"/>
      <c r="D317" s="230"/>
      <c r="E317" s="230"/>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idden="1">
      <c r="A318" s="115"/>
      <c r="B318" s="229"/>
      <c r="C318" s="230"/>
      <c r="D318" s="230"/>
      <c r="E318" s="230"/>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idden="1">
      <c r="A319" s="115"/>
      <c r="B319" s="229"/>
      <c r="C319" s="230"/>
      <c r="D319" s="230"/>
      <c r="E319" s="230"/>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idden="1">
      <c r="A320" s="115"/>
      <c r="B320" s="229"/>
      <c r="C320" s="230"/>
      <c r="D320" s="230"/>
      <c r="E320" s="230"/>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idden="1">
      <c r="A321" s="115"/>
      <c r="B321" s="229"/>
      <c r="C321" s="230"/>
      <c r="D321" s="230"/>
      <c r="E321" s="230"/>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idden="1">
      <c r="A322" s="115"/>
      <c r="B322" s="229"/>
      <c r="C322" s="230"/>
      <c r="D322" s="230"/>
      <c r="E322" s="230"/>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idden="1">
      <c r="A323" s="115"/>
      <c r="B323" s="229"/>
      <c r="C323" s="230"/>
      <c r="D323" s="230"/>
      <c r="E323" s="230"/>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idden="1">
      <c r="A324" s="115"/>
      <c r="B324" s="229"/>
      <c r="C324" s="230"/>
      <c r="D324" s="230"/>
      <c r="E324" s="230"/>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idden="1">
      <c r="A325" s="115"/>
      <c r="B325" s="229"/>
      <c r="C325" s="230"/>
      <c r="D325" s="230"/>
      <c r="E325" s="230"/>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idden="1">
      <c r="A326" s="115"/>
      <c r="B326" s="229"/>
      <c r="C326" s="230"/>
      <c r="D326" s="230"/>
      <c r="E326" s="230"/>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idden="1">
      <c r="A327" s="115"/>
      <c r="B327" s="229"/>
      <c r="C327" s="230"/>
      <c r="D327" s="230"/>
      <c r="E327" s="230"/>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idden="1">
      <c r="A328" s="115"/>
      <c r="B328" s="229"/>
      <c r="C328" s="230"/>
      <c r="D328" s="230"/>
      <c r="E328" s="230"/>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idden="1">
      <c r="A329" s="115"/>
      <c r="B329" s="229"/>
      <c r="C329" s="230"/>
      <c r="D329" s="230"/>
      <c r="E329" s="230"/>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idden="1">
      <c r="A330" s="115"/>
      <c r="B330" s="229"/>
      <c r="C330" s="230"/>
      <c r="D330" s="230"/>
      <c r="E330" s="230"/>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idden="1">
      <c r="A331" s="115"/>
      <c r="B331" s="229"/>
      <c r="C331" s="230"/>
      <c r="D331" s="230"/>
      <c r="E331" s="230"/>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idden="1">
      <c r="A332" s="115"/>
      <c r="B332" s="229"/>
      <c r="C332" s="230"/>
      <c r="D332" s="230"/>
      <c r="E332" s="230"/>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idden="1">
      <c r="A333" s="115"/>
      <c r="B333" s="229"/>
      <c r="C333" s="230"/>
      <c r="D333" s="230"/>
      <c r="E333" s="230"/>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idden="1">
      <c r="A334" s="115"/>
      <c r="B334" s="229"/>
      <c r="C334" s="230"/>
      <c r="D334" s="230"/>
      <c r="E334" s="230"/>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idden="1">
      <c r="A335" s="115"/>
      <c r="B335" s="229"/>
      <c r="C335" s="230"/>
      <c r="D335" s="230"/>
      <c r="E335" s="230"/>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idden="1">
      <c r="A336" s="115"/>
      <c r="B336" s="229"/>
      <c r="C336" s="230"/>
      <c r="D336" s="230"/>
      <c r="E336" s="230"/>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idden="1">
      <c r="A337" s="115"/>
      <c r="B337" s="229"/>
      <c r="C337" s="230"/>
      <c r="D337" s="230"/>
      <c r="E337" s="230"/>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idden="1">
      <c r="A338" s="115"/>
      <c r="B338" s="229"/>
      <c r="C338" s="230"/>
      <c r="D338" s="230"/>
      <c r="E338" s="230"/>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idden="1">
      <c r="A339" s="115"/>
      <c r="B339" s="229"/>
      <c r="C339" s="230"/>
      <c r="D339" s="230"/>
      <c r="E339" s="230"/>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idden="1">
      <c r="A340" s="115"/>
      <c r="B340" s="229"/>
      <c r="C340" s="230"/>
      <c r="D340" s="230"/>
      <c r="E340" s="230"/>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idden="1">
      <c r="A341" s="115"/>
      <c r="B341" s="229"/>
      <c r="C341" s="230"/>
      <c r="D341" s="230"/>
      <c r="E341" s="230"/>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idden="1">
      <c r="A342" s="115"/>
      <c r="B342" s="229"/>
      <c r="C342" s="230"/>
      <c r="D342" s="230"/>
      <c r="E342" s="230"/>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idden="1">
      <c r="A343" s="115"/>
      <c r="B343" s="229"/>
      <c r="C343" s="230"/>
      <c r="D343" s="230"/>
      <c r="E343" s="230"/>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idden="1">
      <c r="A344" s="115"/>
      <c r="B344" s="229"/>
      <c r="C344" s="230"/>
      <c r="D344" s="230"/>
      <c r="E344" s="230"/>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idden="1">
      <c r="A345" s="115"/>
      <c r="B345" s="229"/>
      <c r="C345" s="230"/>
      <c r="D345" s="230"/>
      <c r="E345" s="230"/>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idden="1">
      <c r="A346" s="115"/>
      <c r="B346" s="229"/>
      <c r="C346" s="230"/>
      <c r="D346" s="230"/>
      <c r="E346" s="230"/>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idden="1">
      <c r="A347" s="115"/>
      <c r="B347" s="229"/>
      <c r="C347" s="230"/>
      <c r="D347" s="230"/>
      <c r="E347" s="230"/>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idden="1">
      <c r="A348" s="115"/>
      <c r="B348" s="229"/>
      <c r="C348" s="230"/>
      <c r="D348" s="230"/>
      <c r="E348" s="230"/>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idden="1">
      <c r="A349" s="115"/>
      <c r="B349" s="229"/>
      <c r="C349" s="230"/>
      <c r="D349" s="230"/>
      <c r="E349" s="230"/>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idden="1">
      <c r="A350" s="115"/>
      <c r="B350" s="229"/>
      <c r="C350" s="230"/>
      <c r="D350" s="230"/>
      <c r="E350" s="230"/>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idden="1">
      <c r="A351" s="115"/>
      <c r="B351" s="229"/>
      <c r="C351" s="230"/>
      <c r="D351" s="230"/>
      <c r="E351" s="230"/>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idden="1">
      <c r="A352" s="115"/>
      <c r="B352" s="229"/>
      <c r="C352" s="230"/>
      <c r="D352" s="230"/>
      <c r="E352" s="230"/>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idden="1">
      <c r="A353" s="115"/>
      <c r="B353" s="229"/>
      <c r="C353" s="230"/>
      <c r="D353" s="230"/>
      <c r="E353" s="230"/>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idden="1">
      <c r="A354" s="115"/>
      <c r="B354" s="229"/>
      <c r="C354" s="230"/>
      <c r="D354" s="230"/>
      <c r="E354" s="230"/>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idden="1">
      <c r="A355" s="115"/>
      <c r="B355" s="229"/>
      <c r="C355" s="230"/>
      <c r="D355" s="230"/>
      <c r="E355" s="230"/>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idden="1">
      <c r="A356" s="115"/>
      <c r="B356" s="229"/>
      <c r="C356" s="230"/>
      <c r="D356" s="230"/>
      <c r="E356" s="230"/>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idden="1">
      <c r="A357" s="115"/>
      <c r="B357" s="229"/>
      <c r="C357" s="230"/>
      <c r="D357" s="230"/>
      <c r="E357" s="230"/>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idden="1">
      <c r="A358" s="115"/>
      <c r="B358" s="229"/>
      <c r="C358" s="230"/>
      <c r="D358" s="230"/>
      <c r="E358" s="230"/>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idden="1">
      <c r="A359" s="115"/>
      <c r="B359" s="229"/>
      <c r="C359" s="230"/>
      <c r="D359" s="230"/>
      <c r="E359" s="230"/>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idden="1">
      <c r="A360" s="115"/>
      <c r="B360" s="229"/>
      <c r="C360" s="230"/>
      <c r="D360" s="230"/>
      <c r="E360" s="230"/>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idden="1">
      <c r="A361" s="115"/>
      <c r="B361" s="229"/>
      <c r="C361" s="230"/>
      <c r="D361" s="230"/>
      <c r="E361" s="230"/>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idden="1">
      <c r="A362" s="115"/>
      <c r="B362" s="229"/>
      <c r="C362" s="230"/>
      <c r="D362" s="230"/>
      <c r="E362" s="230"/>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idden="1">
      <c r="A363" s="115"/>
      <c r="B363" s="229"/>
      <c r="C363" s="230"/>
      <c r="D363" s="230"/>
      <c r="E363" s="230"/>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idden="1">
      <c r="A364" s="115"/>
      <c r="B364" s="229"/>
      <c r="C364" s="230"/>
      <c r="D364" s="230"/>
      <c r="E364" s="230"/>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idden="1">
      <c r="A365" s="115"/>
      <c r="B365" s="229"/>
      <c r="C365" s="230"/>
      <c r="D365" s="230"/>
      <c r="E365" s="230"/>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idden="1">
      <c r="A366" s="115"/>
      <c r="B366" s="229"/>
      <c r="C366" s="230"/>
      <c r="D366" s="230"/>
      <c r="E366" s="230"/>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idden="1">
      <c r="A367" s="115"/>
      <c r="B367" s="229"/>
      <c r="C367" s="230"/>
      <c r="D367" s="230"/>
      <c r="E367" s="230"/>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idden="1">
      <c r="A368" s="115"/>
      <c r="B368" s="229"/>
      <c r="C368" s="230"/>
      <c r="D368" s="230"/>
      <c r="E368" s="230"/>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idden="1">
      <c r="A369" s="115"/>
      <c r="B369" s="229"/>
      <c r="C369" s="230"/>
      <c r="D369" s="230"/>
      <c r="E369" s="230"/>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idden="1">
      <c r="A370" s="115"/>
      <c r="B370" s="229"/>
      <c r="C370" s="230"/>
      <c r="D370" s="230"/>
      <c r="E370" s="230"/>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idden="1">
      <c r="A371" s="115"/>
      <c r="B371" s="229"/>
      <c r="C371" s="230"/>
      <c r="D371" s="230"/>
      <c r="E371" s="230"/>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idden="1">
      <c r="A372" s="115"/>
      <c r="B372" s="229"/>
      <c r="C372" s="230"/>
      <c r="D372" s="230"/>
      <c r="E372" s="230"/>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idden="1">
      <c r="A373" s="115"/>
      <c r="B373" s="229"/>
      <c r="C373" s="230"/>
      <c r="D373" s="230"/>
      <c r="E373" s="230"/>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idden="1">
      <c r="A374" s="115"/>
      <c r="B374" s="229"/>
      <c r="C374" s="230"/>
      <c r="D374" s="230"/>
      <c r="E374" s="230"/>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idden="1">
      <c r="A375" s="115"/>
      <c r="B375" s="229"/>
      <c r="C375" s="230"/>
      <c r="D375" s="230"/>
      <c r="E375" s="230"/>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idden="1">
      <c r="A376" s="115"/>
      <c r="B376" s="229"/>
      <c r="C376" s="230"/>
      <c r="D376" s="230"/>
      <c r="E376" s="230"/>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idden="1">
      <c r="A377" s="115"/>
      <c r="B377" s="229"/>
      <c r="C377" s="230"/>
      <c r="D377" s="230"/>
      <c r="E377" s="230"/>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idden="1">
      <c r="A378" s="115"/>
      <c r="B378" s="229"/>
      <c r="C378" s="230"/>
      <c r="D378" s="230"/>
      <c r="E378" s="230"/>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idden="1">
      <c r="A379" s="115"/>
      <c r="B379" s="229"/>
      <c r="C379" s="230"/>
      <c r="D379" s="230"/>
      <c r="E379" s="230"/>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idden="1">
      <c r="A380" s="115"/>
      <c r="B380" s="229"/>
      <c r="C380" s="230"/>
      <c r="D380" s="230"/>
      <c r="E380" s="230"/>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idden="1">
      <c r="A381" s="115"/>
      <c r="B381" s="229"/>
      <c r="C381" s="230"/>
      <c r="D381" s="230"/>
      <c r="E381" s="230"/>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idden="1">
      <c r="A382" s="115"/>
      <c r="B382" s="229"/>
      <c r="C382" s="230"/>
      <c r="D382" s="230"/>
      <c r="E382" s="230"/>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idden="1">
      <c r="A383" s="115"/>
      <c r="B383" s="229"/>
      <c r="C383" s="230"/>
      <c r="D383" s="230"/>
      <c r="E383" s="230"/>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idden="1">
      <c r="A384" s="115"/>
      <c r="B384" s="229"/>
      <c r="C384" s="230"/>
      <c r="D384" s="230"/>
      <c r="E384" s="230"/>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idden="1">
      <c r="A385" s="115"/>
      <c r="B385" s="229"/>
      <c r="C385" s="230"/>
      <c r="D385" s="230"/>
      <c r="E385" s="230"/>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idden="1">
      <c r="A386" s="115"/>
      <c r="B386" s="229"/>
      <c r="C386" s="230"/>
      <c r="D386" s="230"/>
      <c r="E386" s="230"/>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idden="1">
      <c r="A387" s="115"/>
      <c r="B387" s="229"/>
      <c r="C387" s="230"/>
      <c r="D387" s="230"/>
      <c r="E387" s="230"/>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idden="1">
      <c r="A388" s="115"/>
      <c r="B388" s="229"/>
      <c r="C388" s="230"/>
      <c r="D388" s="230"/>
      <c r="E388" s="230"/>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idden="1">
      <c r="A389" s="115"/>
      <c r="B389" s="229"/>
      <c r="C389" s="230"/>
      <c r="D389" s="230"/>
      <c r="E389" s="230"/>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idden="1">
      <c r="A390" s="115"/>
      <c r="B390" s="229"/>
      <c r="C390" s="230"/>
      <c r="D390" s="230"/>
      <c r="E390" s="230"/>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idden="1">
      <c r="A391" s="115"/>
      <c r="B391" s="229"/>
      <c r="C391" s="230"/>
      <c r="D391" s="230"/>
      <c r="E391" s="230"/>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idden="1">
      <c r="A392" s="115"/>
      <c r="B392" s="229"/>
      <c r="C392" s="230"/>
      <c r="D392" s="230"/>
      <c r="E392" s="230"/>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idden="1">
      <c r="A393" s="115"/>
      <c r="B393" s="229"/>
      <c r="C393" s="230"/>
      <c r="D393" s="230"/>
      <c r="E393" s="230"/>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idden="1">
      <c r="A394" s="115"/>
      <c r="B394" s="229"/>
      <c r="C394" s="230"/>
      <c r="D394" s="230"/>
      <c r="E394" s="230"/>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idden="1">
      <c r="A395" s="115"/>
      <c r="B395" s="229"/>
      <c r="C395" s="230"/>
      <c r="D395" s="230"/>
      <c r="E395" s="230"/>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idden="1">
      <c r="A396" s="115"/>
      <c r="B396" s="229"/>
      <c r="C396" s="230"/>
      <c r="D396" s="230"/>
      <c r="E396" s="230"/>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idden="1">
      <c r="A397" s="115"/>
      <c r="B397" s="229"/>
      <c r="C397" s="230"/>
      <c r="D397" s="230"/>
      <c r="E397" s="230"/>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idden="1">
      <c r="A398" s="115"/>
      <c r="B398" s="229"/>
      <c r="C398" s="230"/>
      <c r="D398" s="230"/>
      <c r="E398" s="230"/>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idden="1">
      <c r="A399" s="115"/>
      <c r="B399" s="229"/>
      <c r="C399" s="230"/>
      <c r="D399" s="230"/>
      <c r="E399" s="230"/>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idden="1">
      <c r="A400" s="115"/>
      <c r="B400" s="229"/>
      <c r="C400" s="230"/>
      <c r="D400" s="230"/>
      <c r="E400" s="230"/>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idden="1">
      <c r="A401" s="115"/>
      <c r="B401" s="229"/>
      <c r="C401" s="230"/>
      <c r="D401" s="230"/>
      <c r="E401" s="230"/>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idden="1">
      <c r="A402" s="115"/>
      <c r="B402" s="229"/>
      <c r="C402" s="230"/>
      <c r="D402" s="230"/>
      <c r="E402" s="230"/>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idden="1">
      <c r="A403" s="115"/>
      <c r="B403" s="229"/>
      <c r="C403" s="230"/>
      <c r="D403" s="230"/>
      <c r="E403" s="230"/>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idden="1">
      <c r="A404" s="115"/>
      <c r="B404" s="229"/>
      <c r="C404" s="230"/>
      <c r="D404" s="230"/>
      <c r="E404" s="230"/>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idden="1">
      <c r="A405" s="115"/>
      <c r="B405" s="229"/>
      <c r="C405" s="230"/>
      <c r="D405" s="230"/>
      <c r="E405" s="230"/>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idden="1">
      <c r="A406" s="115"/>
      <c r="B406" s="229"/>
      <c r="C406" s="230"/>
      <c r="D406" s="230"/>
      <c r="E406" s="230"/>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idden="1">
      <c r="A407" s="115"/>
      <c r="B407" s="229"/>
      <c r="C407" s="230"/>
      <c r="D407" s="230"/>
      <c r="E407" s="230"/>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idden="1">
      <c r="A408" s="115"/>
      <c r="B408" s="229"/>
      <c r="C408" s="230"/>
      <c r="D408" s="230"/>
      <c r="E408" s="230"/>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idden="1">
      <c r="A409" s="115"/>
      <c r="B409" s="229"/>
      <c r="C409" s="230"/>
      <c r="D409" s="230"/>
      <c r="E409" s="230"/>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idden="1">
      <c r="A410" s="115"/>
      <c r="B410" s="229"/>
      <c r="C410" s="230"/>
      <c r="D410" s="230"/>
      <c r="E410" s="230"/>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idden="1">
      <c r="A411" s="115"/>
      <c r="B411" s="229"/>
      <c r="C411" s="230"/>
      <c r="D411" s="230"/>
      <c r="E411" s="230"/>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idden="1">
      <c r="A412" s="115"/>
      <c r="B412" s="229"/>
      <c r="C412" s="230"/>
      <c r="D412" s="230"/>
      <c r="E412" s="230"/>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idden="1">
      <c r="A413" s="115"/>
      <c r="B413" s="229"/>
      <c r="C413" s="230"/>
      <c r="D413" s="230"/>
      <c r="E413" s="230"/>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idden="1">
      <c r="A414" s="115"/>
      <c r="B414" s="229"/>
      <c r="C414" s="230"/>
      <c r="D414" s="230"/>
      <c r="E414" s="230"/>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idden="1">
      <c r="A415" s="115"/>
      <c r="B415" s="229"/>
      <c r="C415" s="230"/>
      <c r="D415" s="230"/>
      <c r="E415" s="230"/>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idden="1">
      <c r="A416" s="115"/>
      <c r="B416" s="229"/>
      <c r="C416" s="230"/>
      <c r="D416" s="230"/>
      <c r="E416" s="230"/>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idden="1">
      <c r="A417" s="115"/>
      <c r="B417" s="229"/>
      <c r="C417" s="230"/>
      <c r="D417" s="230"/>
      <c r="E417" s="230"/>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idden="1">
      <c r="A418" s="115"/>
      <c r="B418" s="229"/>
      <c r="C418" s="230"/>
      <c r="D418" s="230"/>
      <c r="E418" s="230"/>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idden="1">
      <c r="A419" s="115"/>
      <c r="B419" s="229"/>
      <c r="C419" s="230"/>
      <c r="D419" s="230"/>
      <c r="E419" s="230"/>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idden="1">
      <c r="A420" s="115"/>
      <c r="B420" s="229"/>
      <c r="C420" s="230"/>
      <c r="D420" s="230"/>
      <c r="E420" s="230"/>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idden="1">
      <c r="A421" s="115"/>
      <c r="B421" s="229"/>
      <c r="C421" s="230"/>
      <c r="D421" s="230"/>
      <c r="E421" s="230"/>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idden="1">
      <c r="A422" s="115"/>
      <c r="B422" s="229"/>
      <c r="C422" s="230"/>
      <c r="D422" s="230"/>
      <c r="E422" s="230"/>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idden="1">
      <c r="A423" s="115"/>
      <c r="B423" s="229"/>
      <c r="C423" s="230"/>
      <c r="D423" s="230"/>
      <c r="E423" s="230"/>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idden="1">
      <c r="A424" s="115"/>
      <c r="B424" s="229"/>
      <c r="C424" s="230"/>
      <c r="D424" s="230"/>
      <c r="E424" s="230"/>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idden="1">
      <c r="A425" s="115"/>
      <c r="B425" s="229"/>
      <c r="C425" s="230"/>
      <c r="D425" s="230"/>
      <c r="E425" s="230"/>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idden="1">
      <c r="A426" s="115"/>
      <c r="B426" s="229"/>
      <c r="C426" s="230"/>
      <c r="D426" s="230"/>
      <c r="E426" s="230"/>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idden="1">
      <c r="A427" s="115"/>
      <c r="B427" s="229"/>
      <c r="C427" s="230"/>
      <c r="D427" s="230"/>
      <c r="E427" s="230"/>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idden="1">
      <c r="A428" s="115"/>
      <c r="B428" s="229"/>
      <c r="C428" s="230"/>
      <c r="D428" s="230"/>
      <c r="E428" s="230"/>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idden="1">
      <c r="A429" s="115"/>
      <c r="B429" s="229"/>
      <c r="C429" s="230"/>
      <c r="D429" s="230"/>
      <c r="E429" s="230"/>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idden="1">
      <c r="A430" s="115"/>
      <c r="B430" s="229"/>
      <c r="C430" s="230"/>
      <c r="D430" s="230"/>
      <c r="E430" s="230"/>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idden="1">
      <c r="A431" s="115"/>
      <c r="B431" s="229"/>
      <c r="C431" s="230"/>
      <c r="D431" s="230"/>
      <c r="E431" s="230"/>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idden="1">
      <c r="A432" s="115"/>
      <c r="B432" s="229"/>
      <c r="C432" s="230"/>
      <c r="D432" s="230"/>
      <c r="E432" s="230"/>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idden="1">
      <c r="A433" s="115"/>
      <c r="B433" s="229"/>
      <c r="C433" s="230"/>
      <c r="D433" s="230"/>
      <c r="E433" s="230"/>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idden="1">
      <c r="A434" s="115"/>
      <c r="B434" s="229"/>
      <c r="C434" s="230"/>
      <c r="D434" s="230"/>
      <c r="E434" s="230"/>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idden="1">
      <c r="A435" s="115"/>
      <c r="B435" s="229"/>
      <c r="C435" s="230"/>
      <c r="D435" s="230"/>
      <c r="E435" s="230"/>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idden="1">
      <c r="A436" s="115"/>
      <c r="B436" s="229"/>
      <c r="C436" s="230"/>
      <c r="D436" s="230"/>
      <c r="E436" s="230"/>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idden="1">
      <c r="A437" s="115"/>
      <c r="B437" s="229"/>
      <c r="C437" s="230"/>
      <c r="D437" s="230"/>
      <c r="E437" s="230"/>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idden="1">
      <c r="A438" s="115"/>
      <c r="B438" s="229"/>
      <c r="C438" s="230"/>
      <c r="D438" s="230"/>
      <c r="E438" s="230"/>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idden="1">
      <c r="A439" s="115"/>
      <c r="B439" s="229"/>
      <c r="C439" s="230"/>
      <c r="D439" s="230"/>
      <c r="E439" s="230"/>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idden="1">
      <c r="A440" s="115"/>
      <c r="B440" s="229"/>
      <c r="C440" s="230"/>
      <c r="D440" s="230"/>
      <c r="E440" s="230"/>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idden="1">
      <c r="A441" s="115"/>
      <c r="B441" s="229"/>
      <c r="C441" s="230"/>
      <c r="D441" s="230"/>
      <c r="E441" s="230"/>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idden="1">
      <c r="A442" s="115"/>
      <c r="B442" s="229"/>
      <c r="C442" s="230"/>
      <c r="D442" s="230"/>
      <c r="E442" s="230"/>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idden="1">
      <c r="A443" s="115"/>
      <c r="B443" s="229"/>
      <c r="C443" s="230"/>
      <c r="D443" s="230"/>
      <c r="E443" s="230"/>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idden="1">
      <c r="A444" s="115"/>
      <c r="B444" s="229"/>
      <c r="C444" s="230"/>
      <c r="D444" s="230"/>
      <c r="E444" s="230"/>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idden="1">
      <c r="A445" s="115"/>
      <c r="B445" s="229"/>
      <c r="C445" s="230"/>
      <c r="D445" s="230"/>
      <c r="E445" s="230"/>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idden="1">
      <c r="A446" s="115"/>
      <c r="B446" s="229"/>
      <c r="C446" s="230"/>
      <c r="D446" s="230"/>
      <c r="E446" s="230"/>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idden="1">
      <c r="A447" s="115"/>
      <c r="B447" s="229"/>
      <c r="C447" s="230"/>
      <c r="D447" s="230"/>
      <c r="E447" s="230"/>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idden="1">
      <c r="A448" s="115"/>
      <c r="B448" s="229"/>
      <c r="C448" s="230"/>
      <c r="D448" s="230"/>
      <c r="E448" s="230"/>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idden="1">
      <c r="A449" s="115"/>
      <c r="B449" s="229"/>
      <c r="C449" s="230"/>
      <c r="D449" s="230"/>
      <c r="E449" s="230"/>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idden="1">
      <c r="A450" s="115"/>
      <c r="B450" s="229"/>
      <c r="C450" s="230"/>
      <c r="D450" s="230"/>
      <c r="E450" s="230"/>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idden="1">
      <c r="A451" s="115"/>
      <c r="B451" s="229"/>
      <c r="C451" s="230"/>
      <c r="D451" s="230"/>
      <c r="E451" s="230"/>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idden="1">
      <c r="A452" s="115"/>
      <c r="B452" s="229"/>
      <c r="C452" s="230"/>
      <c r="D452" s="230"/>
      <c r="E452" s="230"/>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idden="1">
      <c r="A453" s="115"/>
      <c r="B453" s="229"/>
      <c r="C453" s="230"/>
      <c r="D453" s="230"/>
      <c r="E453" s="230"/>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idden="1">
      <c r="A454" s="115"/>
      <c r="B454" s="229"/>
      <c r="C454" s="230"/>
      <c r="D454" s="230"/>
      <c r="E454" s="230"/>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idden="1">
      <c r="A455" s="115"/>
      <c r="B455" s="229"/>
      <c r="C455" s="230"/>
      <c r="D455" s="230"/>
      <c r="E455" s="230"/>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idden="1">
      <c r="A456" s="115"/>
      <c r="B456" s="229"/>
      <c r="C456" s="230"/>
      <c r="D456" s="230"/>
      <c r="E456" s="230"/>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idden="1">
      <c r="A457" s="115"/>
      <c r="B457" s="229"/>
      <c r="C457" s="230"/>
      <c r="D457" s="230"/>
      <c r="E457" s="230"/>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idden="1">
      <c r="A458" s="115"/>
      <c r="B458" s="229"/>
      <c r="C458" s="230"/>
      <c r="D458" s="230"/>
      <c r="E458" s="230"/>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idden="1">
      <c r="A459" s="115"/>
      <c r="B459" s="229"/>
      <c r="C459" s="230"/>
      <c r="D459" s="230"/>
      <c r="E459" s="230"/>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idden="1">
      <c r="A460" s="115"/>
      <c r="B460" s="229"/>
      <c r="C460" s="230"/>
      <c r="D460" s="230"/>
      <c r="E460" s="230"/>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idden="1">
      <c r="A461" s="115"/>
      <c r="B461" s="229"/>
      <c r="C461" s="230"/>
      <c r="D461" s="230"/>
      <c r="E461" s="230"/>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idden="1">
      <c r="A462" s="115"/>
      <c r="B462" s="229"/>
      <c r="C462" s="230"/>
      <c r="D462" s="230"/>
      <c r="E462" s="230"/>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idden="1">
      <c r="A463" s="115"/>
      <c r="B463" s="229"/>
      <c r="C463" s="230"/>
      <c r="D463" s="230"/>
      <c r="E463" s="230"/>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idden="1">
      <c r="A464" s="115"/>
      <c r="B464" s="229"/>
      <c r="C464" s="230"/>
      <c r="D464" s="230"/>
      <c r="E464" s="230"/>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idden="1">
      <c r="A465" s="115"/>
      <c r="B465" s="229"/>
      <c r="C465" s="230"/>
      <c r="D465" s="230"/>
      <c r="E465" s="230"/>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idden="1">
      <c r="A466" s="115"/>
      <c r="B466" s="229"/>
      <c r="C466" s="230"/>
      <c r="D466" s="230"/>
      <c r="E466" s="230"/>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idden="1">
      <c r="A467" s="115"/>
      <c r="B467" s="229"/>
      <c r="C467" s="230"/>
      <c r="D467" s="230"/>
      <c r="E467" s="230"/>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idden="1">
      <c r="A468" s="115"/>
      <c r="B468" s="229"/>
      <c r="C468" s="230"/>
      <c r="D468" s="230"/>
      <c r="E468" s="230"/>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idden="1">
      <c r="A469" s="115"/>
      <c r="B469" s="229"/>
      <c r="C469" s="230"/>
      <c r="D469" s="230"/>
      <c r="E469" s="230"/>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idden="1">
      <c r="A470" s="115"/>
      <c r="B470" s="229"/>
      <c r="C470" s="230"/>
      <c r="D470" s="230"/>
      <c r="E470" s="230"/>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idden="1">
      <c r="A471" s="115"/>
      <c r="B471" s="229"/>
      <c r="C471" s="230"/>
      <c r="D471" s="230"/>
      <c r="E471" s="230"/>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idden="1">
      <c r="A472" s="115"/>
      <c r="B472" s="229"/>
      <c r="C472" s="230"/>
      <c r="D472" s="230"/>
      <c r="E472" s="230"/>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idden="1">
      <c r="A473" s="115"/>
      <c r="B473" s="229"/>
      <c r="C473" s="230"/>
      <c r="D473" s="230"/>
      <c r="E473" s="230"/>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idden="1">
      <c r="A474" s="115"/>
      <c r="B474" s="229"/>
      <c r="C474" s="230"/>
      <c r="D474" s="230"/>
      <c r="E474" s="230"/>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idden="1">
      <c r="A475" s="115"/>
      <c r="B475" s="229"/>
      <c r="C475" s="230"/>
      <c r="D475" s="230"/>
      <c r="E475" s="230"/>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idden="1">
      <c r="A476" s="115"/>
      <c r="B476" s="229"/>
      <c r="C476" s="230"/>
      <c r="D476" s="230"/>
      <c r="E476" s="230"/>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idden="1">
      <c r="A477" s="115"/>
      <c r="B477" s="229"/>
      <c r="C477" s="230"/>
      <c r="D477" s="230"/>
      <c r="E477" s="230"/>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idden="1">
      <c r="A478" s="115"/>
      <c r="B478" s="229"/>
      <c r="C478" s="230"/>
      <c r="D478" s="230"/>
      <c r="E478" s="230"/>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idden="1">
      <c r="A479" s="115"/>
      <c r="B479" s="229"/>
      <c r="C479" s="230"/>
      <c r="D479" s="230"/>
      <c r="E479" s="230"/>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idden="1">
      <c r="A480" s="115"/>
      <c r="B480" s="229"/>
      <c r="C480" s="230"/>
      <c r="D480" s="230"/>
      <c r="E480" s="230"/>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idden="1">
      <c r="A481" s="115"/>
      <c r="B481" s="229"/>
      <c r="C481" s="230"/>
      <c r="D481" s="230"/>
      <c r="E481" s="230"/>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idden="1">
      <c r="A482" s="115"/>
      <c r="B482" s="229"/>
      <c r="C482" s="230"/>
      <c r="D482" s="230"/>
      <c r="E482" s="230"/>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idden="1">
      <c r="A483" s="115"/>
      <c r="B483" s="229"/>
      <c r="C483" s="230"/>
      <c r="D483" s="230"/>
      <c r="E483" s="230"/>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idden="1">
      <c r="A484" s="115"/>
      <c r="B484" s="229"/>
      <c r="C484" s="230"/>
      <c r="D484" s="230"/>
      <c r="E484" s="230"/>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idden="1">
      <c r="A485" s="115"/>
      <c r="B485" s="229"/>
      <c r="C485" s="230"/>
      <c r="D485" s="230"/>
      <c r="E485" s="230"/>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idden="1">
      <c r="A486" s="115"/>
      <c r="B486" s="229"/>
      <c r="C486" s="230"/>
      <c r="D486" s="230"/>
      <c r="E486" s="230"/>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idden="1">
      <c r="A487" s="115"/>
      <c r="B487" s="229"/>
      <c r="C487" s="230"/>
      <c r="D487" s="230"/>
      <c r="E487" s="230"/>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idden="1">
      <c r="A488" s="115"/>
      <c r="B488" s="229"/>
      <c r="C488" s="230"/>
      <c r="D488" s="230"/>
      <c r="E488" s="230"/>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idden="1">
      <c r="A489" s="115"/>
      <c r="B489" s="229"/>
      <c r="C489" s="230"/>
      <c r="D489" s="230"/>
      <c r="E489" s="230"/>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idden="1">
      <c r="A490" s="115"/>
      <c r="B490" s="229"/>
      <c r="C490" s="230"/>
      <c r="D490" s="230"/>
      <c r="E490" s="230"/>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idden="1">
      <c r="A491" s="115"/>
      <c r="B491" s="229"/>
      <c r="C491" s="230"/>
      <c r="D491" s="230"/>
      <c r="E491" s="230"/>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idden="1">
      <c r="A492" s="115"/>
      <c r="B492" s="229"/>
      <c r="C492" s="230"/>
      <c r="D492" s="230"/>
      <c r="E492" s="230"/>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idden="1">
      <c r="A493" s="115"/>
      <c r="B493" s="229"/>
      <c r="C493" s="230"/>
      <c r="D493" s="230"/>
      <c r="E493" s="230"/>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idden="1">
      <c r="A494" s="115"/>
      <c r="B494" s="229"/>
      <c r="C494" s="230"/>
      <c r="D494" s="230"/>
      <c r="E494" s="230"/>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idden="1">
      <c r="A495" s="115"/>
      <c r="B495" s="229"/>
      <c r="C495" s="230"/>
      <c r="D495" s="230"/>
      <c r="E495" s="230"/>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idden="1">
      <c r="A496" s="115"/>
      <c r="B496" s="229"/>
      <c r="C496" s="230"/>
      <c r="D496" s="230"/>
      <c r="E496" s="230"/>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idden="1">
      <c r="A497" s="115"/>
      <c r="B497" s="229"/>
      <c r="C497" s="230"/>
      <c r="D497" s="230"/>
      <c r="E497" s="230"/>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idden="1">
      <c r="A498" s="115"/>
      <c r="B498" s="229"/>
      <c r="C498" s="230"/>
      <c r="D498" s="230"/>
      <c r="E498" s="230"/>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idden="1">
      <c r="A499" s="115"/>
      <c r="B499" s="229"/>
      <c r="C499" s="230"/>
      <c r="D499" s="230"/>
      <c r="E499" s="230"/>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idden="1">
      <c r="A500" s="115"/>
      <c r="B500" s="229"/>
      <c r="C500" s="230"/>
      <c r="D500" s="230"/>
      <c r="E500" s="230"/>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idden="1">
      <c r="A501" s="115"/>
      <c r="B501" s="229"/>
      <c r="C501" s="230"/>
      <c r="D501" s="230"/>
      <c r="E501" s="230"/>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idden="1">
      <c r="A502" s="115"/>
      <c r="B502" s="229"/>
      <c r="C502" s="230"/>
      <c r="D502" s="230"/>
      <c r="E502" s="230"/>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idden="1">
      <c r="A503" s="115"/>
      <c r="B503" s="229"/>
      <c r="C503" s="230"/>
      <c r="D503" s="230"/>
      <c r="E503" s="230"/>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idden="1">
      <c r="A504" s="115"/>
      <c r="B504" s="229"/>
      <c r="C504" s="230"/>
      <c r="D504" s="230"/>
      <c r="E504" s="230"/>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idden="1">
      <c r="A505" s="115"/>
      <c r="B505" s="229"/>
      <c r="C505" s="230"/>
      <c r="D505" s="230"/>
      <c r="E505" s="230"/>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idden="1">
      <c r="A506" s="115"/>
      <c r="B506" s="229"/>
      <c r="C506" s="230"/>
      <c r="D506" s="230"/>
      <c r="E506" s="230"/>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idden="1">
      <c r="A507" s="115"/>
      <c r="B507" s="229"/>
      <c r="C507" s="230"/>
      <c r="D507" s="230"/>
      <c r="E507" s="230"/>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idden="1">
      <c r="A508" s="115"/>
      <c r="B508" s="229"/>
      <c r="C508" s="230"/>
      <c r="D508" s="230"/>
      <c r="E508" s="230"/>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idden="1">
      <c r="A509" s="115"/>
      <c r="B509" s="229"/>
      <c r="C509" s="230"/>
      <c r="D509" s="230"/>
      <c r="E509" s="230"/>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idden="1">
      <c r="A510" s="115"/>
      <c r="B510" s="229"/>
      <c r="C510" s="230"/>
      <c r="D510" s="230"/>
      <c r="E510" s="230"/>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idden="1">
      <c r="A511" s="115"/>
      <c r="B511" s="229"/>
      <c r="C511" s="230"/>
      <c r="D511" s="230"/>
      <c r="E511" s="230"/>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idden="1">
      <c r="A512" s="115"/>
      <c r="B512" s="229"/>
      <c r="C512" s="230"/>
      <c r="D512" s="230"/>
      <c r="E512" s="230"/>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idden="1">
      <c r="A513" s="115"/>
      <c r="B513" s="229"/>
      <c r="C513" s="230"/>
      <c r="D513" s="230"/>
      <c r="E513" s="230"/>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idden="1">
      <c r="A514" s="115"/>
      <c r="B514" s="229"/>
      <c r="C514" s="230"/>
      <c r="D514" s="230"/>
      <c r="E514" s="230"/>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idden="1">
      <c r="A515" s="115"/>
      <c r="B515" s="229"/>
      <c r="C515" s="230"/>
      <c r="D515" s="230"/>
      <c r="E515" s="230"/>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idden="1">
      <c r="A516" s="115"/>
      <c r="B516" s="229"/>
      <c r="C516" s="230"/>
      <c r="D516" s="230"/>
      <c r="E516" s="230"/>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idden="1">
      <c r="A517" s="115"/>
      <c r="B517" s="229"/>
      <c r="C517" s="230"/>
      <c r="D517" s="230"/>
      <c r="E517" s="230"/>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idden="1">
      <c r="A518" s="115"/>
      <c r="B518" s="229"/>
      <c r="C518" s="230"/>
      <c r="D518" s="230"/>
      <c r="E518" s="230"/>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idden="1">
      <c r="A519" s="115"/>
      <c r="B519" s="229"/>
      <c r="C519" s="230"/>
      <c r="D519" s="230"/>
      <c r="E519" s="230"/>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idden="1">
      <c r="A520" s="115"/>
      <c r="B520" s="229"/>
      <c r="C520" s="230"/>
      <c r="D520" s="230"/>
      <c r="E520" s="230"/>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idden="1">
      <c r="A521" s="115"/>
      <c r="B521" s="229"/>
      <c r="C521" s="230"/>
      <c r="D521" s="230"/>
      <c r="E521" s="230"/>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idden="1">
      <c r="A522" s="115"/>
      <c r="B522" s="229"/>
      <c r="C522" s="230"/>
      <c r="D522" s="230"/>
      <c r="E522" s="230"/>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idden="1">
      <c r="A523" s="115"/>
      <c r="B523" s="229"/>
      <c r="C523" s="230"/>
      <c r="D523" s="230"/>
      <c r="E523" s="230"/>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idden="1">
      <c r="A524" s="115"/>
      <c r="B524" s="229"/>
      <c r="C524" s="230"/>
      <c r="D524" s="230"/>
      <c r="E524" s="230"/>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idden="1">
      <c r="A525" s="115"/>
      <c r="B525" s="229"/>
      <c r="C525" s="230"/>
      <c r="D525" s="230"/>
      <c r="E525" s="230"/>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idden="1">
      <c r="A526" s="115"/>
      <c r="B526" s="229"/>
      <c r="C526" s="230"/>
      <c r="D526" s="230"/>
      <c r="E526" s="230"/>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idden="1">
      <c r="A527" s="115"/>
      <c r="B527" s="229"/>
      <c r="C527" s="230"/>
      <c r="D527" s="230"/>
      <c r="E527" s="230"/>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idden="1">
      <c r="A528" s="115"/>
      <c r="B528" s="229"/>
      <c r="C528" s="230"/>
      <c r="D528" s="230"/>
      <c r="E528" s="230"/>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idden="1">
      <c r="A529" s="115"/>
      <c r="B529" s="229"/>
      <c r="C529" s="230"/>
      <c r="D529" s="230"/>
      <c r="E529" s="230"/>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idden="1">
      <c r="A530" s="115"/>
      <c r="B530" s="229"/>
      <c r="C530" s="230"/>
      <c r="D530" s="230"/>
      <c r="E530" s="230"/>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idden="1">
      <c r="A531" s="115"/>
      <c r="B531" s="229"/>
      <c r="C531" s="230"/>
      <c r="D531" s="230"/>
      <c r="E531" s="230"/>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idden="1">
      <c r="A532" s="115"/>
      <c r="B532" s="229"/>
      <c r="C532" s="230"/>
      <c r="D532" s="230"/>
      <c r="E532" s="230"/>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idden="1">
      <c r="A533" s="115"/>
      <c r="B533" s="229"/>
      <c r="C533" s="230"/>
      <c r="D533" s="230"/>
      <c r="E533" s="230"/>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idden="1">
      <c r="A534" s="115"/>
      <c r="B534" s="229"/>
      <c r="C534" s="230"/>
      <c r="D534" s="230"/>
      <c r="E534" s="230"/>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idden="1">
      <c r="A535" s="115"/>
      <c r="B535" s="229"/>
      <c r="C535" s="230"/>
      <c r="D535" s="230"/>
      <c r="E535" s="230"/>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idden="1">
      <c r="A536" s="115"/>
      <c r="B536" s="229"/>
      <c r="C536" s="230"/>
      <c r="D536" s="230"/>
      <c r="E536" s="230"/>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idden="1">
      <c r="A537" s="115"/>
      <c r="B537" s="229"/>
      <c r="C537" s="230"/>
      <c r="D537" s="230"/>
      <c r="E537" s="230"/>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idden="1">
      <c r="A538" s="115"/>
      <c r="B538" s="229"/>
      <c r="C538" s="230"/>
      <c r="D538" s="230"/>
      <c r="E538" s="230"/>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idden="1">
      <c r="A539" s="115"/>
      <c r="B539" s="229"/>
      <c r="C539" s="230"/>
      <c r="D539" s="230"/>
      <c r="E539" s="230"/>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idden="1">
      <c r="A540" s="115"/>
      <c r="B540" s="229"/>
      <c r="C540" s="230"/>
      <c r="D540" s="230"/>
      <c r="E540" s="230"/>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idden="1">
      <c r="A541" s="115"/>
      <c r="B541" s="229"/>
      <c r="C541" s="230"/>
      <c r="D541" s="230"/>
      <c r="E541" s="230"/>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idden="1">
      <c r="A542" s="115"/>
      <c r="B542" s="229"/>
      <c r="C542" s="230"/>
      <c r="D542" s="230"/>
      <c r="E542" s="230"/>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idden="1">
      <c r="A543" s="115"/>
      <c r="B543" s="229"/>
      <c r="C543" s="230"/>
      <c r="D543" s="230"/>
      <c r="E543" s="230"/>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idden="1">
      <c r="A544" s="115"/>
      <c r="B544" s="229"/>
      <c r="C544" s="230"/>
      <c r="D544" s="230"/>
      <c r="E544" s="230"/>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idden="1">
      <c r="A545" s="115"/>
      <c r="B545" s="229"/>
      <c r="C545" s="230"/>
      <c r="D545" s="230"/>
      <c r="E545" s="230"/>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idden="1">
      <c r="A546" s="115"/>
      <c r="B546" s="229"/>
      <c r="C546" s="230"/>
      <c r="D546" s="230"/>
      <c r="E546" s="230"/>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idden="1">
      <c r="A547" s="115"/>
      <c r="B547" s="229"/>
      <c r="C547" s="230"/>
      <c r="D547" s="230"/>
      <c r="E547" s="230"/>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idden="1">
      <c r="A548" s="115"/>
      <c r="B548" s="229"/>
      <c r="C548" s="230"/>
      <c r="D548" s="230"/>
      <c r="E548" s="230"/>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idden="1">
      <c r="A549" s="115"/>
      <c r="B549" s="229"/>
      <c r="C549" s="230"/>
      <c r="D549" s="230"/>
      <c r="E549" s="230"/>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idden="1">
      <c r="A550" s="115"/>
      <c r="B550" s="229"/>
      <c r="C550" s="230"/>
      <c r="D550" s="230"/>
      <c r="E550" s="230"/>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idden="1">
      <c r="A551" s="115"/>
      <c r="B551" s="229"/>
      <c r="C551" s="230"/>
      <c r="D551" s="230"/>
      <c r="E551" s="230"/>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idden="1">
      <c r="A552" s="115"/>
      <c r="B552" s="229"/>
      <c r="C552" s="230"/>
      <c r="D552" s="230"/>
      <c r="E552" s="230"/>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idden="1">
      <c r="A553" s="115"/>
      <c r="B553" s="229"/>
      <c r="C553" s="230"/>
      <c r="D553" s="230"/>
      <c r="E553" s="230"/>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idden="1">
      <c r="A554" s="115"/>
      <c r="B554" s="229"/>
      <c r="C554" s="230"/>
      <c r="D554" s="230"/>
      <c r="E554" s="230"/>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idden="1">
      <c r="A555" s="115"/>
      <c r="B555" s="229"/>
      <c r="C555" s="230"/>
      <c r="D555" s="230"/>
      <c r="E555" s="230"/>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idden="1">
      <c r="A556" s="115"/>
      <c r="B556" s="229"/>
      <c r="C556" s="230"/>
      <c r="D556" s="230"/>
      <c r="E556" s="230"/>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idden="1">
      <c r="A557" s="115"/>
      <c r="B557" s="229"/>
      <c r="C557" s="230"/>
      <c r="D557" s="230"/>
      <c r="E557" s="230"/>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idden="1">
      <c r="A558" s="115"/>
      <c r="B558" s="229"/>
      <c r="C558" s="230"/>
      <c r="D558" s="230"/>
      <c r="E558" s="230"/>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idden="1">
      <c r="A559" s="115"/>
      <c r="B559" s="229"/>
      <c r="C559" s="230"/>
      <c r="D559" s="230"/>
      <c r="E559" s="230"/>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idden="1">
      <c r="A560" s="115"/>
      <c r="B560" s="229"/>
      <c r="C560" s="230"/>
      <c r="D560" s="230"/>
      <c r="E560" s="230"/>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idden="1">
      <c r="A561" s="115"/>
      <c r="B561" s="229"/>
      <c r="C561" s="230"/>
      <c r="D561" s="230"/>
      <c r="E561" s="230"/>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idden="1">
      <c r="A562" s="115"/>
      <c r="B562" s="229"/>
      <c r="C562" s="230"/>
      <c r="D562" s="230"/>
      <c r="E562" s="230"/>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idden="1">
      <c r="A563" s="115"/>
      <c r="B563" s="229"/>
      <c r="C563" s="230"/>
      <c r="D563" s="230"/>
      <c r="E563" s="230"/>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idden="1">
      <c r="A564" s="115"/>
      <c r="B564" s="229"/>
      <c r="C564" s="230"/>
      <c r="D564" s="230"/>
      <c r="E564" s="230"/>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idden="1">
      <c r="A565" s="115"/>
      <c r="B565" s="229"/>
      <c r="C565" s="230"/>
      <c r="D565" s="230"/>
      <c r="E565" s="230"/>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idden="1">
      <c r="A566" s="115"/>
      <c r="B566" s="229"/>
      <c r="C566" s="230"/>
      <c r="D566" s="230"/>
      <c r="E566" s="230"/>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idden="1">
      <c r="A567" s="115"/>
      <c r="B567" s="229"/>
      <c r="C567" s="230"/>
      <c r="D567" s="230"/>
      <c r="E567" s="230"/>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idden="1">
      <c r="A568" s="115"/>
      <c r="B568" s="229"/>
      <c r="C568" s="230"/>
      <c r="D568" s="230"/>
      <c r="E568" s="230"/>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idden="1">
      <c r="A569" s="115"/>
      <c r="B569" s="229"/>
      <c r="C569" s="230"/>
      <c r="D569" s="230"/>
      <c r="E569" s="230"/>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idden="1">
      <c r="A570" s="115"/>
      <c r="B570" s="229"/>
      <c r="C570" s="230"/>
      <c r="D570" s="230"/>
      <c r="E570" s="230"/>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idden="1">
      <c r="A571" s="115"/>
      <c r="B571" s="229"/>
      <c r="C571" s="230"/>
      <c r="D571" s="230"/>
      <c r="E571" s="230"/>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idden="1">
      <c r="A572" s="115"/>
      <c r="B572" s="229"/>
      <c r="C572" s="230"/>
      <c r="D572" s="230"/>
      <c r="E572" s="230"/>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idden="1">
      <c r="A573" s="115"/>
      <c r="B573" s="229"/>
      <c r="C573" s="230"/>
      <c r="D573" s="230"/>
      <c r="E573" s="230"/>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idden="1">
      <c r="A574" s="115"/>
      <c r="B574" s="229"/>
      <c r="C574" s="230"/>
      <c r="D574" s="230"/>
      <c r="E574" s="230"/>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idden="1">
      <c r="A575" s="115"/>
      <c r="B575" s="229"/>
      <c r="C575" s="230"/>
      <c r="D575" s="230"/>
      <c r="E575" s="230"/>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idden="1">
      <c r="A576" s="115"/>
      <c r="B576" s="229"/>
      <c r="C576" s="230"/>
      <c r="D576" s="230"/>
      <c r="E576" s="230"/>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idden="1">
      <c r="A577" s="115"/>
      <c r="B577" s="229"/>
      <c r="C577" s="230"/>
      <c r="D577" s="230"/>
      <c r="E577" s="230"/>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idden="1">
      <c r="A578" s="115"/>
      <c r="B578" s="229"/>
      <c r="C578" s="230"/>
      <c r="D578" s="230"/>
      <c r="E578" s="230"/>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idden="1">
      <c r="A579" s="115"/>
      <c r="B579" s="229"/>
      <c r="C579" s="230"/>
      <c r="D579" s="230"/>
      <c r="E579" s="230"/>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idden="1">
      <c r="A580" s="115"/>
      <c r="B580" s="229"/>
      <c r="C580" s="230"/>
      <c r="D580" s="230"/>
      <c r="E580" s="230"/>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idden="1">
      <c r="A581" s="115"/>
      <c r="B581" s="229"/>
      <c r="C581" s="230"/>
      <c r="D581" s="230"/>
      <c r="E581" s="230"/>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idden="1">
      <c r="A582" s="115"/>
      <c r="B582" s="229"/>
      <c r="C582" s="230"/>
      <c r="D582" s="230"/>
      <c r="E582" s="230"/>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idden="1">
      <c r="A583" s="115"/>
      <c r="B583" s="229"/>
      <c r="C583" s="230"/>
      <c r="D583" s="230"/>
      <c r="E583" s="230"/>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idden="1">
      <c r="A584" s="115"/>
      <c r="B584" s="229"/>
      <c r="C584" s="230"/>
      <c r="D584" s="230"/>
      <c r="E584" s="230"/>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idden="1">
      <c r="A585" s="115"/>
      <c r="B585" s="229"/>
      <c r="C585" s="230"/>
      <c r="D585" s="230"/>
      <c r="E585" s="230"/>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idden="1">
      <c r="A586" s="115"/>
      <c r="B586" s="229"/>
      <c r="C586" s="230"/>
      <c r="D586" s="230"/>
      <c r="E586" s="230"/>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idden="1">
      <c r="A587" s="115"/>
      <c r="B587" s="229"/>
      <c r="C587" s="230"/>
      <c r="D587" s="230"/>
      <c r="E587" s="230"/>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idden="1">
      <c r="A588" s="115"/>
      <c r="B588" s="229"/>
      <c r="C588" s="230"/>
      <c r="D588" s="230"/>
      <c r="E588" s="230"/>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idden="1">
      <c r="A589" s="115"/>
      <c r="B589" s="229"/>
      <c r="C589" s="230"/>
      <c r="D589" s="230"/>
      <c r="E589" s="230"/>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idden="1">
      <c r="A590" s="115"/>
      <c r="B590" s="229"/>
      <c r="C590" s="230"/>
      <c r="D590" s="230"/>
      <c r="E590" s="230"/>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idden="1">
      <c r="A591" s="115"/>
      <c r="B591" s="229"/>
      <c r="C591" s="230"/>
      <c r="D591" s="230"/>
      <c r="E591" s="230"/>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idden="1">
      <c r="A592" s="115"/>
      <c r="B592" s="229"/>
      <c r="C592" s="230"/>
      <c r="D592" s="230"/>
      <c r="E592" s="230"/>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idden="1">
      <c r="A593" s="115"/>
      <c r="B593" s="229"/>
      <c r="C593" s="230"/>
      <c r="D593" s="230"/>
      <c r="E593" s="230"/>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idden="1">
      <c r="A594" s="115"/>
      <c r="B594" s="229"/>
      <c r="C594" s="230"/>
      <c r="D594" s="230"/>
      <c r="E594" s="230"/>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idden="1">
      <c r="A595" s="115"/>
      <c r="B595" s="229"/>
      <c r="C595" s="230"/>
      <c r="D595" s="230"/>
      <c r="E595" s="230"/>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idden="1">
      <c r="A596" s="115"/>
      <c r="B596" s="229"/>
      <c r="C596" s="230"/>
      <c r="D596" s="230"/>
      <c r="E596" s="230"/>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idden="1">
      <c r="A597" s="115"/>
      <c r="B597" s="229"/>
      <c r="C597" s="230"/>
      <c r="D597" s="230"/>
      <c r="E597" s="230"/>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idden="1">
      <c r="A598" s="115"/>
      <c r="B598" s="229"/>
      <c r="C598" s="230"/>
      <c r="D598" s="230"/>
      <c r="E598" s="230"/>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idden="1">
      <c r="A599" s="115"/>
      <c r="B599" s="229"/>
      <c r="C599" s="230"/>
      <c r="D599" s="230"/>
      <c r="E599" s="230"/>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idden="1">
      <c r="A600" s="115"/>
      <c r="B600" s="229"/>
      <c r="C600" s="230"/>
      <c r="D600" s="230"/>
      <c r="E600" s="230"/>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idden="1">
      <c r="A601" s="115"/>
      <c r="B601" s="229"/>
      <c r="C601" s="230"/>
      <c r="D601" s="230"/>
      <c r="E601" s="230"/>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idden="1">
      <c r="A602" s="115"/>
      <c r="B602" s="229"/>
      <c r="C602" s="230"/>
      <c r="D602" s="230"/>
      <c r="E602" s="230"/>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idden="1">
      <c r="A603" s="115"/>
      <c r="B603" s="229"/>
      <c r="C603" s="230"/>
      <c r="D603" s="230"/>
      <c r="E603" s="230"/>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idden="1">
      <c r="A604" s="115"/>
      <c r="B604" s="229"/>
      <c r="C604" s="230"/>
      <c r="D604" s="230"/>
      <c r="E604" s="230"/>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idden="1">
      <c r="A605" s="115"/>
      <c r="B605" s="229"/>
      <c r="C605" s="230"/>
      <c r="D605" s="230"/>
      <c r="E605" s="230"/>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idden="1">
      <c r="A606" s="115"/>
      <c r="B606" s="229"/>
      <c r="C606" s="230"/>
      <c r="D606" s="230"/>
      <c r="E606" s="230"/>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idden="1">
      <c r="A607" s="115"/>
      <c r="B607" s="229"/>
      <c r="C607" s="230"/>
      <c r="D607" s="230"/>
      <c r="E607" s="230"/>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idden="1">
      <c r="A608" s="115"/>
      <c r="B608" s="229"/>
      <c r="C608" s="230"/>
      <c r="D608" s="230"/>
      <c r="E608" s="230"/>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idden="1">
      <c r="A609" s="115"/>
      <c r="B609" s="229"/>
      <c r="C609" s="230"/>
      <c r="D609" s="230"/>
      <c r="E609" s="230"/>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idden="1">
      <c r="A610" s="115"/>
      <c r="B610" s="229"/>
      <c r="C610" s="230"/>
      <c r="D610" s="230"/>
      <c r="E610" s="230"/>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idden="1">
      <c r="A611" s="115"/>
      <c r="B611" s="229"/>
      <c r="C611" s="230"/>
      <c r="D611" s="230"/>
      <c r="E611" s="230"/>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idden="1">
      <c r="A612" s="115"/>
      <c r="B612" s="229"/>
      <c r="C612" s="230"/>
      <c r="D612" s="230"/>
      <c r="E612" s="230"/>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idden="1">
      <c r="A613" s="115"/>
      <c r="B613" s="229"/>
      <c r="C613" s="230"/>
      <c r="D613" s="230"/>
      <c r="E613" s="230"/>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idden="1">
      <c r="A614" s="115"/>
      <c r="B614" s="229"/>
      <c r="C614" s="230"/>
      <c r="D614" s="230"/>
      <c r="E614" s="230"/>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idden="1">
      <c r="A615" s="115"/>
      <c r="B615" s="229"/>
      <c r="C615" s="230"/>
      <c r="D615" s="230"/>
      <c r="E615" s="230"/>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idden="1">
      <c r="A616" s="115"/>
      <c r="B616" s="229"/>
      <c r="C616" s="230"/>
      <c r="D616" s="230"/>
      <c r="E616" s="230"/>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idden="1">
      <c r="A617" s="115"/>
      <c r="B617" s="229"/>
      <c r="C617" s="230"/>
      <c r="D617" s="230"/>
      <c r="E617" s="230"/>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idden="1">
      <c r="A618" s="115"/>
      <c r="B618" s="229"/>
      <c r="C618" s="230"/>
      <c r="D618" s="230"/>
      <c r="E618" s="230"/>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idden="1">
      <c r="A619" s="115"/>
      <c r="B619" s="229"/>
      <c r="C619" s="230"/>
      <c r="D619" s="230"/>
      <c r="E619" s="230"/>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idden="1">
      <c r="A620" s="115"/>
      <c r="B620" s="229"/>
      <c r="C620" s="230"/>
      <c r="D620" s="230"/>
      <c r="E620" s="230"/>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idden="1">
      <c r="A621" s="115"/>
      <c r="B621" s="229"/>
      <c r="C621" s="230"/>
      <c r="D621" s="230"/>
      <c r="E621" s="230"/>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idden="1">
      <c r="A622" s="115"/>
      <c r="B622" s="229"/>
      <c r="C622" s="230"/>
      <c r="D622" s="230"/>
      <c r="E622" s="230"/>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idden="1">
      <c r="A623" s="115"/>
      <c r="B623" s="229"/>
      <c r="C623" s="230"/>
      <c r="D623" s="230"/>
      <c r="E623" s="230"/>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idden="1">
      <c r="A624" s="115"/>
      <c r="B624" s="229"/>
      <c r="C624" s="230"/>
      <c r="D624" s="230"/>
      <c r="E624" s="230"/>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idden="1">
      <c r="A625" s="115"/>
      <c r="B625" s="229"/>
      <c r="C625" s="230"/>
      <c r="D625" s="230"/>
      <c r="E625" s="230"/>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idden="1">
      <c r="A626" s="115"/>
      <c r="B626" s="229"/>
      <c r="C626" s="230"/>
      <c r="D626" s="230"/>
      <c r="E626" s="230"/>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idden="1">
      <c r="A627" s="115"/>
      <c r="B627" s="229"/>
      <c r="C627" s="230"/>
      <c r="D627" s="230"/>
      <c r="E627" s="230"/>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idden="1">
      <c r="A628" s="115"/>
      <c r="B628" s="229"/>
      <c r="C628" s="230"/>
      <c r="D628" s="230"/>
      <c r="E628" s="230"/>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idden="1">
      <c r="A629" s="115"/>
      <c r="B629" s="229"/>
      <c r="C629" s="230"/>
      <c r="D629" s="230"/>
      <c r="E629" s="230"/>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idden="1">
      <c r="A630" s="115"/>
      <c r="B630" s="229"/>
      <c r="C630" s="230"/>
      <c r="D630" s="230"/>
      <c r="E630" s="230"/>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idden="1">
      <c r="A631" s="115"/>
      <c r="B631" s="229"/>
      <c r="C631" s="230"/>
      <c r="D631" s="230"/>
      <c r="E631" s="230"/>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idden="1">
      <c r="A632" s="115"/>
      <c r="B632" s="229"/>
      <c r="C632" s="230"/>
      <c r="D632" s="230"/>
      <c r="E632" s="230"/>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idden="1">
      <c r="A633" s="115"/>
      <c r="B633" s="229"/>
      <c r="C633" s="230"/>
      <c r="D633" s="230"/>
      <c r="E633" s="230"/>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idden="1">
      <c r="A634" s="115"/>
      <c r="B634" s="229"/>
      <c r="C634" s="230"/>
      <c r="D634" s="230"/>
      <c r="E634" s="230"/>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idden="1">
      <c r="A635" s="115"/>
      <c r="B635" s="229"/>
      <c r="C635" s="230"/>
      <c r="D635" s="230"/>
      <c r="E635" s="230"/>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idden="1">
      <c r="A636" s="115"/>
      <c r="B636" s="229"/>
      <c r="C636" s="230"/>
      <c r="D636" s="230"/>
      <c r="E636" s="230"/>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idden="1">
      <c r="A637" s="115"/>
      <c r="B637" s="229"/>
      <c r="C637" s="230"/>
      <c r="D637" s="230"/>
      <c r="E637" s="230"/>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idden="1">
      <c r="A638" s="115"/>
      <c r="B638" s="229"/>
      <c r="C638" s="230"/>
      <c r="D638" s="230"/>
      <c r="E638" s="230"/>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idden="1">
      <c r="A639" s="115"/>
      <c r="B639" s="229"/>
      <c r="C639" s="230"/>
      <c r="D639" s="230"/>
      <c r="E639" s="230"/>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idden="1">
      <c r="A640" s="115"/>
      <c r="B640" s="229"/>
      <c r="C640" s="230"/>
      <c r="D640" s="230"/>
      <c r="E640" s="230"/>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idden="1">
      <c r="A641" s="115"/>
      <c r="B641" s="229"/>
      <c r="C641" s="230"/>
      <c r="D641" s="230"/>
      <c r="E641" s="230"/>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idden="1">
      <c r="A642" s="115"/>
      <c r="B642" s="229"/>
      <c r="C642" s="230"/>
      <c r="D642" s="230"/>
      <c r="E642" s="230"/>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idden="1">
      <c r="A643" s="115"/>
      <c r="B643" s="229"/>
      <c r="C643" s="230"/>
      <c r="D643" s="230"/>
      <c r="E643" s="230"/>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idden="1">
      <c r="A644" s="115"/>
      <c r="B644" s="229"/>
      <c r="C644" s="230"/>
      <c r="D644" s="230"/>
      <c r="E644" s="230"/>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idden="1">
      <c r="A645" s="115"/>
      <c r="B645" s="229"/>
      <c r="C645" s="230"/>
      <c r="D645" s="230"/>
      <c r="E645" s="230"/>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idden="1">
      <c r="A646" s="115"/>
      <c r="B646" s="229"/>
      <c r="C646" s="230"/>
      <c r="D646" s="230"/>
      <c r="E646" s="230"/>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idden="1">
      <c r="A647" s="115"/>
      <c r="B647" s="229"/>
      <c r="C647" s="230"/>
      <c r="D647" s="230"/>
      <c r="E647" s="230"/>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idden="1">
      <c r="A648" s="115"/>
      <c r="B648" s="229"/>
      <c r="C648" s="230"/>
      <c r="D648" s="230"/>
      <c r="E648" s="230"/>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idden="1">
      <c r="A649" s="115"/>
      <c r="B649" s="229"/>
      <c r="C649" s="230"/>
      <c r="D649" s="230"/>
      <c r="E649" s="230"/>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idden="1">
      <c r="A650" s="115"/>
      <c r="B650" s="229"/>
      <c r="C650" s="230"/>
      <c r="D650" s="230"/>
      <c r="E650" s="230"/>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idden="1">
      <c r="A651" s="115"/>
      <c r="B651" s="229"/>
      <c r="C651" s="230"/>
      <c r="D651" s="230"/>
      <c r="E651" s="230"/>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idden="1">
      <c r="A652" s="115"/>
      <c r="B652" s="229"/>
      <c r="C652" s="230"/>
      <c r="D652" s="230"/>
      <c r="E652" s="230"/>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idden="1">
      <c r="A653" s="115"/>
      <c r="B653" s="229"/>
      <c r="C653" s="230"/>
      <c r="D653" s="230"/>
      <c r="E653" s="230"/>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idden="1">
      <c r="A654" s="115"/>
      <c r="B654" s="229"/>
      <c r="C654" s="230"/>
      <c r="D654" s="230"/>
      <c r="E654" s="230"/>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idden="1">
      <c r="A655" s="115"/>
      <c r="B655" s="229"/>
      <c r="C655" s="230"/>
      <c r="D655" s="230"/>
      <c r="E655" s="230"/>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idden="1">
      <c r="A656" s="115"/>
      <c r="B656" s="229"/>
      <c r="C656" s="230"/>
      <c r="D656" s="230"/>
      <c r="E656" s="230"/>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idden="1">
      <c r="A657" s="115"/>
      <c r="B657" s="229"/>
      <c r="C657" s="230"/>
      <c r="D657" s="230"/>
      <c r="E657" s="230"/>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idden="1">
      <c r="A658" s="115"/>
      <c r="B658" s="229"/>
      <c r="C658" s="230"/>
      <c r="D658" s="230"/>
      <c r="E658" s="230"/>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idden="1">
      <c r="A659" s="115"/>
      <c r="B659" s="229"/>
      <c r="C659" s="230"/>
      <c r="D659" s="230"/>
      <c r="E659" s="230"/>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idden="1">
      <c r="A660" s="115"/>
      <c r="B660" s="229"/>
      <c r="C660" s="230"/>
      <c r="D660" s="230"/>
      <c r="E660" s="230"/>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idden="1">
      <c r="A661" s="115"/>
      <c r="B661" s="229"/>
      <c r="C661" s="230"/>
      <c r="D661" s="230"/>
      <c r="E661" s="230"/>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idden="1">
      <c r="A662" s="115"/>
      <c r="B662" s="229"/>
      <c r="C662" s="230"/>
      <c r="D662" s="230"/>
      <c r="E662" s="230"/>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idden="1">
      <c r="A663" s="115"/>
      <c r="B663" s="229"/>
      <c r="C663" s="230"/>
      <c r="D663" s="230"/>
      <c r="E663" s="230"/>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idden="1">
      <c r="A664" s="115"/>
      <c r="B664" s="229"/>
      <c r="C664" s="230"/>
      <c r="D664" s="230"/>
      <c r="E664" s="230"/>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idden="1">
      <c r="A665" s="115"/>
      <c r="B665" s="229"/>
      <c r="C665" s="230"/>
      <c r="D665" s="230"/>
      <c r="E665" s="230"/>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idden="1">
      <c r="A666" s="115"/>
      <c r="B666" s="229"/>
      <c r="C666" s="230"/>
      <c r="D666" s="230"/>
      <c r="E666" s="230"/>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idden="1">
      <c r="A667" s="115"/>
      <c r="B667" s="229"/>
      <c r="C667" s="230"/>
      <c r="D667" s="230"/>
      <c r="E667" s="230"/>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idden="1">
      <c r="A668" s="115"/>
      <c r="B668" s="229"/>
      <c r="C668" s="230"/>
      <c r="D668" s="230"/>
      <c r="E668" s="230"/>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idden="1">
      <c r="A669" s="115"/>
      <c r="B669" s="229"/>
      <c r="C669" s="230"/>
      <c r="D669" s="230"/>
      <c r="E669" s="230"/>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idden="1">
      <c r="A670" s="115"/>
      <c r="B670" s="229"/>
      <c r="C670" s="230"/>
      <c r="D670" s="230"/>
      <c r="E670" s="230"/>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idden="1">
      <c r="A671" s="115"/>
      <c r="B671" s="229"/>
      <c r="C671" s="230"/>
      <c r="D671" s="230"/>
      <c r="E671" s="230"/>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idden="1">
      <c r="A672" s="115"/>
      <c r="B672" s="229"/>
      <c r="C672" s="230"/>
      <c r="D672" s="230"/>
      <c r="E672" s="230"/>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idden="1">
      <c r="A673" s="115"/>
      <c r="B673" s="229"/>
      <c r="C673" s="230"/>
      <c r="D673" s="230"/>
      <c r="E673" s="230"/>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idden="1">
      <c r="A674" s="115"/>
      <c r="B674" s="229"/>
      <c r="C674" s="230"/>
      <c r="D674" s="230"/>
      <c r="E674" s="230"/>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idden="1">
      <c r="A675" s="115"/>
      <c r="B675" s="229"/>
      <c r="C675" s="230"/>
      <c r="D675" s="230"/>
      <c r="E675" s="230"/>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idden="1">
      <c r="A676" s="115"/>
      <c r="B676" s="229"/>
      <c r="C676" s="230"/>
      <c r="D676" s="230"/>
      <c r="E676" s="230"/>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idden="1">
      <c r="A677" s="115"/>
      <c r="B677" s="229"/>
      <c r="C677" s="230"/>
      <c r="D677" s="230"/>
      <c r="E677" s="230"/>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idden="1">
      <c r="A678" s="115"/>
      <c r="B678" s="229"/>
      <c r="C678" s="230"/>
      <c r="D678" s="230"/>
      <c r="E678" s="230"/>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idden="1">
      <c r="A679" s="115"/>
      <c r="B679" s="229"/>
      <c r="C679" s="230"/>
      <c r="D679" s="230"/>
      <c r="E679" s="230"/>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idden="1">
      <c r="A680" s="115"/>
      <c r="B680" s="229"/>
      <c r="C680" s="230"/>
      <c r="D680" s="230"/>
      <c r="E680" s="230"/>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idden="1">
      <c r="A681" s="115"/>
      <c r="B681" s="229"/>
      <c r="C681" s="230"/>
      <c r="D681" s="230"/>
      <c r="E681" s="230"/>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idden="1">
      <c r="A682" s="115"/>
      <c r="B682" s="229"/>
      <c r="C682" s="230"/>
      <c r="D682" s="230"/>
      <c r="E682" s="230"/>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idden="1">
      <c r="A683" s="115"/>
      <c r="B683" s="229"/>
      <c r="C683" s="230"/>
      <c r="D683" s="230"/>
      <c r="E683" s="230"/>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idden="1">
      <c r="A684" s="115"/>
      <c r="B684" s="229"/>
      <c r="C684" s="230"/>
      <c r="D684" s="230"/>
      <c r="E684" s="230"/>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idden="1">
      <c r="A685" s="115"/>
      <c r="B685" s="229"/>
      <c r="C685" s="230"/>
      <c r="D685" s="230"/>
      <c r="E685" s="230"/>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idden="1">
      <c r="A686" s="115"/>
      <c r="B686" s="229"/>
      <c r="C686" s="230"/>
      <c r="D686" s="230"/>
      <c r="E686" s="230"/>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idden="1">
      <c r="A687" s="115"/>
      <c r="B687" s="229"/>
      <c r="C687" s="230"/>
      <c r="D687" s="230"/>
      <c r="E687" s="230"/>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idden="1">
      <c r="A688" s="115"/>
      <c r="B688" s="229"/>
      <c r="C688" s="230"/>
      <c r="D688" s="230"/>
      <c r="E688" s="230"/>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idden="1">
      <c r="A689" s="115"/>
      <c r="B689" s="229"/>
      <c r="C689" s="230"/>
      <c r="D689" s="230"/>
      <c r="E689" s="230"/>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idden="1">
      <c r="A690" s="115"/>
      <c r="B690" s="229"/>
      <c r="C690" s="230"/>
      <c r="D690" s="230"/>
      <c r="E690" s="230"/>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idden="1">
      <c r="A691" s="115"/>
      <c r="B691" s="229"/>
      <c r="C691" s="230"/>
      <c r="D691" s="230"/>
      <c r="E691" s="230"/>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idden="1">
      <c r="A692" s="115"/>
      <c r="B692" s="229"/>
      <c r="C692" s="230"/>
      <c r="D692" s="230"/>
      <c r="E692" s="230"/>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idden="1">
      <c r="A693" s="115"/>
      <c r="B693" s="229"/>
      <c r="C693" s="230"/>
      <c r="D693" s="230"/>
      <c r="E693" s="230"/>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idden="1">
      <c r="A694" s="115"/>
      <c r="B694" s="229"/>
      <c r="C694" s="230"/>
      <c r="D694" s="230"/>
      <c r="E694" s="230"/>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idden="1">
      <c r="A695" s="115"/>
      <c r="B695" s="229"/>
      <c r="C695" s="230"/>
      <c r="D695" s="230"/>
      <c r="E695" s="230"/>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idden="1">
      <c r="A696" s="115"/>
      <c r="B696" s="229"/>
      <c r="C696" s="230"/>
      <c r="D696" s="230"/>
      <c r="E696" s="230"/>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idden="1">
      <c r="A697" s="115"/>
      <c r="B697" s="229"/>
      <c r="C697" s="230"/>
      <c r="D697" s="230"/>
      <c r="E697" s="230"/>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idden="1">
      <c r="A698" s="115"/>
      <c r="B698" s="229"/>
      <c r="C698" s="230"/>
      <c r="D698" s="230"/>
      <c r="E698" s="230"/>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idden="1">
      <c r="A699" s="115"/>
      <c r="B699" s="229"/>
      <c r="C699" s="230"/>
      <c r="D699" s="230"/>
      <c r="E699" s="230"/>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idden="1">
      <c r="A700" s="115"/>
      <c r="B700" s="229"/>
      <c r="C700" s="230"/>
      <c r="D700" s="230"/>
      <c r="E700" s="230"/>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idden="1">
      <c r="A701" s="115"/>
      <c r="B701" s="229"/>
      <c r="C701" s="230"/>
      <c r="D701" s="230"/>
      <c r="E701" s="230"/>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idden="1">
      <c r="A702" s="115"/>
      <c r="B702" s="229"/>
      <c r="C702" s="230"/>
      <c r="D702" s="230"/>
      <c r="E702" s="230"/>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idden="1">
      <c r="A703" s="115"/>
      <c r="B703" s="229"/>
      <c r="C703" s="230"/>
      <c r="D703" s="230"/>
      <c r="E703" s="230"/>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idden="1">
      <c r="A704" s="115"/>
      <c r="B704" s="229"/>
      <c r="C704" s="230"/>
      <c r="D704" s="230"/>
      <c r="E704" s="230"/>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idden="1">
      <c r="A705" s="115"/>
      <c r="B705" s="229"/>
      <c r="C705" s="230"/>
      <c r="D705" s="230"/>
      <c r="E705" s="230"/>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idden="1">
      <c r="A706" s="115"/>
      <c r="B706" s="229"/>
      <c r="C706" s="230"/>
      <c r="D706" s="230"/>
      <c r="E706" s="230"/>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idden="1">
      <c r="A707" s="115"/>
      <c r="B707" s="229"/>
      <c r="C707" s="230"/>
      <c r="D707" s="230"/>
      <c r="E707" s="230"/>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idden="1">
      <c r="A708" s="115"/>
      <c r="B708" s="229"/>
      <c r="C708" s="230"/>
      <c r="D708" s="230"/>
      <c r="E708" s="230"/>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idden="1">
      <c r="A709" s="115"/>
      <c r="B709" s="229"/>
      <c r="C709" s="230"/>
      <c r="D709" s="230"/>
      <c r="E709" s="230"/>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idden="1">
      <c r="A710" s="115"/>
      <c r="B710" s="229"/>
      <c r="C710" s="230"/>
      <c r="D710" s="230"/>
      <c r="E710" s="230"/>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idden="1">
      <c r="A711" s="115"/>
      <c r="B711" s="229"/>
      <c r="C711" s="230"/>
      <c r="D711" s="230"/>
      <c r="E711" s="230"/>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idden="1">
      <c r="A712" s="115"/>
      <c r="B712" s="229"/>
      <c r="C712" s="230"/>
      <c r="D712" s="230"/>
      <c r="E712" s="230"/>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idden="1">
      <c r="A713" s="115"/>
      <c r="B713" s="229"/>
      <c r="C713" s="230"/>
      <c r="D713" s="230"/>
      <c r="E713" s="230"/>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idden="1">
      <c r="A714" s="115"/>
      <c r="B714" s="229"/>
      <c r="C714" s="230"/>
      <c r="D714" s="230"/>
      <c r="E714" s="230"/>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idden="1">
      <c r="A715" s="115"/>
      <c r="B715" s="229"/>
      <c r="C715" s="230"/>
      <c r="D715" s="230"/>
      <c r="E715" s="230"/>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idden="1">
      <c r="A716" s="115"/>
      <c r="B716" s="229"/>
      <c r="C716" s="230"/>
      <c r="D716" s="230"/>
      <c r="E716" s="230"/>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idden="1">
      <c r="A717" s="115"/>
      <c r="B717" s="229"/>
      <c r="C717" s="230"/>
      <c r="D717" s="230"/>
      <c r="E717" s="230"/>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idden="1">
      <c r="A718" s="115"/>
      <c r="B718" s="229"/>
      <c r="C718" s="230"/>
      <c r="D718" s="230"/>
      <c r="E718" s="230"/>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idden="1">
      <c r="A719" s="115"/>
      <c r="B719" s="229"/>
      <c r="C719" s="230"/>
      <c r="D719" s="230"/>
      <c r="E719" s="230"/>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idden="1">
      <c r="A720" s="115"/>
      <c r="B720" s="229"/>
      <c r="C720" s="230"/>
      <c r="D720" s="230"/>
      <c r="E720" s="230"/>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idden="1">
      <c r="A721" s="115"/>
      <c r="B721" s="229"/>
      <c r="C721" s="230"/>
      <c r="D721" s="230"/>
      <c r="E721" s="230"/>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idden="1">
      <c r="A722" s="115"/>
      <c r="B722" s="229"/>
      <c r="C722" s="230"/>
      <c r="D722" s="230"/>
      <c r="E722" s="230"/>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idden="1">
      <c r="A723" s="115"/>
      <c r="B723" s="229"/>
      <c r="C723" s="230"/>
      <c r="D723" s="230"/>
      <c r="E723" s="230"/>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idden="1">
      <c r="A724" s="115"/>
      <c r="B724" s="229"/>
      <c r="C724" s="230"/>
      <c r="D724" s="230"/>
      <c r="E724" s="230"/>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idden="1">
      <c r="A725" s="115"/>
      <c r="B725" s="229"/>
      <c r="C725" s="230"/>
      <c r="D725" s="230"/>
      <c r="E725" s="230"/>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idden="1">
      <c r="A726" s="115"/>
      <c r="B726" s="229"/>
      <c r="C726" s="230"/>
      <c r="D726" s="230"/>
      <c r="E726" s="230"/>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idden="1">
      <c r="A727" s="115"/>
      <c r="B727" s="229"/>
      <c r="C727" s="230"/>
      <c r="D727" s="230"/>
      <c r="E727" s="230"/>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idden="1">
      <c r="A728" s="115"/>
      <c r="B728" s="229"/>
      <c r="C728" s="230"/>
      <c r="D728" s="230"/>
      <c r="E728" s="230"/>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idden="1">
      <c r="A729" s="115"/>
      <c r="B729" s="229"/>
      <c r="C729" s="230"/>
      <c r="D729" s="230"/>
      <c r="E729" s="230"/>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idden="1">
      <c r="A730" s="115"/>
      <c r="B730" s="229"/>
      <c r="C730" s="230"/>
      <c r="D730" s="230"/>
      <c r="E730" s="230"/>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idden="1">
      <c r="A731" s="115"/>
      <c r="B731" s="229"/>
      <c r="C731" s="230"/>
      <c r="D731" s="230"/>
      <c r="E731" s="230"/>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idden="1">
      <c r="A732" s="115"/>
      <c r="B732" s="229"/>
      <c r="C732" s="230"/>
      <c r="D732" s="230"/>
      <c r="E732" s="230"/>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idden="1">
      <c r="A733" s="115"/>
      <c r="B733" s="229"/>
      <c r="C733" s="230"/>
      <c r="D733" s="230"/>
      <c r="E733" s="230"/>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idden="1">
      <c r="A734" s="115"/>
      <c r="B734" s="229"/>
      <c r="C734" s="230"/>
      <c r="D734" s="230"/>
      <c r="E734" s="230"/>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idden="1">
      <c r="A735" s="115"/>
      <c r="B735" s="229"/>
      <c r="C735" s="230"/>
      <c r="D735" s="230"/>
      <c r="E735" s="230"/>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idden="1">
      <c r="A736" s="115"/>
      <c r="B736" s="229"/>
      <c r="C736" s="230"/>
      <c r="D736" s="230"/>
      <c r="E736" s="230"/>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idden="1">
      <c r="A737" s="115"/>
      <c r="B737" s="229"/>
      <c r="C737" s="230"/>
      <c r="D737" s="230"/>
      <c r="E737" s="230"/>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idden="1">
      <c r="A738" s="115"/>
      <c r="B738" s="229"/>
      <c r="C738" s="230"/>
      <c r="D738" s="230"/>
      <c r="E738" s="230"/>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idden="1">
      <c r="A739" s="115"/>
      <c r="B739" s="229"/>
      <c r="C739" s="230"/>
      <c r="D739" s="230"/>
      <c r="E739" s="230"/>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idden="1">
      <c r="A740" s="115"/>
      <c r="B740" s="229"/>
      <c r="C740" s="230"/>
      <c r="D740" s="230"/>
      <c r="E740" s="230"/>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idden="1">
      <c r="A741" s="115"/>
      <c r="B741" s="229"/>
      <c r="C741" s="230"/>
      <c r="D741" s="230"/>
      <c r="E741" s="230"/>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idden="1">
      <c r="A742" s="115"/>
      <c r="B742" s="229"/>
      <c r="C742" s="230"/>
      <c r="D742" s="230"/>
      <c r="E742" s="230"/>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idden="1">
      <c r="A743" s="115"/>
      <c r="B743" s="229"/>
      <c r="C743" s="230"/>
      <c r="D743" s="230"/>
      <c r="E743" s="230"/>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idden="1">
      <c r="A744" s="115"/>
      <c r="B744" s="229"/>
      <c r="C744" s="230"/>
      <c r="D744" s="230"/>
      <c r="E744" s="230"/>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idden="1">
      <c r="A745" s="115"/>
      <c r="B745" s="229"/>
      <c r="C745" s="230"/>
      <c r="D745" s="230"/>
      <c r="E745" s="230"/>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idden="1">
      <c r="A746" s="115"/>
      <c r="B746" s="229"/>
      <c r="C746" s="230"/>
      <c r="D746" s="230"/>
      <c r="E746" s="230"/>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idden="1">
      <c r="A747" s="115"/>
      <c r="B747" s="229"/>
      <c r="C747" s="230"/>
      <c r="D747" s="230"/>
      <c r="E747" s="230"/>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idden="1">
      <c r="A748" s="115"/>
      <c r="B748" s="229"/>
      <c r="C748" s="230"/>
      <c r="D748" s="230"/>
      <c r="E748" s="230"/>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idden="1">
      <c r="A749" s="115"/>
      <c r="B749" s="229"/>
      <c r="C749" s="230"/>
      <c r="D749" s="230"/>
      <c r="E749" s="230"/>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idden="1">
      <c r="A750" s="115"/>
      <c r="B750" s="229"/>
      <c r="C750" s="230"/>
      <c r="D750" s="230"/>
      <c r="E750" s="230"/>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idden="1">
      <c r="A751" s="115"/>
      <c r="B751" s="229"/>
      <c r="C751" s="230"/>
      <c r="D751" s="230"/>
      <c r="E751" s="230"/>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idden="1">
      <c r="A752" s="115"/>
      <c r="B752" s="229"/>
      <c r="C752" s="230"/>
      <c r="D752" s="230"/>
      <c r="E752" s="230"/>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idden="1">
      <c r="A753" s="115"/>
      <c r="B753" s="229"/>
      <c r="C753" s="230"/>
      <c r="D753" s="230"/>
      <c r="E753" s="230"/>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idden="1">
      <c r="A754" s="115"/>
      <c r="B754" s="229"/>
      <c r="C754" s="230"/>
      <c r="D754" s="230"/>
      <c r="E754" s="230"/>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idden="1">
      <c r="A755" s="115"/>
      <c r="B755" s="229"/>
      <c r="C755" s="230"/>
      <c r="D755" s="230"/>
      <c r="E755" s="230"/>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idden="1">
      <c r="A756" s="115"/>
      <c r="B756" s="229"/>
      <c r="C756" s="230"/>
      <c r="D756" s="230"/>
      <c r="E756" s="230"/>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idden="1">
      <c r="A757" s="115"/>
      <c r="B757" s="229"/>
      <c r="C757" s="230"/>
      <c r="D757" s="230"/>
      <c r="E757" s="230"/>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idden="1">
      <c r="A758" s="115"/>
      <c r="B758" s="229"/>
      <c r="C758" s="230"/>
      <c r="D758" s="230"/>
      <c r="E758" s="230"/>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idden="1">
      <c r="A759" s="115"/>
      <c r="B759" s="229"/>
      <c r="C759" s="230"/>
      <c r="D759" s="230"/>
      <c r="E759" s="230"/>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idden="1">
      <c r="A760" s="115"/>
      <c r="B760" s="229"/>
      <c r="C760" s="230"/>
      <c r="D760" s="230"/>
      <c r="E760" s="230"/>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idden="1">
      <c r="A761" s="115"/>
      <c r="B761" s="229"/>
      <c r="C761" s="230"/>
      <c r="D761" s="230"/>
      <c r="E761" s="230"/>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idden="1">
      <c r="A762" s="115"/>
      <c r="B762" s="229"/>
      <c r="C762" s="230"/>
      <c r="D762" s="230"/>
      <c r="E762" s="230"/>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idden="1">
      <c r="A763" s="115"/>
      <c r="B763" s="229"/>
      <c r="C763" s="230"/>
      <c r="D763" s="230"/>
      <c r="E763" s="230"/>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idden="1">
      <c r="A764" s="115"/>
      <c r="B764" s="229"/>
      <c r="C764" s="230"/>
      <c r="D764" s="230"/>
      <c r="E764" s="230"/>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idden="1">
      <c r="A765" s="115"/>
      <c r="B765" s="229"/>
      <c r="C765" s="230"/>
      <c r="D765" s="230"/>
      <c r="E765" s="230"/>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idden="1">
      <c r="A766" s="115"/>
      <c r="B766" s="229"/>
      <c r="C766" s="230"/>
      <c r="D766" s="230"/>
      <c r="E766" s="230"/>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idden="1">
      <c r="A767" s="115"/>
      <c r="B767" s="229"/>
      <c r="C767" s="230"/>
      <c r="D767" s="230"/>
      <c r="E767" s="230"/>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idden="1">
      <c r="A768" s="115"/>
      <c r="B768" s="229"/>
      <c r="C768" s="230"/>
      <c r="D768" s="230"/>
      <c r="E768" s="230"/>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idden="1">
      <c r="A769" s="115"/>
      <c r="B769" s="229"/>
      <c r="C769" s="230"/>
      <c r="D769" s="230"/>
      <c r="E769" s="230"/>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idden="1">
      <c r="A770" s="115"/>
      <c r="B770" s="229"/>
      <c r="C770" s="230"/>
      <c r="D770" s="230"/>
      <c r="E770" s="230"/>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idden="1">
      <c r="A771" s="115"/>
      <c r="B771" s="229"/>
      <c r="C771" s="230"/>
      <c r="D771" s="230"/>
      <c r="E771" s="230"/>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idden="1">
      <c r="A772" s="115"/>
      <c r="B772" s="229"/>
      <c r="C772" s="230"/>
      <c r="D772" s="230"/>
      <c r="E772" s="230"/>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idden="1">
      <c r="A773" s="115"/>
      <c r="B773" s="229"/>
      <c r="C773" s="230"/>
      <c r="D773" s="230"/>
      <c r="E773" s="230"/>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idden="1">
      <c r="A774" s="115"/>
      <c r="B774" s="229"/>
      <c r="C774" s="230"/>
      <c r="D774" s="230"/>
      <c r="E774" s="230"/>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idden="1">
      <c r="A775" s="115"/>
      <c r="B775" s="229"/>
      <c r="C775" s="230"/>
      <c r="D775" s="230"/>
      <c r="E775" s="230"/>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idden="1">
      <c r="A776" s="115"/>
      <c r="B776" s="229"/>
      <c r="C776" s="230"/>
      <c r="D776" s="230"/>
      <c r="E776" s="230"/>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idden="1">
      <c r="A777" s="115"/>
      <c r="B777" s="229"/>
      <c r="C777" s="230"/>
      <c r="D777" s="230"/>
      <c r="E777" s="230"/>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idden="1">
      <c r="A778" s="115"/>
      <c r="B778" s="229"/>
      <c r="C778" s="230"/>
      <c r="D778" s="230"/>
      <c r="E778" s="230"/>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idden="1">
      <c r="A779" s="115"/>
      <c r="B779" s="229"/>
      <c r="C779" s="230"/>
      <c r="D779" s="230"/>
      <c r="E779" s="230"/>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idden="1">
      <c r="A780" s="115"/>
      <c r="B780" s="229"/>
      <c r="C780" s="230"/>
      <c r="D780" s="230"/>
      <c r="E780" s="230"/>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idden="1">
      <c r="A781" s="115"/>
      <c r="B781" s="229"/>
      <c r="C781" s="230"/>
      <c r="D781" s="230"/>
      <c r="E781" s="230"/>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idden="1">
      <c r="A782" s="115"/>
      <c r="B782" s="229"/>
      <c r="C782" s="230"/>
      <c r="D782" s="230"/>
      <c r="E782" s="230"/>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idden="1">
      <c r="A783" s="115"/>
      <c r="B783" s="229"/>
      <c r="C783" s="230"/>
      <c r="D783" s="230"/>
      <c r="E783" s="230"/>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idden="1">
      <c r="A784" s="115"/>
      <c r="B784" s="229"/>
      <c r="C784" s="230"/>
      <c r="D784" s="230"/>
      <c r="E784" s="230"/>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idden="1">
      <c r="A785" s="115"/>
      <c r="B785" s="229"/>
      <c r="C785" s="230"/>
      <c r="D785" s="230"/>
      <c r="E785" s="230"/>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idden="1">
      <c r="A786" s="115"/>
      <c r="B786" s="229"/>
      <c r="C786" s="230"/>
      <c r="D786" s="230"/>
      <c r="E786" s="230"/>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idden="1">
      <c r="A787" s="115"/>
      <c r="B787" s="229"/>
      <c r="C787" s="230"/>
      <c r="D787" s="230"/>
      <c r="E787" s="230"/>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idden="1">
      <c r="A788" s="115"/>
      <c r="B788" s="229"/>
      <c r="C788" s="230"/>
      <c r="D788" s="230"/>
      <c r="E788" s="230"/>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idden="1">
      <c r="A789" s="115"/>
      <c r="B789" s="229"/>
      <c r="C789" s="230"/>
      <c r="D789" s="230"/>
      <c r="E789" s="230"/>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idden="1">
      <c r="A790" s="115"/>
      <c r="B790" s="229"/>
      <c r="C790" s="230"/>
      <c r="D790" s="230"/>
      <c r="E790" s="230"/>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idden="1">
      <c r="A791" s="115"/>
      <c r="B791" s="229"/>
      <c r="C791" s="230"/>
      <c r="D791" s="230"/>
      <c r="E791" s="230"/>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idden="1">
      <c r="A792" s="115"/>
      <c r="B792" s="229"/>
      <c r="C792" s="230"/>
      <c r="D792" s="230"/>
      <c r="E792" s="230"/>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idden="1">
      <c r="A793" s="115"/>
      <c r="B793" s="229"/>
      <c r="C793" s="230"/>
      <c r="D793" s="230"/>
      <c r="E793" s="230"/>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idden="1">
      <c r="A794" s="115"/>
      <c r="B794" s="229"/>
      <c r="C794" s="230"/>
      <c r="D794" s="230"/>
      <c r="E794" s="230"/>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idden="1">
      <c r="A795" s="115"/>
      <c r="B795" s="229"/>
      <c r="C795" s="230"/>
      <c r="D795" s="230"/>
      <c r="E795" s="230"/>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idden="1">
      <c r="A796" s="115"/>
      <c r="B796" s="229"/>
      <c r="C796" s="230"/>
      <c r="D796" s="230"/>
      <c r="E796" s="230"/>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idden="1">
      <c r="A797" s="115"/>
      <c r="B797" s="229"/>
      <c r="C797" s="230"/>
      <c r="D797" s="230"/>
      <c r="E797" s="230"/>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idden="1">
      <c r="A798" s="115"/>
      <c r="B798" s="229"/>
      <c r="C798" s="230"/>
      <c r="D798" s="230"/>
      <c r="E798" s="230"/>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idden="1">
      <c r="A799" s="115"/>
      <c r="B799" s="229"/>
      <c r="C799" s="230"/>
      <c r="D799" s="230"/>
      <c r="E799" s="230"/>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idden="1">
      <c r="A800" s="115"/>
      <c r="B800" s="229"/>
      <c r="C800" s="230"/>
      <c r="D800" s="230"/>
      <c r="E800" s="230"/>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idden="1">
      <c r="A801" s="115"/>
      <c r="B801" s="229"/>
      <c r="C801" s="230"/>
      <c r="D801" s="230"/>
      <c r="E801" s="230"/>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idden="1">
      <c r="A802" s="115"/>
      <c r="B802" s="229"/>
      <c r="C802" s="230"/>
      <c r="D802" s="230"/>
      <c r="E802" s="230"/>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idden="1">
      <c r="A803" s="115"/>
      <c r="B803" s="229"/>
      <c r="C803" s="230"/>
      <c r="D803" s="230"/>
      <c r="E803" s="230"/>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idden="1">
      <c r="A804" s="115"/>
      <c r="B804" s="229"/>
      <c r="C804" s="230"/>
      <c r="D804" s="230"/>
      <c r="E804" s="230"/>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idden="1">
      <c r="A805" s="115"/>
      <c r="B805" s="229"/>
      <c r="C805" s="230"/>
      <c r="D805" s="230"/>
      <c r="E805" s="230"/>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idden="1">
      <c r="A806" s="115"/>
      <c r="B806" s="229"/>
      <c r="C806" s="230"/>
      <c r="D806" s="230"/>
      <c r="E806" s="230"/>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idden="1">
      <c r="A807" s="115"/>
      <c r="B807" s="229"/>
      <c r="C807" s="230"/>
      <c r="D807" s="230"/>
      <c r="E807" s="230"/>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idden="1">
      <c r="A808" s="115"/>
      <c r="B808" s="229"/>
      <c r="C808" s="230"/>
      <c r="D808" s="230"/>
      <c r="E808" s="230"/>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idden="1">
      <c r="A809" s="115"/>
      <c r="B809" s="229"/>
      <c r="C809" s="230"/>
      <c r="D809" s="230"/>
      <c r="E809" s="230"/>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idden="1">
      <c r="A810" s="115"/>
      <c r="B810" s="229"/>
      <c r="C810" s="230"/>
      <c r="D810" s="230"/>
      <c r="E810" s="230"/>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idden="1">
      <c r="A811" s="115"/>
      <c r="B811" s="229"/>
      <c r="C811" s="230"/>
      <c r="D811" s="230"/>
      <c r="E811" s="230"/>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idden="1">
      <c r="A812" s="115"/>
      <c r="B812" s="229"/>
      <c r="C812" s="230"/>
      <c r="D812" s="230"/>
      <c r="E812" s="230"/>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idden="1">
      <c r="A813" s="115"/>
      <c r="B813" s="229"/>
      <c r="C813" s="230"/>
      <c r="D813" s="230"/>
      <c r="E813" s="230"/>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idden="1">
      <c r="A814" s="115"/>
      <c r="B814" s="229"/>
      <c r="C814" s="230"/>
      <c r="D814" s="230"/>
      <c r="E814" s="230"/>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idden="1">
      <c r="A815" s="115"/>
      <c r="B815" s="229"/>
      <c r="C815" s="230"/>
      <c r="D815" s="230"/>
      <c r="E815" s="230"/>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idden="1">
      <c r="A816" s="115"/>
      <c r="B816" s="229"/>
      <c r="C816" s="230"/>
      <c r="D816" s="230"/>
      <c r="E816" s="230"/>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idden="1">
      <c r="A817" s="115"/>
      <c r="B817" s="229"/>
      <c r="C817" s="230"/>
      <c r="D817" s="230"/>
      <c r="E817" s="230"/>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idden="1">
      <c r="A818" s="115"/>
      <c r="B818" s="229"/>
      <c r="C818" s="230"/>
      <c r="D818" s="230"/>
      <c r="E818" s="230"/>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idden="1">
      <c r="A819" s="115"/>
      <c r="B819" s="229"/>
      <c r="C819" s="230"/>
      <c r="D819" s="230"/>
      <c r="E819" s="230"/>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idden="1">
      <c r="A820" s="115"/>
      <c r="B820" s="229"/>
      <c r="C820" s="230"/>
      <c r="D820" s="230"/>
      <c r="E820" s="230"/>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idden="1">
      <c r="A821" s="115"/>
      <c r="B821" s="229"/>
      <c r="C821" s="230"/>
      <c r="D821" s="230"/>
      <c r="E821" s="230"/>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idden="1">
      <c r="A822" s="115"/>
      <c r="B822" s="229"/>
      <c r="C822" s="230"/>
      <c r="D822" s="230"/>
      <c r="E822" s="230"/>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idden="1">
      <c r="A823" s="115"/>
      <c r="B823" s="229"/>
      <c r="C823" s="230"/>
      <c r="D823" s="230"/>
      <c r="E823" s="230"/>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idden="1">
      <c r="A824" s="115"/>
      <c r="B824" s="229"/>
      <c r="C824" s="230"/>
      <c r="D824" s="230"/>
      <c r="E824" s="230"/>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idden="1">
      <c r="A825" s="115"/>
      <c r="B825" s="229"/>
      <c r="C825" s="230"/>
      <c r="D825" s="230"/>
      <c r="E825" s="230"/>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idden="1">
      <c r="A826" s="115"/>
      <c r="B826" s="229"/>
      <c r="C826" s="230"/>
      <c r="D826" s="230"/>
      <c r="E826" s="230"/>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idden="1">
      <c r="A827" s="115"/>
      <c r="B827" s="229"/>
      <c r="C827" s="230"/>
      <c r="D827" s="230"/>
      <c r="E827" s="230"/>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idden="1">
      <c r="A828" s="115"/>
      <c r="B828" s="229"/>
      <c r="C828" s="230"/>
      <c r="D828" s="230"/>
      <c r="E828" s="230"/>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idden="1">
      <c r="A829" s="115"/>
      <c r="B829" s="229"/>
      <c r="C829" s="230"/>
      <c r="D829" s="230"/>
      <c r="E829" s="230"/>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idden="1">
      <c r="A830" s="115"/>
      <c r="B830" s="229"/>
      <c r="C830" s="230"/>
      <c r="D830" s="230"/>
      <c r="E830" s="230"/>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idden="1">
      <c r="A831" s="115"/>
      <c r="B831" s="229"/>
      <c r="C831" s="230"/>
      <c r="D831" s="230"/>
      <c r="E831" s="230"/>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idden="1">
      <c r="A832" s="115"/>
      <c r="B832" s="229"/>
      <c r="C832" s="230"/>
      <c r="D832" s="230"/>
      <c r="E832" s="230"/>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idden="1">
      <c r="A833" s="115"/>
      <c r="B833" s="229"/>
      <c r="C833" s="230"/>
      <c r="D833" s="230"/>
      <c r="E833" s="230"/>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idden="1">
      <c r="A834" s="115"/>
      <c r="B834" s="229"/>
      <c r="C834" s="230"/>
      <c r="D834" s="230"/>
      <c r="E834" s="230"/>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idden="1">
      <c r="A835" s="115"/>
      <c r="B835" s="229"/>
      <c r="C835" s="230"/>
      <c r="D835" s="230"/>
      <c r="E835" s="230"/>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idden="1">
      <c r="A836" s="115"/>
      <c r="B836" s="229"/>
      <c r="C836" s="230"/>
      <c r="D836" s="230"/>
      <c r="E836" s="230"/>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idden="1">
      <c r="A837" s="115"/>
      <c r="B837" s="229"/>
      <c r="C837" s="230"/>
      <c r="D837" s="230"/>
      <c r="E837" s="230"/>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idden="1">
      <c r="A838" s="115"/>
      <c r="B838" s="229"/>
      <c r="C838" s="230"/>
      <c r="D838" s="230"/>
      <c r="E838" s="230"/>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idden="1">
      <c r="A839" s="115"/>
      <c r="B839" s="229"/>
      <c r="C839" s="230"/>
      <c r="D839" s="230"/>
      <c r="E839" s="230"/>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idden="1">
      <c r="A840" s="115"/>
      <c r="B840" s="229"/>
      <c r="C840" s="230"/>
      <c r="D840" s="230"/>
      <c r="E840" s="230"/>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idden="1">
      <c r="A841" s="115"/>
      <c r="B841" s="229"/>
      <c r="C841" s="230"/>
      <c r="D841" s="230"/>
      <c r="E841" s="230"/>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idden="1">
      <c r="A842" s="115"/>
      <c r="B842" s="229"/>
      <c r="C842" s="230"/>
      <c r="D842" s="230"/>
      <c r="E842" s="230"/>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idden="1">
      <c r="A843" s="115"/>
      <c r="B843" s="229"/>
      <c r="C843" s="230"/>
      <c r="D843" s="230"/>
      <c r="E843" s="230"/>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idden="1">
      <c r="A844" s="115"/>
      <c r="B844" s="229"/>
      <c r="C844" s="230"/>
      <c r="D844" s="230"/>
      <c r="E844" s="230"/>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idden="1">
      <c r="A845" s="115"/>
      <c r="B845" s="229"/>
      <c r="C845" s="230"/>
      <c r="D845" s="230"/>
      <c r="E845" s="230"/>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idden="1">
      <c r="A846" s="115"/>
      <c r="B846" s="229"/>
      <c r="C846" s="230"/>
      <c r="D846" s="230"/>
      <c r="E846" s="230"/>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idden="1">
      <c r="A847" s="115"/>
      <c r="B847" s="229"/>
      <c r="C847" s="230"/>
      <c r="D847" s="230"/>
      <c r="E847" s="230"/>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idden="1">
      <c r="A848" s="115"/>
      <c r="B848" s="229"/>
      <c r="C848" s="230"/>
      <c r="D848" s="230"/>
      <c r="E848" s="230"/>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idden="1">
      <c r="A849" s="115"/>
      <c r="B849" s="229"/>
      <c r="C849" s="230"/>
      <c r="D849" s="230"/>
      <c r="E849" s="230"/>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idden="1">
      <c r="A850" s="115"/>
      <c r="B850" s="229"/>
      <c r="C850" s="230"/>
      <c r="D850" s="230"/>
      <c r="E850" s="230"/>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idden="1">
      <c r="A851" s="115"/>
      <c r="B851" s="229"/>
      <c r="C851" s="230"/>
      <c r="D851" s="230"/>
      <c r="E851" s="230"/>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idden="1">
      <c r="A852" s="115"/>
      <c r="B852" s="229"/>
      <c r="C852" s="230"/>
      <c r="D852" s="230"/>
      <c r="E852" s="230"/>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idden="1">
      <c r="A853" s="115"/>
      <c r="B853" s="229"/>
      <c r="C853" s="230"/>
      <c r="D853" s="230"/>
      <c r="E853" s="230"/>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idden="1">
      <c r="A854" s="115"/>
      <c r="B854" s="229"/>
      <c r="C854" s="230"/>
      <c r="D854" s="230"/>
      <c r="E854" s="230"/>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idden="1">
      <c r="A855" s="115"/>
      <c r="B855" s="229"/>
      <c r="C855" s="230"/>
      <c r="D855" s="230"/>
      <c r="E855" s="230"/>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idden="1">
      <c r="A856" s="115"/>
      <c r="B856" s="229"/>
      <c r="C856" s="230"/>
      <c r="D856" s="230"/>
      <c r="E856" s="230"/>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idden="1">
      <c r="A857" s="115"/>
      <c r="B857" s="229"/>
      <c r="C857" s="230"/>
      <c r="D857" s="230"/>
      <c r="E857" s="230"/>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idden="1">
      <c r="A858" s="115"/>
      <c r="B858" s="229"/>
      <c r="C858" s="230"/>
      <c r="D858" s="230"/>
      <c r="E858" s="230"/>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idden="1">
      <c r="A859" s="115"/>
      <c r="B859" s="229"/>
      <c r="C859" s="230"/>
      <c r="D859" s="230"/>
      <c r="E859" s="230"/>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idden="1">
      <c r="A860" s="115"/>
      <c r="B860" s="229"/>
      <c r="C860" s="230"/>
      <c r="D860" s="230"/>
      <c r="E860" s="230"/>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idden="1">
      <c r="A861" s="115"/>
      <c r="B861" s="229"/>
      <c r="C861" s="230"/>
      <c r="D861" s="230"/>
      <c r="E861" s="230"/>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idden="1">
      <c r="A862" s="115"/>
      <c r="B862" s="229"/>
      <c r="C862" s="230"/>
      <c r="D862" s="230"/>
      <c r="E862" s="230"/>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idden="1">
      <c r="A863" s="115"/>
      <c r="B863" s="229"/>
      <c r="C863" s="230"/>
      <c r="D863" s="230"/>
      <c r="E863" s="230"/>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idden="1">
      <c r="A864" s="115"/>
      <c r="B864" s="229"/>
      <c r="C864" s="230"/>
      <c r="D864" s="230"/>
      <c r="E864" s="230"/>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idden="1">
      <c r="A865" s="115"/>
      <c r="B865" s="229"/>
      <c r="C865" s="230"/>
      <c r="D865" s="230"/>
      <c r="E865" s="230"/>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idden="1">
      <c r="A866" s="115"/>
      <c r="B866" s="229"/>
      <c r="C866" s="230"/>
      <c r="D866" s="230"/>
      <c r="E866" s="230"/>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idden="1">
      <c r="A867" s="115"/>
      <c r="B867" s="229"/>
      <c r="C867" s="230"/>
      <c r="D867" s="230"/>
      <c r="E867" s="230"/>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idden="1">
      <c r="A868" s="115"/>
      <c r="B868" s="229"/>
      <c r="C868" s="230"/>
      <c r="D868" s="230"/>
      <c r="E868" s="230"/>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idden="1">
      <c r="A869" s="115"/>
      <c r="B869" s="229"/>
      <c r="C869" s="230"/>
      <c r="D869" s="230"/>
      <c r="E869" s="230"/>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idden="1">
      <c r="A870" s="115"/>
      <c r="B870" s="229"/>
      <c r="C870" s="230"/>
      <c r="D870" s="230"/>
      <c r="E870" s="230"/>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idden="1">
      <c r="A871" s="115"/>
      <c r="B871" s="229"/>
      <c r="C871" s="230"/>
      <c r="D871" s="230"/>
      <c r="E871" s="230"/>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idden="1">
      <c r="A872" s="115"/>
      <c r="B872" s="229"/>
      <c r="C872" s="230"/>
      <c r="D872" s="230"/>
      <c r="E872" s="230"/>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idden="1">
      <c r="A873" s="115"/>
      <c r="B873" s="229"/>
      <c r="C873" s="230"/>
      <c r="D873" s="230"/>
      <c r="E873" s="230"/>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idden="1">
      <c r="A874" s="115"/>
      <c r="B874" s="229"/>
      <c r="C874" s="230"/>
      <c r="D874" s="230"/>
      <c r="E874" s="230"/>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idden="1">
      <c r="A875" s="115"/>
      <c r="B875" s="229"/>
      <c r="C875" s="230"/>
      <c r="D875" s="230"/>
      <c r="E875" s="230"/>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idden="1">
      <c r="A876" s="115"/>
      <c r="B876" s="229"/>
      <c r="C876" s="230"/>
      <c r="D876" s="230"/>
      <c r="E876" s="230"/>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idden="1">
      <c r="A877" s="115"/>
      <c r="B877" s="229"/>
      <c r="C877" s="230"/>
      <c r="D877" s="230"/>
      <c r="E877" s="230"/>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idden="1">
      <c r="A878" s="115"/>
      <c r="B878" s="229"/>
      <c r="C878" s="230"/>
      <c r="D878" s="230"/>
      <c r="E878" s="230"/>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idden="1">
      <c r="A879" s="115"/>
      <c r="B879" s="229"/>
      <c r="C879" s="230"/>
      <c r="D879" s="230"/>
      <c r="E879" s="230"/>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idden="1">
      <c r="A880" s="115"/>
      <c r="B880" s="229"/>
      <c r="C880" s="230"/>
      <c r="D880" s="230"/>
      <c r="E880" s="230"/>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idden="1">
      <c r="A881" s="115"/>
      <c r="B881" s="229"/>
      <c r="C881" s="230"/>
      <c r="D881" s="230"/>
      <c r="E881" s="230"/>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idden="1">
      <c r="A882" s="115"/>
      <c r="B882" s="229"/>
      <c r="C882" s="230"/>
      <c r="D882" s="230"/>
      <c r="E882" s="230"/>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idden="1">
      <c r="A883" s="115"/>
      <c r="B883" s="229"/>
      <c r="C883" s="230"/>
      <c r="D883" s="230"/>
      <c r="E883" s="230"/>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idden="1">
      <c r="A884" s="115"/>
      <c r="B884" s="229"/>
      <c r="C884" s="230"/>
      <c r="D884" s="230"/>
      <c r="E884" s="230"/>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idden="1">
      <c r="A885" s="115"/>
      <c r="B885" s="229"/>
      <c r="C885" s="230"/>
      <c r="D885" s="230"/>
      <c r="E885" s="230"/>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idden="1">
      <c r="A886" s="115"/>
      <c r="B886" s="229"/>
      <c r="C886" s="230"/>
      <c r="D886" s="230"/>
      <c r="E886" s="230"/>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idden="1">
      <c r="A887" s="115"/>
      <c r="B887" s="229"/>
      <c r="C887" s="230"/>
      <c r="D887" s="230"/>
      <c r="E887" s="230"/>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idden="1">
      <c r="A888" s="115"/>
      <c r="B888" s="229"/>
      <c r="C888" s="230"/>
      <c r="D888" s="230"/>
      <c r="E888" s="230"/>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idden="1">
      <c r="A889" s="115"/>
      <c r="B889" s="229"/>
      <c r="C889" s="230"/>
      <c r="D889" s="230"/>
      <c r="E889" s="230"/>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idden="1">
      <c r="A890" s="115"/>
      <c r="B890" s="229"/>
      <c r="C890" s="230"/>
      <c r="D890" s="230"/>
      <c r="E890" s="230"/>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idden="1">
      <c r="A891" s="115"/>
      <c r="B891" s="229"/>
      <c r="C891" s="230"/>
      <c r="D891" s="230"/>
      <c r="E891" s="230"/>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idden="1">
      <c r="A892" s="115"/>
      <c r="B892" s="229"/>
      <c r="C892" s="230"/>
      <c r="D892" s="230"/>
      <c r="E892" s="230"/>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idden="1">
      <c r="A893" s="115"/>
      <c r="B893" s="229"/>
      <c r="C893" s="230"/>
      <c r="D893" s="230"/>
      <c r="E893" s="230"/>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idden="1">
      <c r="A894" s="115"/>
      <c r="B894" s="229"/>
      <c r="C894" s="230"/>
      <c r="D894" s="230"/>
      <c r="E894" s="230"/>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idden="1">
      <c r="A895" s="115"/>
      <c r="B895" s="229"/>
      <c r="C895" s="230"/>
      <c r="D895" s="230"/>
      <c r="E895" s="230"/>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idden="1">
      <c r="A896" s="115"/>
      <c r="B896" s="229"/>
      <c r="C896" s="230"/>
      <c r="D896" s="230"/>
      <c r="E896" s="230"/>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idden="1">
      <c r="A897" s="115"/>
      <c r="B897" s="229"/>
      <c r="C897" s="230"/>
      <c r="D897" s="230"/>
      <c r="E897" s="230"/>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idden="1">
      <c r="A898" s="115"/>
      <c r="B898" s="229"/>
      <c r="C898" s="230"/>
      <c r="D898" s="230"/>
      <c r="E898" s="230"/>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idden="1">
      <c r="A899" s="115"/>
      <c r="B899" s="229"/>
      <c r="C899" s="230"/>
      <c r="D899" s="230"/>
      <c r="E899" s="230"/>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idden="1">
      <c r="A900" s="115"/>
      <c r="B900" s="229"/>
      <c r="C900" s="230"/>
      <c r="D900" s="230"/>
      <c r="E900" s="230"/>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idden="1">
      <c r="A901" s="115"/>
      <c r="B901" s="229"/>
      <c r="C901" s="230"/>
      <c r="D901" s="230"/>
      <c r="E901" s="230"/>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idden="1">
      <c r="A902" s="115"/>
      <c r="B902" s="229"/>
      <c r="C902" s="230"/>
      <c r="D902" s="230"/>
      <c r="E902" s="230"/>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idden="1">
      <c r="A903" s="115"/>
      <c r="B903" s="229"/>
      <c r="C903" s="230"/>
      <c r="D903" s="230"/>
      <c r="E903" s="230"/>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idden="1">
      <c r="A904" s="115"/>
      <c r="B904" s="229"/>
      <c r="C904" s="230"/>
      <c r="D904" s="230"/>
      <c r="E904" s="230"/>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idden="1">
      <c r="A905" s="115"/>
      <c r="B905" s="229"/>
      <c r="C905" s="230"/>
      <c r="D905" s="230"/>
      <c r="E905" s="230"/>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idden="1">
      <c r="A906" s="115"/>
      <c r="B906" s="229"/>
      <c r="C906" s="230"/>
      <c r="D906" s="230"/>
      <c r="E906" s="230"/>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idden="1">
      <c r="A907" s="115"/>
      <c r="B907" s="229"/>
      <c r="C907" s="230"/>
      <c r="D907" s="230"/>
      <c r="E907" s="230"/>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idden="1">
      <c r="A908" s="115"/>
      <c r="B908" s="229"/>
      <c r="C908" s="230"/>
      <c r="D908" s="230"/>
      <c r="E908" s="230"/>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idden="1">
      <c r="A909" s="115"/>
      <c r="B909" s="229"/>
      <c r="C909" s="230"/>
      <c r="D909" s="230"/>
      <c r="E909" s="230"/>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idden="1">
      <c r="A910" s="115"/>
      <c r="B910" s="229"/>
      <c r="C910" s="230"/>
      <c r="D910" s="230"/>
      <c r="E910" s="230"/>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idden="1">
      <c r="A911" s="115"/>
      <c r="B911" s="229"/>
      <c r="C911" s="230"/>
      <c r="D911" s="230"/>
      <c r="E911" s="230"/>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idden="1">
      <c r="A912" s="115"/>
      <c r="B912" s="229"/>
      <c r="C912" s="230"/>
      <c r="D912" s="230"/>
      <c r="E912" s="230"/>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idden="1">
      <c r="A913" s="115"/>
      <c r="B913" s="229"/>
      <c r="C913" s="230"/>
      <c r="D913" s="230"/>
      <c r="E913" s="230"/>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idden="1">
      <c r="A914" s="115"/>
      <c r="B914" s="229"/>
      <c r="C914" s="230"/>
      <c r="D914" s="230"/>
      <c r="E914" s="230"/>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idden="1">
      <c r="A915" s="115"/>
      <c r="B915" s="229"/>
      <c r="C915" s="230"/>
      <c r="D915" s="230"/>
      <c r="E915" s="230"/>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idden="1">
      <c r="A916" s="115"/>
      <c r="B916" s="229"/>
      <c r="C916" s="230"/>
      <c r="D916" s="230"/>
      <c r="E916" s="230"/>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idden="1">
      <c r="A917" s="115"/>
      <c r="B917" s="229"/>
      <c r="C917" s="230"/>
      <c r="D917" s="230"/>
      <c r="E917" s="230"/>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idden="1">
      <c r="A918" s="115"/>
      <c r="B918" s="229"/>
      <c r="C918" s="230"/>
      <c r="D918" s="230"/>
      <c r="E918" s="230"/>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idden="1">
      <c r="A919" s="115"/>
      <c r="B919" s="229"/>
      <c r="C919" s="230"/>
      <c r="D919" s="230"/>
      <c r="E919" s="230"/>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idden="1">
      <c r="A920" s="115"/>
      <c r="B920" s="229"/>
      <c r="C920" s="230"/>
      <c r="D920" s="230"/>
      <c r="E920" s="230"/>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idden="1">
      <c r="A921" s="115"/>
      <c r="B921" s="229"/>
      <c r="C921" s="230"/>
      <c r="D921" s="230"/>
      <c r="E921" s="230"/>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idden="1">
      <c r="A922" s="115"/>
      <c r="B922" s="229"/>
      <c r="C922" s="230"/>
      <c r="D922" s="230"/>
      <c r="E922" s="230"/>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idden="1">
      <c r="A923" s="115"/>
      <c r="B923" s="229"/>
      <c r="C923" s="230"/>
      <c r="D923" s="230"/>
      <c r="E923" s="230"/>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idden="1">
      <c r="A924" s="115"/>
      <c r="B924" s="229"/>
      <c r="C924" s="230"/>
      <c r="D924" s="230"/>
      <c r="E924" s="230"/>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idden="1">
      <c r="A925" s="115"/>
      <c r="B925" s="229"/>
      <c r="C925" s="230"/>
      <c r="D925" s="230"/>
      <c r="E925" s="230"/>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idden="1">
      <c r="A926" s="115"/>
      <c r="B926" s="229"/>
      <c r="C926" s="230"/>
      <c r="D926" s="230"/>
      <c r="E926" s="230"/>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idden="1">
      <c r="A927" s="115"/>
      <c r="B927" s="229"/>
      <c r="C927" s="230"/>
      <c r="D927" s="230"/>
      <c r="E927" s="230"/>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idden="1">
      <c r="A928" s="115"/>
      <c r="B928" s="229"/>
      <c r="C928" s="230"/>
      <c r="D928" s="230"/>
      <c r="E928" s="230"/>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idden="1">
      <c r="A929" s="115"/>
      <c r="B929" s="229"/>
      <c r="C929" s="230"/>
      <c r="D929" s="230"/>
      <c r="E929" s="230"/>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idden="1">
      <c r="A930" s="115"/>
      <c r="B930" s="229"/>
      <c r="C930" s="230"/>
      <c r="D930" s="230"/>
      <c r="E930" s="230"/>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idden="1">
      <c r="A931" s="115"/>
      <c r="B931" s="229"/>
      <c r="C931" s="230"/>
      <c r="D931" s="230"/>
      <c r="E931" s="230"/>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idden="1">
      <c r="A932" s="115"/>
      <c r="B932" s="229"/>
      <c r="C932" s="230"/>
      <c r="D932" s="230"/>
      <c r="E932" s="230"/>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idden="1">
      <c r="A933" s="115"/>
      <c r="B933" s="229"/>
      <c r="C933" s="230"/>
      <c r="D933" s="230"/>
      <c r="E933" s="230"/>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idden="1">
      <c r="A934" s="115"/>
      <c r="B934" s="229"/>
      <c r="C934" s="230"/>
      <c r="D934" s="230"/>
      <c r="E934" s="230"/>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idden="1">
      <c r="A935" s="115"/>
      <c r="B935" s="229"/>
      <c r="C935" s="230"/>
      <c r="D935" s="230"/>
      <c r="E935" s="230"/>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idden="1">
      <c r="A936" s="115"/>
      <c r="B936" s="229"/>
      <c r="C936" s="230"/>
      <c r="D936" s="230"/>
      <c r="E936" s="230"/>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idden="1">
      <c r="A937" s="115"/>
      <c r="B937" s="229"/>
      <c r="C937" s="230"/>
      <c r="D937" s="230"/>
      <c r="E937" s="230"/>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idden="1">
      <c r="A938" s="115"/>
      <c r="B938" s="229"/>
      <c r="C938" s="230"/>
      <c r="D938" s="230"/>
      <c r="E938" s="230"/>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idden="1">
      <c r="A939" s="115"/>
      <c r="B939" s="229"/>
      <c r="C939" s="230"/>
      <c r="D939" s="230"/>
      <c r="E939" s="230"/>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idden="1">
      <c r="A940" s="115"/>
      <c r="B940" s="229"/>
      <c r="C940" s="230"/>
      <c r="D940" s="230"/>
      <c r="E940" s="230"/>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idden="1">
      <c r="A941" s="115"/>
      <c r="B941" s="229"/>
      <c r="C941" s="230"/>
      <c r="D941" s="230"/>
      <c r="E941" s="230"/>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idden="1">
      <c r="A942" s="115"/>
      <c r="B942" s="229"/>
      <c r="C942" s="230"/>
      <c r="D942" s="230"/>
      <c r="E942" s="230"/>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idden="1">
      <c r="A943" s="115"/>
      <c r="B943" s="229"/>
      <c r="C943" s="230"/>
      <c r="D943" s="230"/>
      <c r="E943" s="230"/>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idden="1">
      <c r="A944" s="115"/>
      <c r="B944" s="229"/>
      <c r="C944" s="230"/>
      <c r="D944" s="230"/>
      <c r="E944" s="230"/>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idden="1">
      <c r="A945" s="115"/>
      <c r="B945" s="229"/>
      <c r="C945" s="230"/>
      <c r="D945" s="230"/>
      <c r="E945" s="230"/>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idden="1">
      <c r="A946" s="115"/>
      <c r="B946" s="229"/>
      <c r="C946" s="230"/>
      <c r="D946" s="230"/>
      <c r="E946" s="230"/>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idden="1">
      <c r="A947" s="115"/>
      <c r="B947" s="229"/>
      <c r="C947" s="230"/>
      <c r="D947" s="230"/>
      <c r="E947" s="230"/>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idden="1">
      <c r="A948" s="115"/>
      <c r="B948" s="229"/>
      <c r="C948" s="230"/>
      <c r="D948" s="230"/>
      <c r="E948" s="230"/>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idden="1">
      <c r="A949" s="115"/>
      <c r="B949" s="229"/>
      <c r="C949" s="230"/>
      <c r="D949" s="230"/>
      <c r="E949" s="230"/>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idden="1">
      <c r="A950" s="115"/>
      <c r="B950" s="229"/>
      <c r="C950" s="230"/>
      <c r="D950" s="230"/>
      <c r="E950" s="230"/>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idden="1">
      <c r="A951" s="115"/>
      <c r="B951" s="229"/>
      <c r="C951" s="230"/>
      <c r="D951" s="230"/>
      <c r="E951" s="230"/>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idden="1">
      <c r="A952" s="115"/>
      <c r="B952" s="229"/>
      <c r="C952" s="230"/>
      <c r="D952" s="230"/>
      <c r="E952" s="230"/>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idden="1">
      <c r="A953" s="115"/>
      <c r="B953" s="229"/>
      <c r="C953" s="230"/>
      <c r="D953" s="230"/>
      <c r="E953" s="230"/>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idden="1">
      <c r="A954" s="115"/>
      <c r="B954" s="229"/>
      <c r="C954" s="230"/>
      <c r="D954" s="230"/>
      <c r="E954" s="230"/>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idden="1">
      <c r="A955" s="115"/>
      <c r="B955" s="229"/>
      <c r="C955" s="230"/>
      <c r="D955" s="230"/>
      <c r="E955" s="230"/>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idden="1">
      <c r="A956" s="115"/>
      <c r="B956" s="229"/>
      <c r="C956" s="230"/>
      <c r="D956" s="230"/>
      <c r="E956" s="230"/>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idden="1">
      <c r="A957" s="115"/>
      <c r="B957" s="229"/>
      <c r="C957" s="230"/>
      <c r="D957" s="230"/>
      <c r="E957" s="230"/>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idden="1">
      <c r="A958" s="115"/>
      <c r="B958" s="229"/>
      <c r="C958" s="230"/>
      <c r="D958" s="230"/>
      <c r="E958" s="230"/>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idden="1">
      <c r="A959" s="115"/>
      <c r="B959" s="229"/>
      <c r="C959" s="230"/>
      <c r="D959" s="230"/>
      <c r="E959" s="230"/>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idden="1">
      <c r="A960" s="115"/>
      <c r="B960" s="229"/>
      <c r="C960" s="230"/>
      <c r="D960" s="230"/>
      <c r="E960" s="230"/>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idden="1">
      <c r="A961" s="115"/>
      <c r="B961" s="229"/>
      <c r="C961" s="230"/>
      <c r="D961" s="230"/>
      <c r="E961" s="230"/>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idden="1">
      <c r="A962" s="115"/>
      <c r="B962" s="229"/>
      <c r="C962" s="230"/>
      <c r="D962" s="230"/>
      <c r="E962" s="230"/>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idden="1">
      <c r="A963" s="115"/>
      <c r="B963" s="229"/>
      <c r="C963" s="230"/>
      <c r="D963" s="230"/>
      <c r="E963" s="230"/>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idden="1">
      <c r="A964" s="115"/>
      <c r="B964" s="229"/>
      <c r="C964" s="230"/>
      <c r="D964" s="230"/>
      <c r="E964" s="230"/>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idden="1">
      <c r="A965" s="115"/>
      <c r="B965" s="229"/>
      <c r="C965" s="230"/>
      <c r="D965" s="230"/>
      <c r="E965" s="230"/>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idden="1">
      <c r="A966" s="115"/>
      <c r="B966" s="229"/>
      <c r="C966" s="230"/>
      <c r="D966" s="230"/>
      <c r="E966" s="230"/>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idden="1">
      <c r="A967" s="115"/>
      <c r="B967" s="229"/>
      <c r="C967" s="230"/>
      <c r="D967" s="230"/>
      <c r="E967" s="230"/>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idden="1">
      <c r="A968" s="115"/>
      <c r="B968" s="229"/>
      <c r="C968" s="230"/>
      <c r="D968" s="230"/>
      <c r="E968" s="230"/>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idden="1">
      <c r="A969" s="115"/>
      <c r="B969" s="229"/>
      <c r="C969" s="230"/>
      <c r="D969" s="230"/>
      <c r="E969" s="230"/>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idden="1">
      <c r="A970" s="115"/>
      <c r="B970" s="229"/>
      <c r="C970" s="230"/>
      <c r="D970" s="230"/>
      <c r="E970" s="230"/>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idden="1">
      <c r="A971" s="115"/>
      <c r="B971" s="229"/>
      <c r="C971" s="230"/>
      <c r="D971" s="230"/>
      <c r="E971" s="230"/>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idden="1">
      <c r="A972" s="115"/>
      <c r="B972" s="229"/>
      <c r="C972" s="230"/>
      <c r="D972" s="230"/>
      <c r="E972" s="230"/>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idden="1">
      <c r="A973" s="115"/>
      <c r="B973" s="229"/>
      <c r="C973" s="230"/>
      <c r="D973" s="230"/>
      <c r="E973" s="230"/>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idden="1">
      <c r="A974" s="115"/>
      <c r="B974" s="229"/>
      <c r="C974" s="230"/>
      <c r="D974" s="230"/>
      <c r="E974" s="230"/>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idden="1">
      <c r="A975" s="115"/>
      <c r="B975" s="229"/>
      <c r="C975" s="230"/>
      <c r="D975" s="230"/>
      <c r="E975" s="230"/>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idden="1">
      <c r="A976" s="115"/>
      <c r="B976" s="229"/>
      <c r="C976" s="230"/>
      <c r="D976" s="230"/>
      <c r="E976" s="230"/>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idden="1">
      <c r="A977" s="115"/>
      <c r="B977" s="229"/>
      <c r="C977" s="230"/>
      <c r="D977" s="230"/>
      <c r="E977" s="230"/>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idden="1">
      <c r="A978" s="115"/>
      <c r="B978" s="229"/>
      <c r="C978" s="230"/>
      <c r="D978" s="230"/>
      <c r="E978" s="230"/>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idden="1">
      <c r="A979" s="115"/>
      <c r="B979" s="229"/>
      <c r="C979" s="230"/>
      <c r="D979" s="230"/>
      <c r="E979" s="230"/>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idden="1">
      <c r="A980" s="115"/>
      <c r="B980" s="229"/>
      <c r="C980" s="230"/>
      <c r="D980" s="230"/>
      <c r="E980" s="230"/>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idden="1">
      <c r="A981" s="115"/>
      <c r="B981" s="229"/>
      <c r="C981" s="230"/>
      <c r="D981" s="230"/>
      <c r="E981" s="230"/>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idden="1">
      <c r="A982" s="115"/>
      <c r="B982" s="229"/>
      <c r="C982" s="230"/>
      <c r="D982" s="230"/>
      <c r="E982" s="230"/>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idden="1">
      <c r="A983" s="115"/>
      <c r="B983" s="229"/>
      <c r="C983" s="230"/>
      <c r="D983" s="230"/>
      <c r="E983" s="230"/>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idden="1">
      <c r="A984" s="115"/>
      <c r="B984" s="229"/>
      <c r="C984" s="230"/>
      <c r="D984" s="230"/>
      <c r="E984" s="230"/>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idden="1">
      <c r="A985" s="115"/>
      <c r="B985" s="229"/>
      <c r="C985" s="230"/>
      <c r="D985" s="230"/>
      <c r="E985" s="230"/>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idden="1">
      <c r="A986" s="115"/>
      <c r="B986" s="229"/>
      <c r="C986" s="230"/>
      <c r="D986" s="230"/>
      <c r="E986" s="230"/>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idden="1">
      <c r="A987" s="115"/>
      <c r="B987" s="229"/>
      <c r="C987" s="230"/>
      <c r="D987" s="230"/>
      <c r="E987" s="230"/>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idden="1">
      <c r="A988" s="115"/>
      <c r="B988" s="229"/>
      <c r="C988" s="230"/>
      <c r="D988" s="230"/>
      <c r="E988" s="230"/>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idden="1">
      <c r="A989" s="115"/>
      <c r="B989" s="229"/>
      <c r="C989" s="230"/>
      <c r="D989" s="230"/>
      <c r="E989" s="230"/>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idden="1">
      <c r="A990" s="115"/>
      <c r="B990" s="229"/>
      <c r="C990" s="230"/>
      <c r="D990" s="230"/>
      <c r="E990" s="230"/>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idden="1">
      <c r="A991" s="115"/>
      <c r="B991" s="229"/>
      <c r="C991" s="230"/>
      <c r="D991" s="230"/>
      <c r="E991" s="230"/>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idden="1">
      <c r="A992" s="115"/>
      <c r="B992" s="229"/>
      <c r="C992" s="230"/>
      <c r="D992" s="230"/>
      <c r="E992" s="230"/>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idden="1">
      <c r="A993" s="115"/>
      <c r="B993" s="229"/>
      <c r="C993" s="230"/>
      <c r="D993" s="230"/>
      <c r="E993" s="230"/>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idden="1">
      <c r="A994" s="115"/>
      <c r="B994" s="229"/>
      <c r="C994" s="230"/>
      <c r="D994" s="230"/>
      <c r="E994" s="230"/>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idden="1">
      <c r="A995" s="115"/>
      <c r="B995" s="229"/>
      <c r="C995" s="230"/>
      <c r="D995" s="230"/>
      <c r="E995" s="230"/>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idden="1">
      <c r="A996" s="115"/>
      <c r="B996" s="229"/>
      <c r="C996" s="230"/>
      <c r="D996" s="230"/>
      <c r="E996" s="230"/>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idden="1">
      <c r="A997" s="115"/>
      <c r="B997" s="229"/>
      <c r="C997" s="230"/>
      <c r="D997" s="230"/>
      <c r="E997" s="230"/>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idden="1">
      <c r="A998" s="115"/>
      <c r="B998" s="229"/>
      <c r="C998" s="230"/>
      <c r="D998" s="230"/>
      <c r="E998" s="230"/>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idden="1">
      <c r="A999" s="115"/>
      <c r="B999" s="229"/>
      <c r="C999" s="230"/>
      <c r="D999" s="230"/>
      <c r="E999" s="230"/>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idden="1">
      <c r="A1000" s="115"/>
      <c r="B1000" s="229"/>
      <c r="C1000" s="230"/>
      <c r="D1000" s="230"/>
      <c r="E1000" s="230"/>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autoFilter ref="$A$1:$E$1000">
    <sortState ref="A1:E1000">
      <sortCondition ref="B1:B1000"/>
      <sortCondition ref="C1:C1000"/>
      <sortCondition ref="E1:E1000"/>
    </sortState>
  </autoFilter>
  <conditionalFormatting sqref="B1:B1000">
    <cfRule type="containsText" dxfId="12" priority="1" operator="containsText" text="Law">
      <formula>NOT(ISERROR(SEARCH(("Law"),(B1))))</formula>
    </cfRule>
  </conditionalFormatting>
  <conditionalFormatting sqref="B1:B1000">
    <cfRule type="containsText" dxfId="13" priority="2" operator="containsText" text="Directive">
      <formula>NOT(ISERROR(SEARCH(("Directive"),(B1))))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71"/>
    <col customWidth="1" min="2" max="2" width="14.43"/>
    <col customWidth="1" min="3" max="3" width="43.0"/>
    <col customWidth="1" min="4" max="6" width="46.57"/>
  </cols>
  <sheetData>
    <row r="1">
      <c r="A1" s="153" t="s">
        <v>732</v>
      </c>
    </row>
    <row r="2">
      <c r="A2" s="189" t="s">
        <v>408</v>
      </c>
      <c r="B2" s="190" t="s">
        <v>562</v>
      </c>
      <c r="C2" s="191" t="s">
        <v>565</v>
      </c>
      <c r="D2" s="192" t="s">
        <v>568</v>
      </c>
      <c r="E2" s="193" t="s">
        <v>581</v>
      </c>
      <c r="F2" s="194" t="s">
        <v>733</v>
      </c>
    </row>
    <row r="3">
      <c r="A3" s="196" t="s">
        <v>691</v>
      </c>
      <c r="B3" s="198" t="s">
        <v>626</v>
      </c>
      <c r="C3" s="200" t="s">
        <v>696</v>
      </c>
      <c r="D3" s="202" t="s">
        <v>737</v>
      </c>
      <c r="E3" s="200" t="s">
        <v>634</v>
      </c>
      <c r="F3" s="202" t="s">
        <v>738</v>
      </c>
    </row>
    <row r="4">
      <c r="A4" s="196" t="s">
        <v>739</v>
      </c>
      <c r="B4" s="198" t="s">
        <v>626</v>
      </c>
      <c r="C4" s="200"/>
      <c r="D4" s="202" t="s">
        <v>741</v>
      </c>
      <c r="E4" s="202" t="s">
        <v>742</v>
      </c>
      <c r="F4" s="202" t="s">
        <v>743</v>
      </c>
    </row>
    <row r="5">
      <c r="A5" s="196" t="s">
        <v>740</v>
      </c>
      <c r="B5" s="198" t="s">
        <v>626</v>
      </c>
      <c r="C5" s="202" t="s">
        <v>744</v>
      </c>
      <c r="D5" s="202" t="s">
        <v>745</v>
      </c>
      <c r="E5" s="200" t="s">
        <v>634</v>
      </c>
      <c r="F5" s="202" t="s">
        <v>748</v>
      </c>
    </row>
    <row r="6">
      <c r="A6" s="196" t="s">
        <v>676</v>
      </c>
      <c r="B6" s="198" t="s">
        <v>626</v>
      </c>
      <c r="C6" s="200" t="s">
        <v>680</v>
      </c>
      <c r="D6" s="202" t="s">
        <v>749</v>
      </c>
      <c r="E6" s="200" t="s">
        <v>634</v>
      </c>
      <c r="F6" s="202" t="s">
        <v>750</v>
      </c>
    </row>
    <row r="7">
      <c r="A7" s="196" t="s">
        <v>751</v>
      </c>
      <c r="B7" s="198" t="s">
        <v>626</v>
      </c>
      <c r="C7" s="203"/>
      <c r="D7" s="202" t="s">
        <v>752</v>
      </c>
      <c r="E7" s="202" t="s">
        <v>753</v>
      </c>
      <c r="F7" s="202" t="s">
        <v>754</v>
      </c>
    </row>
    <row r="8">
      <c r="A8" s="196" t="s">
        <v>755</v>
      </c>
      <c r="B8" s="198" t="s">
        <v>626</v>
      </c>
      <c r="C8" s="200"/>
      <c r="D8" s="202" t="s">
        <v>756</v>
      </c>
      <c r="E8" s="202" t="s">
        <v>757</v>
      </c>
      <c r="F8" s="202" t="s">
        <v>120</v>
      </c>
    </row>
    <row r="9">
      <c r="A9" s="196" t="s">
        <v>758</v>
      </c>
      <c r="B9" s="198" t="s">
        <v>626</v>
      </c>
      <c r="C9" s="203"/>
      <c r="D9" s="202" t="s">
        <v>759</v>
      </c>
      <c r="E9" s="200" t="s">
        <v>634</v>
      </c>
      <c r="F9" s="202" t="s">
        <v>760</v>
      </c>
    </row>
    <row r="10">
      <c r="A10" s="196" t="s">
        <v>641</v>
      </c>
      <c r="B10" s="198" t="s">
        <v>626</v>
      </c>
      <c r="C10" s="202" t="s">
        <v>763</v>
      </c>
      <c r="D10" s="202" t="s">
        <v>764</v>
      </c>
      <c r="E10" s="200" t="s">
        <v>634</v>
      </c>
      <c r="F10" s="202" t="s">
        <v>765</v>
      </c>
    </row>
    <row r="11">
      <c r="A11" s="196" t="s">
        <v>661</v>
      </c>
      <c r="B11" s="198" t="s">
        <v>626</v>
      </c>
      <c r="C11" s="202" t="s">
        <v>763</v>
      </c>
      <c r="D11" s="202" t="s">
        <v>766</v>
      </c>
      <c r="E11" s="200" t="s">
        <v>634</v>
      </c>
      <c r="F11" s="202" t="s">
        <v>767</v>
      </c>
    </row>
    <row r="12">
      <c r="A12" s="196" t="s">
        <v>768</v>
      </c>
      <c r="B12" s="198" t="s">
        <v>626</v>
      </c>
      <c r="C12" s="200"/>
      <c r="D12" s="202" t="s">
        <v>769</v>
      </c>
      <c r="E12" s="202" t="s">
        <v>770</v>
      </c>
      <c r="F12" s="202"/>
    </row>
    <row r="13">
      <c r="A13" s="196" t="s">
        <v>590</v>
      </c>
      <c r="B13" s="198" t="s">
        <v>626</v>
      </c>
      <c r="C13" s="202" t="s">
        <v>763</v>
      </c>
      <c r="D13" s="202" t="s">
        <v>773</v>
      </c>
      <c r="E13" s="200" t="s">
        <v>634</v>
      </c>
      <c r="F13" s="202" t="s">
        <v>765</v>
      </c>
    </row>
    <row r="14">
      <c r="A14" s="196" t="s">
        <v>734</v>
      </c>
      <c r="B14" s="198" t="s">
        <v>626</v>
      </c>
      <c r="C14" s="200" t="s">
        <v>696</v>
      </c>
      <c r="D14" s="202" t="s">
        <v>774</v>
      </c>
      <c r="E14" s="200" t="s">
        <v>634</v>
      </c>
      <c r="F14" s="200"/>
    </row>
    <row r="15">
      <c r="A15" s="196" t="s">
        <v>775</v>
      </c>
      <c r="B15" s="198" t="s">
        <v>626</v>
      </c>
      <c r="C15" s="203"/>
      <c r="D15" s="202" t="s">
        <v>776</v>
      </c>
      <c r="E15" s="202" t="s">
        <v>777</v>
      </c>
      <c r="F15" s="202" t="s">
        <v>778</v>
      </c>
    </row>
    <row r="16">
      <c r="A16" s="196" t="s">
        <v>779</v>
      </c>
      <c r="B16" s="198" t="s">
        <v>626</v>
      </c>
      <c r="C16" s="200"/>
      <c r="D16" s="202" t="s">
        <v>780</v>
      </c>
      <c r="E16" s="202" t="s">
        <v>781</v>
      </c>
      <c r="F16" s="202" t="s">
        <v>782</v>
      </c>
    </row>
    <row r="17">
      <c r="A17" s="196" t="s">
        <v>783</v>
      </c>
      <c r="B17" s="198" t="s">
        <v>626</v>
      </c>
      <c r="C17" s="203"/>
      <c r="D17" s="202" t="s">
        <v>784</v>
      </c>
      <c r="E17" s="202" t="s">
        <v>785</v>
      </c>
      <c r="F17" s="202" t="s">
        <v>786</v>
      </c>
    </row>
    <row r="18">
      <c r="A18" s="196" t="s">
        <v>787</v>
      </c>
      <c r="B18" s="198" t="s">
        <v>626</v>
      </c>
      <c r="C18" s="203"/>
      <c r="D18" s="202" t="s">
        <v>790</v>
      </c>
      <c r="E18" s="202" t="s">
        <v>791</v>
      </c>
      <c r="F18" s="202" t="s">
        <v>792</v>
      </c>
    </row>
    <row r="19">
      <c r="A19" s="209" t="s">
        <v>793</v>
      </c>
      <c r="B19" s="210" t="s">
        <v>794</v>
      </c>
      <c r="C19" s="211"/>
      <c r="D19" s="212" t="s">
        <v>796</v>
      </c>
      <c r="E19" s="212" t="s">
        <v>798</v>
      </c>
      <c r="F19" s="212" t="s">
        <v>799</v>
      </c>
    </row>
    <row r="20">
      <c r="A20" s="209" t="s">
        <v>800</v>
      </c>
      <c r="B20" s="210" t="s">
        <v>794</v>
      </c>
      <c r="C20" s="212" t="s">
        <v>801</v>
      </c>
      <c r="D20" s="212" t="s">
        <v>802</v>
      </c>
      <c r="E20" s="214" t="s">
        <v>634</v>
      </c>
      <c r="F20" s="212" t="s">
        <v>807</v>
      </c>
    </row>
    <row r="21">
      <c r="A21" s="209" t="s">
        <v>808</v>
      </c>
      <c r="B21" s="210" t="s">
        <v>794</v>
      </c>
      <c r="C21" s="214" t="s">
        <v>696</v>
      </c>
      <c r="D21" s="212" t="s">
        <v>811</v>
      </c>
      <c r="E21" s="214" t="s">
        <v>634</v>
      </c>
      <c r="F21" s="212" t="s">
        <v>812</v>
      </c>
    </row>
    <row r="22">
      <c r="A22" s="209" t="s">
        <v>813</v>
      </c>
      <c r="B22" s="210" t="s">
        <v>794</v>
      </c>
      <c r="C22" s="211"/>
      <c r="D22" s="212" t="s">
        <v>814</v>
      </c>
      <c r="E22" s="212" t="s">
        <v>815</v>
      </c>
      <c r="F22" s="212" t="s">
        <v>816</v>
      </c>
    </row>
    <row r="23">
      <c r="A23" s="209" t="s">
        <v>817</v>
      </c>
      <c r="B23" s="210" t="s">
        <v>794</v>
      </c>
      <c r="C23" s="212" t="s">
        <v>818</v>
      </c>
      <c r="D23" s="212" t="s">
        <v>819</v>
      </c>
      <c r="E23" s="214" t="s">
        <v>634</v>
      </c>
      <c r="F23" s="212" t="s">
        <v>820</v>
      </c>
    </row>
    <row r="24">
      <c r="A24" s="209" t="s">
        <v>821</v>
      </c>
      <c r="B24" s="210" t="s">
        <v>794</v>
      </c>
      <c r="C24" s="212" t="s">
        <v>822</v>
      </c>
      <c r="D24" s="212" t="s">
        <v>823</v>
      </c>
      <c r="E24" s="214" t="s">
        <v>634</v>
      </c>
      <c r="F24" s="212" t="s">
        <v>824</v>
      </c>
    </row>
    <row r="25">
      <c r="A25" s="209" t="s">
        <v>825</v>
      </c>
      <c r="B25" s="210" t="s">
        <v>794</v>
      </c>
      <c r="C25" s="214"/>
      <c r="D25" s="212" t="s">
        <v>828</v>
      </c>
      <c r="E25" s="212" t="s">
        <v>829</v>
      </c>
      <c r="F25" s="212" t="s">
        <v>830</v>
      </c>
    </row>
    <row r="26">
      <c r="A26" s="209" t="s">
        <v>831</v>
      </c>
      <c r="B26" s="210" t="s">
        <v>794</v>
      </c>
      <c r="C26" s="211"/>
      <c r="D26" s="212" t="s">
        <v>832</v>
      </c>
      <c r="E26" s="212" t="s">
        <v>833</v>
      </c>
      <c r="F26" s="212" t="s">
        <v>834</v>
      </c>
    </row>
    <row r="27">
      <c r="A27" s="209" t="s">
        <v>835</v>
      </c>
      <c r="B27" s="210" t="s">
        <v>794</v>
      </c>
      <c r="C27" s="211"/>
      <c r="D27" s="212" t="s">
        <v>836</v>
      </c>
      <c r="E27" s="212" t="s">
        <v>837</v>
      </c>
      <c r="F27" s="212" t="s">
        <v>838</v>
      </c>
    </row>
    <row r="28">
      <c r="A28" s="209" t="s">
        <v>839</v>
      </c>
      <c r="B28" s="210" t="s">
        <v>794</v>
      </c>
      <c r="C28" s="214" t="s">
        <v>822</v>
      </c>
      <c r="D28" s="212" t="s">
        <v>841</v>
      </c>
      <c r="E28" s="214" t="s">
        <v>634</v>
      </c>
      <c r="F28" s="212" t="s">
        <v>843</v>
      </c>
    </row>
    <row r="29">
      <c r="A29" s="209" t="s">
        <v>844</v>
      </c>
      <c r="B29" s="210" t="s">
        <v>794</v>
      </c>
      <c r="C29" s="214"/>
      <c r="D29" s="212" t="s">
        <v>845</v>
      </c>
      <c r="E29" s="212" t="s">
        <v>846</v>
      </c>
      <c r="F29" s="212" t="s">
        <v>847</v>
      </c>
    </row>
    <row r="30">
      <c r="A30" s="209" t="s">
        <v>848</v>
      </c>
      <c r="B30" s="210" t="s">
        <v>794</v>
      </c>
      <c r="C30" s="214" t="s">
        <v>696</v>
      </c>
      <c r="D30" s="212" t="s">
        <v>849</v>
      </c>
      <c r="E30" s="214" t="s">
        <v>634</v>
      </c>
      <c r="F30" s="212" t="s">
        <v>850</v>
      </c>
    </row>
    <row r="31">
      <c r="A31" s="209" t="s">
        <v>851</v>
      </c>
      <c r="B31" s="210" t="s">
        <v>794</v>
      </c>
      <c r="C31" s="214" t="s">
        <v>696</v>
      </c>
      <c r="D31" s="212" t="s">
        <v>852</v>
      </c>
      <c r="E31" s="214" t="s">
        <v>634</v>
      </c>
      <c r="F31" s="212" t="s">
        <v>853</v>
      </c>
    </row>
    <row r="32">
      <c r="A32" s="209" t="s">
        <v>855</v>
      </c>
      <c r="B32" s="210" t="s">
        <v>794</v>
      </c>
      <c r="C32" s="214" t="s">
        <v>696</v>
      </c>
      <c r="D32" s="212" t="s">
        <v>856</v>
      </c>
      <c r="E32" s="214" t="s">
        <v>634</v>
      </c>
      <c r="F32" s="212" t="s">
        <v>857</v>
      </c>
    </row>
    <row r="33">
      <c r="A33" s="209" t="s">
        <v>858</v>
      </c>
      <c r="B33" s="210" t="s">
        <v>794</v>
      </c>
      <c r="C33" s="214" t="s">
        <v>696</v>
      </c>
      <c r="D33" s="212" t="s">
        <v>859</v>
      </c>
      <c r="E33" s="214" t="s">
        <v>634</v>
      </c>
      <c r="F33" s="212" t="s">
        <v>860</v>
      </c>
    </row>
    <row r="34">
      <c r="A34" s="209" t="s">
        <v>861</v>
      </c>
      <c r="B34" s="210" t="s">
        <v>794</v>
      </c>
      <c r="C34" s="214" t="s">
        <v>696</v>
      </c>
      <c r="D34" s="212" t="s">
        <v>863</v>
      </c>
      <c r="E34" s="214" t="s">
        <v>634</v>
      </c>
      <c r="F34" s="212" t="s">
        <v>864</v>
      </c>
    </row>
    <row r="35">
      <c r="A35" s="209" t="s">
        <v>865</v>
      </c>
      <c r="B35" s="210" t="s">
        <v>794</v>
      </c>
      <c r="C35" s="214" t="s">
        <v>696</v>
      </c>
      <c r="D35" s="212" t="s">
        <v>866</v>
      </c>
      <c r="E35" s="214" t="s">
        <v>634</v>
      </c>
      <c r="F35" s="212" t="s">
        <v>867</v>
      </c>
    </row>
    <row r="36">
      <c r="A36" s="209" t="s">
        <v>868</v>
      </c>
      <c r="B36" s="210" t="s">
        <v>794</v>
      </c>
      <c r="C36" s="214" t="s">
        <v>696</v>
      </c>
      <c r="D36" s="212" t="s">
        <v>869</v>
      </c>
      <c r="E36" s="214" t="s">
        <v>634</v>
      </c>
      <c r="F36" s="212" t="s">
        <v>870</v>
      </c>
    </row>
    <row r="37">
      <c r="A37" s="209" t="s">
        <v>871</v>
      </c>
      <c r="B37" s="210" t="s">
        <v>794</v>
      </c>
      <c r="C37" s="214" t="s">
        <v>696</v>
      </c>
      <c r="D37" s="212" t="s">
        <v>872</v>
      </c>
      <c r="E37" s="214" t="s">
        <v>634</v>
      </c>
      <c r="F37" s="212" t="s">
        <v>873</v>
      </c>
    </row>
    <row r="38">
      <c r="A38" s="209" t="s">
        <v>874</v>
      </c>
      <c r="B38" s="210" t="s">
        <v>794</v>
      </c>
      <c r="C38" s="214" t="s">
        <v>696</v>
      </c>
      <c r="D38" s="212" t="s">
        <v>877</v>
      </c>
      <c r="E38" s="214" t="s">
        <v>634</v>
      </c>
      <c r="F38" s="212" t="s">
        <v>878</v>
      </c>
    </row>
    <row r="39">
      <c r="A39" s="209" t="s">
        <v>862</v>
      </c>
      <c r="B39" s="210" t="s">
        <v>794</v>
      </c>
      <c r="C39" s="214" t="s">
        <v>634</v>
      </c>
      <c r="D39" s="212" t="s">
        <v>879</v>
      </c>
      <c r="E39" s="212" t="s">
        <v>880</v>
      </c>
      <c r="F39" s="212" t="s">
        <v>881</v>
      </c>
    </row>
    <row r="40">
      <c r="A40" s="209" t="s">
        <v>882</v>
      </c>
      <c r="B40" s="210" t="s">
        <v>794</v>
      </c>
      <c r="C40" s="211"/>
      <c r="D40" s="212" t="s">
        <v>883</v>
      </c>
      <c r="E40" s="214" t="s">
        <v>634</v>
      </c>
      <c r="F40" s="212" t="s">
        <v>884</v>
      </c>
    </row>
    <row r="41">
      <c r="A41" s="209" t="s">
        <v>885</v>
      </c>
      <c r="B41" s="210" t="s">
        <v>794</v>
      </c>
      <c r="C41" s="214"/>
      <c r="D41" s="212" t="s">
        <v>887</v>
      </c>
      <c r="E41" s="212" t="s">
        <v>889</v>
      </c>
      <c r="F41" s="212" t="s">
        <v>890</v>
      </c>
    </row>
    <row r="42">
      <c r="A42" s="209" t="s">
        <v>891</v>
      </c>
      <c r="B42" s="210" t="s">
        <v>794</v>
      </c>
      <c r="C42" s="220" t="s">
        <v>892</v>
      </c>
      <c r="D42" s="212" t="s">
        <v>893</v>
      </c>
      <c r="E42" s="214" t="s">
        <v>634</v>
      </c>
      <c r="F42" s="212" t="s">
        <v>894</v>
      </c>
    </row>
    <row r="43">
      <c r="A43" s="209" t="s">
        <v>895</v>
      </c>
      <c r="B43" s="210" t="s">
        <v>794</v>
      </c>
      <c r="C43" s="220" t="s">
        <v>892</v>
      </c>
      <c r="D43" s="212" t="s">
        <v>896</v>
      </c>
      <c r="E43" s="214" t="s">
        <v>634</v>
      </c>
      <c r="F43" s="212" t="s">
        <v>894</v>
      </c>
    </row>
    <row r="44">
      <c r="A44" s="209" t="s">
        <v>897</v>
      </c>
      <c r="B44" s="210" t="s">
        <v>794</v>
      </c>
      <c r="C44" s="220" t="s">
        <v>892</v>
      </c>
      <c r="D44" s="212" t="s">
        <v>898</v>
      </c>
      <c r="E44" s="214" t="s">
        <v>634</v>
      </c>
      <c r="F44" s="212" t="s">
        <v>894</v>
      </c>
    </row>
    <row r="45">
      <c r="A45" s="209" t="s">
        <v>899</v>
      </c>
      <c r="B45" s="210" t="s">
        <v>794</v>
      </c>
      <c r="C45" s="212" t="s">
        <v>818</v>
      </c>
      <c r="D45" s="212" t="s">
        <v>900</v>
      </c>
      <c r="E45" s="214" t="s">
        <v>634</v>
      </c>
      <c r="F45" s="212" t="s">
        <v>894</v>
      </c>
    </row>
    <row r="46">
      <c r="A46" s="209" t="s">
        <v>901</v>
      </c>
      <c r="B46" s="210" t="s">
        <v>794</v>
      </c>
      <c r="C46" s="214" t="s">
        <v>822</v>
      </c>
      <c r="D46" s="212" t="s">
        <v>902</v>
      </c>
      <c r="E46" s="214" t="s">
        <v>634</v>
      </c>
      <c r="F46" s="212" t="s">
        <v>903</v>
      </c>
    </row>
    <row r="47">
      <c r="A47" s="209" t="s">
        <v>904</v>
      </c>
      <c r="B47" s="210" t="s">
        <v>794</v>
      </c>
      <c r="C47" s="214" t="s">
        <v>696</v>
      </c>
      <c r="D47" s="212" t="s">
        <v>905</v>
      </c>
      <c r="E47" s="214" t="s">
        <v>634</v>
      </c>
      <c r="F47" s="212" t="s">
        <v>906</v>
      </c>
    </row>
    <row r="48">
      <c r="A48" s="209" t="s">
        <v>907</v>
      </c>
      <c r="B48" s="210" t="s">
        <v>794</v>
      </c>
      <c r="C48" s="214"/>
      <c r="D48" s="212" t="s">
        <v>908</v>
      </c>
      <c r="E48" s="212" t="s">
        <v>909</v>
      </c>
      <c r="F48" s="212" t="s">
        <v>910</v>
      </c>
    </row>
    <row r="49">
      <c r="A49" s="209" t="s">
        <v>911</v>
      </c>
      <c r="B49" s="210" t="s">
        <v>794</v>
      </c>
      <c r="C49" s="212" t="s">
        <v>818</v>
      </c>
      <c r="D49" s="212" t="s">
        <v>912</v>
      </c>
      <c r="E49" s="214" t="s">
        <v>634</v>
      </c>
      <c r="F49" s="212" t="s">
        <v>913</v>
      </c>
    </row>
    <row r="50">
      <c r="A50" s="209" t="s">
        <v>914</v>
      </c>
      <c r="B50" s="210" t="s">
        <v>794</v>
      </c>
      <c r="C50" s="214" t="s">
        <v>696</v>
      </c>
      <c r="D50" s="212" t="s">
        <v>915</v>
      </c>
      <c r="E50" s="214" t="s">
        <v>634</v>
      </c>
      <c r="F50" s="212" t="s">
        <v>916</v>
      </c>
    </row>
    <row r="51">
      <c r="A51" s="222" t="s">
        <v>917</v>
      </c>
      <c r="B51" s="210" t="s">
        <v>794</v>
      </c>
      <c r="C51" s="214" t="s">
        <v>696</v>
      </c>
      <c r="D51" s="212" t="s">
        <v>919</v>
      </c>
      <c r="E51" s="214" t="s">
        <v>634</v>
      </c>
      <c r="F51" s="212" t="s">
        <v>920</v>
      </c>
    </row>
    <row r="52">
      <c r="A52" s="209" t="s">
        <v>921</v>
      </c>
      <c r="B52" s="210" t="s">
        <v>794</v>
      </c>
      <c r="C52" s="214"/>
      <c r="D52" s="212" t="s">
        <v>922</v>
      </c>
      <c r="E52" s="212" t="s">
        <v>923</v>
      </c>
      <c r="F52" s="212" t="s">
        <v>924</v>
      </c>
    </row>
  </sheetData>
  <mergeCells count="1">
    <mergeCell ref="A1:F1"/>
  </mergeCells>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29"/>
    <col customWidth="1" min="3" max="3" width="68.29"/>
    <col customWidth="1" min="4" max="4" width="27.86"/>
    <col customWidth="1" min="8" max="8" width="18.43"/>
  </cols>
  <sheetData>
    <row r="1">
      <c r="A1" s="195"/>
      <c r="B1" s="197"/>
      <c r="C1" s="199"/>
      <c r="D1" s="201" t="s">
        <v>735</v>
      </c>
      <c r="E1" s="197"/>
      <c r="F1" s="197"/>
      <c r="G1" s="197"/>
      <c r="H1" s="197"/>
      <c r="I1" s="197"/>
      <c r="J1" s="197"/>
      <c r="K1" s="197"/>
      <c r="L1" s="197"/>
      <c r="M1" s="197"/>
      <c r="N1" s="197"/>
      <c r="O1" s="197"/>
      <c r="P1" s="197"/>
      <c r="Q1" s="197"/>
      <c r="R1" s="197"/>
      <c r="S1" s="197"/>
      <c r="T1" s="197"/>
      <c r="U1" s="197"/>
      <c r="V1" s="197"/>
      <c r="W1" s="197"/>
      <c r="X1" s="197"/>
      <c r="Y1" s="197"/>
      <c r="Z1" s="197"/>
    </row>
    <row r="2">
      <c r="A2" s="17" t="s">
        <v>1</v>
      </c>
      <c r="B2" s="204"/>
      <c r="C2" s="18"/>
      <c r="D2" s="199"/>
      <c r="E2" s="197"/>
      <c r="F2" s="197"/>
      <c r="G2" s="197"/>
      <c r="H2" s="197"/>
      <c r="I2" s="197"/>
      <c r="J2" s="197"/>
      <c r="K2" s="197"/>
      <c r="L2" s="197"/>
      <c r="M2" s="197"/>
      <c r="N2" s="197"/>
      <c r="O2" s="197"/>
      <c r="P2" s="197"/>
      <c r="Q2" s="197"/>
      <c r="R2" s="197"/>
      <c r="S2" s="197"/>
      <c r="T2" s="197"/>
      <c r="U2" s="197"/>
      <c r="V2" s="197"/>
      <c r="W2" s="197"/>
      <c r="X2" s="197"/>
      <c r="Y2" s="197"/>
      <c r="Z2" s="197"/>
    </row>
    <row r="3">
      <c r="A3" s="206"/>
      <c r="B3" s="207"/>
      <c r="C3" s="208"/>
      <c r="D3" s="199"/>
      <c r="E3" s="197"/>
      <c r="F3" s="197"/>
      <c r="G3" s="197"/>
      <c r="H3" s="197"/>
      <c r="I3" s="197"/>
      <c r="J3" s="197"/>
      <c r="K3" s="197"/>
      <c r="L3" s="197"/>
      <c r="M3" s="197"/>
      <c r="N3" s="197"/>
      <c r="O3" s="197"/>
      <c r="P3" s="197"/>
      <c r="Q3" s="197"/>
      <c r="R3" s="197"/>
      <c r="S3" s="197"/>
      <c r="T3" s="197"/>
      <c r="U3" s="197"/>
      <c r="V3" s="197"/>
      <c r="W3" s="197"/>
      <c r="X3" s="197"/>
      <c r="Y3" s="197"/>
      <c r="Z3" s="197"/>
    </row>
    <row r="4">
      <c r="A4" s="213" t="s">
        <v>27</v>
      </c>
      <c r="B4" s="24" t="s">
        <v>805</v>
      </c>
      <c r="C4" s="201" t="s">
        <v>806</v>
      </c>
      <c r="D4" s="199"/>
      <c r="E4" s="197"/>
      <c r="F4" s="197"/>
      <c r="G4" s="197"/>
      <c r="H4" s="197"/>
      <c r="I4" s="197"/>
      <c r="J4" s="197"/>
      <c r="K4" s="197"/>
      <c r="L4" s="197"/>
      <c r="M4" s="197"/>
      <c r="N4" s="197"/>
      <c r="O4" s="197"/>
      <c r="P4" s="197"/>
      <c r="Q4" s="197"/>
      <c r="R4" s="197"/>
      <c r="S4" s="197"/>
      <c r="T4" s="197"/>
      <c r="U4" s="197"/>
      <c r="V4" s="197"/>
      <c r="W4" s="197"/>
      <c r="X4" s="197"/>
      <c r="Y4" s="197"/>
      <c r="Z4" s="197"/>
    </row>
    <row r="5">
      <c r="A5" s="195"/>
      <c r="B5" s="197"/>
      <c r="C5" s="199"/>
      <c r="D5" s="199"/>
      <c r="E5" s="197"/>
      <c r="F5" s="197"/>
      <c r="G5" s="197"/>
      <c r="H5" s="197"/>
      <c r="I5" s="197"/>
      <c r="J5" s="197"/>
      <c r="K5" s="197"/>
      <c r="L5" s="197"/>
      <c r="M5" s="197"/>
      <c r="N5" s="197"/>
      <c r="O5" s="197"/>
      <c r="P5" s="197"/>
      <c r="Q5" s="197"/>
      <c r="R5" s="197"/>
      <c r="S5" s="197"/>
      <c r="T5" s="197"/>
      <c r="U5" s="197"/>
      <c r="V5" s="197"/>
      <c r="W5" s="197"/>
      <c r="X5" s="197"/>
      <c r="Y5" s="197"/>
      <c r="Z5" s="197"/>
    </row>
    <row r="6">
      <c r="A6" s="195"/>
      <c r="B6" s="197"/>
      <c r="C6" s="199"/>
      <c r="D6" s="199"/>
      <c r="E6" s="197"/>
      <c r="F6" s="197"/>
      <c r="G6" s="197"/>
      <c r="H6" s="197"/>
      <c r="I6" s="197"/>
      <c r="J6" s="197"/>
      <c r="K6" s="197"/>
      <c r="L6" s="197"/>
      <c r="M6" s="197"/>
      <c r="N6" s="197"/>
      <c r="O6" s="197"/>
      <c r="P6" s="197"/>
      <c r="Q6" s="197"/>
      <c r="R6" s="197"/>
      <c r="S6" s="197"/>
      <c r="T6" s="197"/>
      <c r="U6" s="197"/>
      <c r="V6" s="197"/>
      <c r="W6" s="197"/>
      <c r="X6" s="197"/>
      <c r="Y6" s="197"/>
      <c r="Z6" s="197"/>
    </row>
    <row r="7">
      <c r="A7" s="218"/>
      <c r="B7" s="219"/>
      <c r="C7" s="223"/>
      <c r="D7" s="199"/>
      <c r="E7" s="197"/>
      <c r="F7" s="197"/>
      <c r="G7" s="197"/>
      <c r="H7" s="197"/>
      <c r="I7" s="197"/>
      <c r="J7" s="197"/>
      <c r="K7" s="197"/>
      <c r="L7" s="197"/>
      <c r="M7" s="197"/>
      <c r="N7" s="197"/>
      <c r="O7" s="197"/>
      <c r="P7" s="197"/>
      <c r="Q7" s="197"/>
      <c r="R7" s="197"/>
      <c r="S7" s="197"/>
      <c r="T7" s="197"/>
      <c r="U7" s="197"/>
      <c r="V7" s="197"/>
      <c r="W7" s="197"/>
      <c r="X7" s="197"/>
      <c r="Y7" s="197"/>
      <c r="Z7" s="197"/>
    </row>
    <row r="8">
      <c r="A8" s="31" t="s">
        <v>30</v>
      </c>
      <c r="B8" s="204"/>
      <c r="C8" s="18"/>
      <c r="D8" s="208"/>
      <c r="E8" s="207"/>
      <c r="F8" s="207"/>
      <c r="G8" s="207"/>
      <c r="H8" s="207"/>
      <c r="I8" s="207"/>
      <c r="J8" s="207"/>
      <c r="K8" s="207"/>
      <c r="L8" s="207"/>
      <c r="M8" s="207"/>
      <c r="N8" s="207"/>
      <c r="O8" s="207"/>
      <c r="P8" s="207"/>
      <c r="Q8" s="207"/>
      <c r="R8" s="207"/>
      <c r="S8" s="207"/>
      <c r="T8" s="207"/>
      <c r="U8" s="207"/>
      <c r="V8" s="207"/>
      <c r="W8" s="207"/>
      <c r="X8" s="207"/>
      <c r="Y8" s="207"/>
      <c r="Z8" s="207"/>
    </row>
    <row r="9">
      <c r="A9" s="206"/>
      <c r="B9" s="207"/>
      <c r="C9" s="208"/>
      <c r="D9" s="208"/>
      <c r="E9" s="207"/>
      <c r="F9" s="207"/>
      <c r="G9" s="207"/>
      <c r="H9" s="207"/>
      <c r="I9" s="207"/>
      <c r="J9" s="207"/>
      <c r="K9" s="207"/>
      <c r="L9" s="207"/>
      <c r="M9" s="207"/>
      <c r="N9" s="207"/>
      <c r="O9" s="207"/>
      <c r="P9" s="207"/>
      <c r="Q9" s="207"/>
      <c r="R9" s="207"/>
      <c r="S9" s="207"/>
      <c r="T9" s="207"/>
      <c r="U9" s="207"/>
      <c r="V9" s="207"/>
      <c r="W9" s="207"/>
      <c r="X9" s="207"/>
      <c r="Y9" s="207"/>
      <c r="Z9" s="207"/>
    </row>
    <row r="10">
      <c r="A10" s="159" t="s">
        <v>12</v>
      </c>
      <c r="B10" s="24" t="s">
        <v>930</v>
      </c>
      <c r="C10" s="224" t="s">
        <v>931</v>
      </c>
      <c r="D10" s="208"/>
      <c r="E10" s="207"/>
      <c r="F10" s="207"/>
      <c r="G10" s="207"/>
      <c r="H10" s="207"/>
      <c r="I10" s="207"/>
      <c r="J10" s="207"/>
      <c r="K10" s="207"/>
      <c r="L10" s="207"/>
      <c r="M10" s="207"/>
      <c r="N10" s="207"/>
      <c r="O10" s="207"/>
      <c r="P10" s="207"/>
      <c r="Q10" s="207"/>
      <c r="R10" s="207"/>
      <c r="S10" s="207"/>
      <c r="T10" s="207"/>
      <c r="U10" s="207"/>
      <c r="V10" s="207"/>
      <c r="W10" s="207"/>
      <c r="X10" s="207"/>
      <c r="Y10" s="207"/>
      <c r="Z10" s="207"/>
    </row>
    <row r="11">
      <c r="A11" s="213" t="s">
        <v>8</v>
      </c>
      <c r="B11" s="24" t="s">
        <v>932</v>
      </c>
      <c r="C11" s="224" t="s">
        <v>933</v>
      </c>
      <c r="D11" s="208"/>
      <c r="E11" s="207"/>
      <c r="F11" s="207"/>
      <c r="G11" s="207"/>
      <c r="H11" s="207"/>
      <c r="I11" s="207"/>
      <c r="J11" s="207"/>
      <c r="K11" s="207"/>
      <c r="L11" s="207"/>
      <c r="M11" s="207"/>
      <c r="N11" s="207"/>
      <c r="O11" s="207"/>
      <c r="P11" s="207"/>
      <c r="Q11" s="207"/>
      <c r="R11" s="207"/>
      <c r="S11" s="207"/>
      <c r="T11" s="207"/>
      <c r="U11" s="207"/>
      <c r="V11" s="207"/>
      <c r="W11" s="207"/>
      <c r="X11" s="207"/>
      <c r="Y11" s="207"/>
      <c r="Z11" s="207"/>
    </row>
    <row r="12">
      <c r="A12" s="206"/>
      <c r="B12" s="208"/>
      <c r="C12" s="208"/>
      <c r="D12" s="208"/>
      <c r="E12" s="207"/>
      <c r="F12" s="207"/>
      <c r="G12" s="207"/>
      <c r="H12" s="207"/>
      <c r="I12" s="207"/>
      <c r="J12" s="207"/>
      <c r="K12" s="207"/>
      <c r="L12" s="207"/>
      <c r="M12" s="207"/>
      <c r="N12" s="207"/>
      <c r="O12" s="207"/>
      <c r="P12" s="207"/>
      <c r="Q12" s="207"/>
      <c r="R12" s="207"/>
      <c r="S12" s="207"/>
      <c r="T12" s="207"/>
      <c r="U12" s="207"/>
      <c r="V12" s="207"/>
      <c r="W12" s="207"/>
      <c r="X12" s="207"/>
      <c r="Y12" s="207"/>
      <c r="Z12" s="207"/>
    </row>
    <row r="13">
      <c r="A13" s="206"/>
      <c r="B13" s="208"/>
      <c r="C13" s="208"/>
      <c r="D13" s="208"/>
      <c r="E13" s="207"/>
      <c r="F13" s="207"/>
      <c r="G13" s="207"/>
      <c r="H13" s="207"/>
      <c r="I13" s="207"/>
      <c r="J13" s="207"/>
      <c r="K13" s="207"/>
      <c r="L13" s="207"/>
      <c r="M13" s="207"/>
      <c r="N13" s="207"/>
      <c r="O13" s="207"/>
      <c r="P13" s="207"/>
      <c r="Q13" s="207"/>
      <c r="R13" s="207"/>
      <c r="S13" s="207"/>
      <c r="T13" s="207"/>
      <c r="U13" s="207"/>
      <c r="V13" s="207"/>
      <c r="W13" s="207"/>
      <c r="X13" s="207"/>
      <c r="Y13" s="207"/>
      <c r="Z13" s="207"/>
    </row>
    <row r="14">
      <c r="A14" s="206"/>
      <c r="B14" s="208"/>
      <c r="C14" s="208"/>
      <c r="D14" s="208"/>
      <c r="E14" s="207"/>
      <c r="F14" s="207"/>
      <c r="G14" s="207"/>
      <c r="H14" s="207"/>
      <c r="I14" s="207"/>
      <c r="J14" s="207"/>
      <c r="K14" s="207"/>
      <c r="L14" s="207"/>
      <c r="M14" s="207"/>
      <c r="N14" s="207"/>
      <c r="O14" s="207"/>
      <c r="P14" s="207"/>
      <c r="Q14" s="207"/>
      <c r="R14" s="207"/>
      <c r="S14" s="207"/>
      <c r="T14" s="207"/>
      <c r="U14" s="207"/>
      <c r="V14" s="207"/>
      <c r="W14" s="207"/>
      <c r="X14" s="207"/>
      <c r="Y14" s="207"/>
      <c r="Z14" s="207"/>
    </row>
    <row r="15">
      <c r="A15" s="46" t="s">
        <v>65</v>
      </c>
      <c r="B15" s="204"/>
      <c r="C15" s="18"/>
      <c r="D15" s="208"/>
      <c r="E15" s="207"/>
      <c r="F15" s="207"/>
      <c r="G15" s="207"/>
      <c r="H15" s="207"/>
      <c r="I15" s="207"/>
      <c r="J15" s="207"/>
      <c r="K15" s="207"/>
      <c r="L15" s="207"/>
      <c r="M15" s="207"/>
      <c r="N15" s="207"/>
      <c r="O15" s="207"/>
      <c r="P15" s="207"/>
      <c r="Q15" s="207"/>
      <c r="R15" s="207"/>
      <c r="S15" s="207"/>
      <c r="T15" s="207"/>
      <c r="U15" s="207"/>
      <c r="V15" s="207"/>
      <c r="W15" s="207"/>
      <c r="X15" s="207"/>
      <c r="Y15" s="207"/>
      <c r="Z15" s="207"/>
    </row>
    <row r="16">
      <c r="A16" s="206"/>
      <c r="B16" s="208"/>
      <c r="C16" s="208"/>
      <c r="D16" s="208"/>
      <c r="E16" s="207"/>
      <c r="F16" s="207"/>
      <c r="G16" s="207"/>
      <c r="H16" s="207"/>
      <c r="I16" s="207"/>
      <c r="J16" s="207"/>
      <c r="K16" s="207"/>
      <c r="L16" s="207"/>
      <c r="M16" s="207"/>
      <c r="N16" s="207"/>
      <c r="O16" s="207"/>
      <c r="P16" s="207"/>
      <c r="Q16" s="207"/>
      <c r="R16" s="207"/>
      <c r="S16" s="207"/>
      <c r="T16" s="207"/>
      <c r="U16" s="207"/>
      <c r="V16" s="207"/>
      <c r="W16" s="207"/>
      <c r="X16" s="207"/>
      <c r="Y16" s="207"/>
      <c r="Z16" s="207"/>
    </row>
    <row r="17">
      <c r="A17" s="213" t="s">
        <v>24</v>
      </c>
      <c r="B17" s="24" t="s">
        <v>934</v>
      </c>
      <c r="C17" s="224" t="s">
        <v>935</v>
      </c>
      <c r="D17" s="208"/>
      <c r="E17" s="207"/>
      <c r="F17" s="207"/>
      <c r="G17" s="207"/>
      <c r="H17" s="207"/>
      <c r="I17" s="207"/>
      <c r="J17" s="207"/>
      <c r="K17" s="207"/>
      <c r="L17" s="207"/>
      <c r="M17" s="207"/>
      <c r="N17" s="207"/>
      <c r="O17" s="207"/>
      <c r="P17" s="207"/>
      <c r="Q17" s="207"/>
      <c r="R17" s="207"/>
      <c r="S17" s="207"/>
      <c r="T17" s="207"/>
      <c r="U17" s="207"/>
      <c r="V17" s="207"/>
      <c r="W17" s="207"/>
      <c r="X17" s="207"/>
      <c r="Y17" s="207"/>
      <c r="Z17" s="207"/>
    </row>
    <row r="18">
      <c r="A18" s="206"/>
      <c r="B18" s="207"/>
      <c r="C18" s="208"/>
      <c r="D18" s="208"/>
      <c r="E18" s="207"/>
      <c r="F18" s="207"/>
      <c r="G18" s="207"/>
      <c r="H18" s="207"/>
      <c r="I18" s="207"/>
      <c r="J18" s="207"/>
      <c r="K18" s="207"/>
      <c r="L18" s="207"/>
      <c r="M18" s="207"/>
      <c r="N18" s="207"/>
      <c r="O18" s="207"/>
      <c r="P18" s="207"/>
      <c r="Q18" s="207"/>
      <c r="R18" s="207"/>
      <c r="S18" s="207"/>
      <c r="T18" s="207"/>
      <c r="U18" s="207"/>
      <c r="V18" s="207"/>
      <c r="W18" s="207"/>
      <c r="X18" s="207"/>
      <c r="Y18" s="207"/>
      <c r="Z18" s="207"/>
    </row>
    <row r="19">
      <c r="A19" s="206"/>
      <c r="B19" s="207"/>
      <c r="C19" s="208"/>
      <c r="D19" s="208"/>
      <c r="E19" s="207"/>
      <c r="F19" s="207"/>
      <c r="G19" s="207"/>
      <c r="H19" s="207"/>
      <c r="I19" s="207"/>
      <c r="J19" s="207"/>
      <c r="K19" s="207"/>
      <c r="L19" s="207"/>
      <c r="M19" s="207"/>
      <c r="N19" s="207"/>
      <c r="O19" s="207"/>
      <c r="P19" s="207"/>
      <c r="Q19" s="207"/>
      <c r="R19" s="207"/>
      <c r="S19" s="207"/>
      <c r="T19" s="207"/>
      <c r="U19" s="207"/>
      <c r="V19" s="207"/>
      <c r="W19" s="207"/>
      <c r="X19" s="207"/>
      <c r="Y19" s="207"/>
      <c r="Z19" s="207"/>
    </row>
    <row r="20">
      <c r="A20" s="206"/>
      <c r="B20" s="207"/>
      <c r="C20" s="208"/>
      <c r="D20" s="208"/>
      <c r="E20" s="207"/>
      <c r="F20" s="207"/>
      <c r="G20" s="207"/>
      <c r="H20" s="207"/>
      <c r="I20" s="207"/>
      <c r="J20" s="207"/>
      <c r="K20" s="207"/>
      <c r="L20" s="207"/>
      <c r="M20" s="207"/>
      <c r="N20" s="207"/>
      <c r="O20" s="207"/>
      <c r="P20" s="207"/>
      <c r="Q20" s="207"/>
      <c r="R20" s="207"/>
      <c r="S20" s="207"/>
      <c r="T20" s="207"/>
      <c r="U20" s="207"/>
      <c r="V20" s="207"/>
      <c r="W20" s="207"/>
      <c r="X20" s="207"/>
      <c r="Y20" s="207"/>
      <c r="Z20" s="207"/>
    </row>
    <row r="21">
      <c r="A21" s="66" t="s">
        <v>135</v>
      </c>
      <c r="B21" s="204"/>
      <c r="C21" s="18"/>
      <c r="D21" s="208"/>
      <c r="E21" s="207"/>
      <c r="F21" s="207"/>
      <c r="G21" s="207"/>
      <c r="H21" s="207"/>
      <c r="I21" s="207"/>
      <c r="J21" s="207"/>
      <c r="K21" s="207"/>
      <c r="L21" s="207"/>
      <c r="M21" s="207"/>
      <c r="N21" s="207"/>
      <c r="O21" s="207"/>
      <c r="P21" s="207"/>
      <c r="Q21" s="207"/>
      <c r="R21" s="207"/>
      <c r="S21" s="207"/>
      <c r="T21" s="207"/>
      <c r="U21" s="207"/>
      <c r="V21" s="207"/>
      <c r="W21" s="207"/>
      <c r="X21" s="207"/>
      <c r="Y21" s="207"/>
      <c r="Z21" s="207"/>
    </row>
    <row r="22">
      <c r="A22" s="206"/>
      <c r="B22" s="207"/>
      <c r="C22" s="208"/>
      <c r="D22" s="208"/>
      <c r="E22" s="207"/>
      <c r="F22" s="207"/>
      <c r="G22" s="207"/>
      <c r="H22" s="207"/>
      <c r="I22" s="207"/>
      <c r="J22" s="207"/>
      <c r="K22" s="207"/>
      <c r="L22" s="207"/>
      <c r="M22" s="207"/>
      <c r="N22" s="207"/>
      <c r="O22" s="207"/>
      <c r="P22" s="207"/>
      <c r="Q22" s="207"/>
      <c r="R22" s="207"/>
      <c r="S22" s="207"/>
      <c r="T22" s="207"/>
      <c r="U22" s="207"/>
      <c r="V22" s="207"/>
      <c r="W22" s="207"/>
      <c r="X22" s="207"/>
      <c r="Y22" s="207"/>
      <c r="Z22" s="207"/>
    </row>
    <row r="23">
      <c r="A23" s="159" t="s">
        <v>12</v>
      </c>
      <c r="B23" s="24" t="s">
        <v>936</v>
      </c>
      <c r="C23" s="224" t="s">
        <v>937</v>
      </c>
      <c r="D23" s="226" t="str">
        <f>HYPERLINK("https://old.reddit.com/r/twilightimperium/comments/br4i43/faction_promissary_notes_an_answer_on_implied/","Dane's answer")</f>
        <v>Dane's answer</v>
      </c>
      <c r="E23" s="207"/>
      <c r="F23" s="207"/>
      <c r="G23" s="207"/>
      <c r="H23" s="207"/>
      <c r="I23" s="207"/>
      <c r="J23" s="207"/>
      <c r="K23" s="207"/>
      <c r="L23" s="207"/>
      <c r="M23" s="207"/>
      <c r="N23" s="207"/>
      <c r="O23" s="207"/>
      <c r="P23" s="207"/>
      <c r="Q23" s="207"/>
      <c r="R23" s="207"/>
      <c r="S23" s="207"/>
      <c r="T23" s="207"/>
      <c r="U23" s="207"/>
      <c r="V23" s="207"/>
      <c r="W23" s="207"/>
      <c r="X23" s="207"/>
      <c r="Y23" s="207"/>
      <c r="Z23" s="207"/>
    </row>
    <row r="24">
      <c r="A24" s="213" t="s">
        <v>27</v>
      </c>
      <c r="B24" s="24" t="s">
        <v>940</v>
      </c>
      <c r="C24" s="224" t="s">
        <v>941</v>
      </c>
      <c r="D24" s="208"/>
      <c r="E24" s="207"/>
      <c r="F24" s="207"/>
      <c r="G24" s="207"/>
      <c r="H24" s="207"/>
      <c r="I24" s="207"/>
      <c r="J24" s="207"/>
      <c r="K24" s="207"/>
      <c r="L24" s="207"/>
      <c r="M24" s="207"/>
      <c r="N24" s="207"/>
      <c r="O24" s="207"/>
      <c r="P24" s="207"/>
      <c r="Q24" s="207"/>
      <c r="R24" s="207"/>
      <c r="S24" s="207"/>
      <c r="T24" s="207"/>
      <c r="U24" s="207"/>
      <c r="V24" s="207"/>
      <c r="W24" s="207"/>
      <c r="X24" s="207"/>
      <c r="Y24" s="207"/>
      <c r="Z24" s="207"/>
    </row>
    <row r="25">
      <c r="A25" s="206"/>
      <c r="B25" s="207"/>
      <c r="C25" s="208"/>
      <c r="D25" s="208"/>
      <c r="E25" s="207"/>
      <c r="F25" s="207"/>
      <c r="G25" s="207"/>
      <c r="H25" s="207"/>
      <c r="I25" s="207"/>
      <c r="J25" s="207"/>
      <c r="K25" s="207"/>
      <c r="L25" s="207"/>
      <c r="M25" s="207"/>
      <c r="N25" s="207"/>
      <c r="O25" s="207"/>
      <c r="P25" s="207"/>
      <c r="Q25" s="207"/>
      <c r="R25" s="207"/>
      <c r="S25" s="207"/>
      <c r="T25" s="207"/>
      <c r="U25" s="207"/>
      <c r="V25" s="207"/>
      <c r="W25" s="207"/>
      <c r="X25" s="207"/>
      <c r="Y25" s="207"/>
      <c r="Z25" s="207"/>
    </row>
    <row r="26">
      <c r="A26" s="206"/>
      <c r="B26" s="207"/>
      <c r="C26" s="208"/>
      <c r="D26" s="208"/>
      <c r="E26" s="207"/>
      <c r="F26" s="207"/>
      <c r="G26" s="207"/>
      <c r="H26" s="207"/>
      <c r="I26" s="207"/>
      <c r="J26" s="207"/>
      <c r="K26" s="207"/>
      <c r="L26" s="207"/>
      <c r="M26" s="207"/>
      <c r="N26" s="207"/>
      <c r="O26" s="207"/>
      <c r="P26" s="207"/>
      <c r="Q26" s="207"/>
      <c r="R26" s="207"/>
      <c r="S26" s="207"/>
      <c r="T26" s="207"/>
      <c r="U26" s="207"/>
      <c r="V26" s="207"/>
      <c r="W26" s="207"/>
      <c r="X26" s="207"/>
      <c r="Y26" s="207"/>
      <c r="Z26" s="207"/>
    </row>
    <row r="27">
      <c r="A27" s="206"/>
      <c r="B27" s="207"/>
      <c r="C27" s="208"/>
      <c r="D27" s="208"/>
      <c r="E27" s="207"/>
      <c r="F27" s="207"/>
      <c r="G27" s="207"/>
      <c r="H27" s="207"/>
      <c r="I27" s="207"/>
      <c r="J27" s="207"/>
      <c r="K27" s="207"/>
      <c r="L27" s="207"/>
      <c r="M27" s="207"/>
      <c r="N27" s="207"/>
      <c r="O27" s="207"/>
      <c r="P27" s="207"/>
      <c r="Q27" s="207"/>
      <c r="R27" s="207"/>
      <c r="S27" s="207"/>
      <c r="T27" s="207"/>
      <c r="U27" s="207"/>
      <c r="V27" s="207"/>
      <c r="W27" s="207"/>
      <c r="X27" s="207"/>
      <c r="Y27" s="207"/>
      <c r="Z27" s="207"/>
    </row>
    <row r="28">
      <c r="A28" s="69" t="s">
        <v>161</v>
      </c>
      <c r="B28" s="204"/>
      <c r="C28" s="18"/>
      <c r="D28" s="208"/>
      <c r="E28" s="207"/>
      <c r="F28" s="207"/>
      <c r="G28" s="207"/>
      <c r="H28" s="207"/>
      <c r="I28" s="207"/>
      <c r="J28" s="207"/>
      <c r="K28" s="207"/>
      <c r="L28" s="207"/>
      <c r="M28" s="207"/>
      <c r="N28" s="207"/>
      <c r="O28" s="207"/>
      <c r="P28" s="207"/>
      <c r="Q28" s="207"/>
      <c r="R28" s="207"/>
      <c r="S28" s="207"/>
      <c r="T28" s="207"/>
      <c r="U28" s="207"/>
      <c r="V28" s="207"/>
      <c r="W28" s="207"/>
      <c r="X28" s="207"/>
      <c r="Y28" s="207"/>
      <c r="Z28" s="207"/>
    </row>
    <row r="29">
      <c r="A29" s="206"/>
      <c r="B29" s="207"/>
      <c r="C29" s="208"/>
      <c r="D29" s="208"/>
      <c r="E29" s="207"/>
      <c r="F29" s="207"/>
      <c r="G29" s="207"/>
      <c r="H29" s="207"/>
      <c r="I29" s="207"/>
      <c r="J29" s="207"/>
      <c r="K29" s="207"/>
      <c r="L29" s="207"/>
      <c r="M29" s="207"/>
      <c r="N29" s="207"/>
      <c r="O29" s="207"/>
      <c r="P29" s="207"/>
      <c r="Q29" s="207"/>
      <c r="R29" s="207"/>
      <c r="S29" s="207"/>
      <c r="T29" s="207"/>
      <c r="U29" s="207"/>
      <c r="V29" s="207"/>
      <c r="W29" s="207"/>
      <c r="X29" s="207"/>
      <c r="Y29" s="207"/>
      <c r="Z29" s="207"/>
    </row>
    <row r="30">
      <c r="A30" s="213" t="s">
        <v>24</v>
      </c>
      <c r="B30" s="24" t="s">
        <v>951</v>
      </c>
      <c r="C30" s="224" t="s">
        <v>952</v>
      </c>
      <c r="D30" s="208"/>
      <c r="E30" s="207"/>
      <c r="F30" s="207"/>
      <c r="G30" s="207"/>
      <c r="H30" s="207"/>
      <c r="I30" s="207"/>
      <c r="J30" s="207"/>
      <c r="K30" s="207"/>
      <c r="L30" s="207"/>
      <c r="M30" s="207"/>
      <c r="N30" s="207"/>
      <c r="O30" s="207"/>
      <c r="P30" s="207"/>
      <c r="Q30" s="207"/>
      <c r="R30" s="207"/>
      <c r="S30" s="207"/>
      <c r="T30" s="207"/>
      <c r="U30" s="207"/>
      <c r="V30" s="207"/>
      <c r="W30" s="207"/>
      <c r="X30" s="207"/>
      <c r="Y30" s="207"/>
      <c r="Z30" s="207"/>
    </row>
    <row r="31">
      <c r="A31" s="213" t="s">
        <v>24</v>
      </c>
      <c r="B31" s="24" t="s">
        <v>955</v>
      </c>
      <c r="C31" s="224" t="s">
        <v>956</v>
      </c>
      <c r="D31" s="208"/>
      <c r="E31" s="207"/>
      <c r="F31" s="207"/>
      <c r="G31" s="207"/>
      <c r="H31" s="207"/>
      <c r="I31" s="207"/>
      <c r="J31" s="207"/>
      <c r="K31" s="207"/>
      <c r="L31" s="207"/>
      <c r="M31" s="207"/>
      <c r="N31" s="207"/>
      <c r="O31" s="207"/>
      <c r="P31" s="207"/>
      <c r="Q31" s="207"/>
      <c r="R31" s="207"/>
      <c r="S31" s="207"/>
      <c r="T31" s="207"/>
      <c r="U31" s="207"/>
      <c r="V31" s="207"/>
      <c r="W31" s="207"/>
      <c r="X31" s="207"/>
      <c r="Y31" s="207"/>
      <c r="Z31" s="207"/>
    </row>
    <row r="32">
      <c r="A32" s="213" t="s">
        <v>27</v>
      </c>
      <c r="B32" s="24" t="s">
        <v>958</v>
      </c>
      <c r="C32" s="224" t="s">
        <v>959</v>
      </c>
      <c r="D32" s="208"/>
      <c r="E32" s="207"/>
      <c r="F32" s="207"/>
      <c r="G32" s="207"/>
      <c r="H32" s="207"/>
      <c r="I32" s="207"/>
      <c r="J32" s="207"/>
      <c r="K32" s="207"/>
      <c r="L32" s="207"/>
      <c r="M32" s="207"/>
      <c r="N32" s="207"/>
      <c r="O32" s="207"/>
      <c r="P32" s="207"/>
      <c r="Q32" s="207"/>
      <c r="R32" s="207"/>
      <c r="S32" s="207"/>
      <c r="T32" s="207"/>
      <c r="U32" s="207"/>
      <c r="V32" s="207"/>
      <c r="W32" s="207"/>
      <c r="X32" s="207"/>
      <c r="Y32" s="207"/>
      <c r="Z32" s="207"/>
    </row>
    <row r="33">
      <c r="A33" s="206"/>
      <c r="B33" s="207"/>
      <c r="C33" s="208"/>
      <c r="D33" s="208"/>
      <c r="E33" s="207"/>
      <c r="F33" s="207"/>
      <c r="G33" s="207"/>
      <c r="H33" s="207"/>
      <c r="I33" s="207"/>
      <c r="J33" s="207"/>
      <c r="K33" s="207"/>
      <c r="L33" s="207"/>
      <c r="M33" s="207"/>
      <c r="N33" s="207"/>
      <c r="O33" s="207"/>
      <c r="P33" s="207"/>
      <c r="Q33" s="207"/>
      <c r="R33" s="207"/>
      <c r="S33" s="207"/>
      <c r="T33" s="207"/>
      <c r="U33" s="207"/>
      <c r="V33" s="207"/>
      <c r="W33" s="207"/>
      <c r="X33" s="207"/>
      <c r="Y33" s="207"/>
      <c r="Z33" s="207"/>
    </row>
    <row r="34">
      <c r="A34" s="206"/>
      <c r="B34" s="207"/>
      <c r="C34" s="208"/>
      <c r="D34" s="208"/>
      <c r="E34" s="207"/>
      <c r="F34" s="207"/>
      <c r="G34" s="207"/>
      <c r="H34" s="207"/>
      <c r="I34" s="207"/>
      <c r="J34" s="207"/>
      <c r="K34" s="207"/>
      <c r="L34" s="207"/>
      <c r="M34" s="207"/>
      <c r="N34" s="207"/>
      <c r="O34" s="207"/>
      <c r="P34" s="207"/>
      <c r="Q34" s="207"/>
      <c r="R34" s="207"/>
      <c r="S34" s="207"/>
      <c r="T34" s="207"/>
      <c r="U34" s="207"/>
      <c r="V34" s="207"/>
      <c r="W34" s="207"/>
      <c r="X34" s="207"/>
      <c r="Y34" s="207"/>
      <c r="Z34" s="207"/>
    </row>
    <row r="35">
      <c r="A35" s="206"/>
      <c r="B35" s="207"/>
      <c r="C35" s="208"/>
      <c r="D35" s="208"/>
      <c r="E35" s="207"/>
      <c r="F35" s="207"/>
      <c r="G35" s="207"/>
      <c r="H35" s="207"/>
      <c r="I35" s="207"/>
      <c r="J35" s="207"/>
      <c r="K35" s="207"/>
      <c r="L35" s="207"/>
      <c r="M35" s="207"/>
      <c r="N35" s="207"/>
      <c r="O35" s="207"/>
      <c r="P35" s="207"/>
      <c r="Q35" s="207"/>
      <c r="R35" s="207"/>
      <c r="S35" s="207"/>
      <c r="T35" s="207"/>
      <c r="U35" s="207"/>
      <c r="V35" s="207"/>
      <c r="W35" s="207"/>
      <c r="X35" s="207"/>
      <c r="Y35" s="207"/>
      <c r="Z35" s="207"/>
    </row>
    <row r="36">
      <c r="A36" s="89" t="s">
        <v>200</v>
      </c>
      <c r="B36" s="204"/>
      <c r="C36" s="18"/>
      <c r="D36" s="208"/>
      <c r="E36" s="207"/>
      <c r="F36" s="207"/>
      <c r="G36" s="207"/>
      <c r="H36" s="207"/>
      <c r="I36" s="207"/>
      <c r="J36" s="207"/>
      <c r="K36" s="207"/>
      <c r="L36" s="207"/>
      <c r="M36" s="207"/>
      <c r="N36" s="207"/>
      <c r="O36" s="207"/>
      <c r="P36" s="207"/>
      <c r="Q36" s="207"/>
      <c r="R36" s="207"/>
      <c r="S36" s="207"/>
      <c r="T36" s="207"/>
      <c r="U36" s="207"/>
      <c r="V36" s="207"/>
      <c r="W36" s="207"/>
      <c r="X36" s="207"/>
      <c r="Y36" s="207"/>
      <c r="Z36" s="207"/>
    </row>
    <row r="37">
      <c r="A37" s="206"/>
      <c r="B37" s="207"/>
      <c r="C37" s="208"/>
      <c r="D37" s="208"/>
      <c r="E37" s="207"/>
      <c r="F37" s="207"/>
      <c r="G37" s="207"/>
      <c r="H37" s="207"/>
      <c r="I37" s="207"/>
      <c r="J37" s="207"/>
      <c r="K37" s="207"/>
      <c r="L37" s="207"/>
      <c r="M37" s="207"/>
      <c r="N37" s="207"/>
      <c r="O37" s="207"/>
      <c r="P37" s="207"/>
      <c r="Q37" s="207"/>
      <c r="R37" s="207"/>
      <c r="S37" s="207"/>
      <c r="T37" s="207"/>
      <c r="U37" s="207"/>
      <c r="V37" s="207"/>
      <c r="W37" s="207"/>
      <c r="X37" s="207"/>
      <c r="Y37" s="207"/>
      <c r="Z37" s="207"/>
    </row>
    <row r="38">
      <c r="A38" s="159" t="s">
        <v>12</v>
      </c>
      <c r="B38" s="24" t="s">
        <v>972</v>
      </c>
      <c r="C38" s="224" t="s">
        <v>973</v>
      </c>
      <c r="D38" s="208"/>
      <c r="E38" s="207"/>
      <c r="F38" s="207"/>
      <c r="G38" s="207"/>
      <c r="H38" s="207"/>
      <c r="I38" s="207"/>
      <c r="J38" s="207"/>
      <c r="K38" s="207"/>
      <c r="L38" s="207"/>
      <c r="M38" s="207"/>
      <c r="N38" s="207"/>
      <c r="O38" s="207"/>
      <c r="P38" s="207"/>
      <c r="Q38" s="207"/>
      <c r="R38" s="207"/>
      <c r="S38" s="207"/>
      <c r="T38" s="207"/>
      <c r="U38" s="207"/>
      <c r="V38" s="207"/>
      <c r="W38" s="207"/>
      <c r="X38" s="207"/>
      <c r="Y38" s="207"/>
      <c r="Z38" s="207"/>
    </row>
    <row r="39">
      <c r="A39" s="213" t="s">
        <v>27</v>
      </c>
      <c r="B39" s="24" t="s">
        <v>978</v>
      </c>
      <c r="C39" s="224" t="s">
        <v>979</v>
      </c>
      <c r="D39" s="208"/>
      <c r="E39" s="207"/>
      <c r="F39" s="207"/>
      <c r="G39" s="207"/>
      <c r="H39" s="207"/>
      <c r="I39" s="207"/>
      <c r="J39" s="207"/>
      <c r="K39" s="207"/>
      <c r="L39" s="207"/>
      <c r="M39" s="207"/>
      <c r="N39" s="207"/>
      <c r="O39" s="207"/>
      <c r="P39" s="207"/>
      <c r="Q39" s="207"/>
      <c r="R39" s="207"/>
      <c r="S39" s="207"/>
      <c r="T39" s="207"/>
      <c r="U39" s="207"/>
      <c r="V39" s="207"/>
      <c r="W39" s="207"/>
      <c r="X39" s="207"/>
      <c r="Y39" s="207"/>
      <c r="Z39" s="207"/>
    </row>
    <row r="40">
      <c r="A40" s="206"/>
      <c r="B40" s="207"/>
      <c r="C40" s="208"/>
      <c r="D40" s="208"/>
      <c r="E40" s="207"/>
      <c r="F40" s="207"/>
      <c r="G40" s="207"/>
      <c r="H40" s="207"/>
      <c r="I40" s="207"/>
      <c r="J40" s="207"/>
      <c r="K40" s="207"/>
      <c r="L40" s="207"/>
      <c r="M40" s="207"/>
      <c r="N40" s="207"/>
      <c r="O40" s="207"/>
      <c r="P40" s="207"/>
      <c r="Q40" s="207"/>
      <c r="R40" s="207"/>
      <c r="S40" s="207"/>
      <c r="T40" s="207"/>
      <c r="U40" s="207"/>
      <c r="V40" s="207"/>
      <c r="W40" s="207"/>
      <c r="X40" s="207"/>
      <c r="Y40" s="207"/>
      <c r="Z40" s="207"/>
    </row>
    <row r="41">
      <c r="A41" s="206"/>
      <c r="B41" s="207"/>
      <c r="C41" s="208"/>
      <c r="D41" s="208"/>
      <c r="E41" s="207"/>
      <c r="F41" s="207"/>
      <c r="G41" s="207"/>
      <c r="H41" s="207"/>
      <c r="I41" s="207"/>
      <c r="J41" s="207"/>
      <c r="K41" s="207"/>
      <c r="L41" s="207"/>
      <c r="M41" s="207"/>
      <c r="N41" s="207"/>
      <c r="O41" s="207"/>
      <c r="P41" s="207"/>
      <c r="Q41" s="207"/>
      <c r="R41" s="207"/>
      <c r="S41" s="207"/>
      <c r="T41" s="207"/>
      <c r="U41" s="207"/>
      <c r="V41" s="207"/>
      <c r="W41" s="207"/>
      <c r="X41" s="207"/>
      <c r="Y41" s="207"/>
      <c r="Z41" s="207"/>
    </row>
    <row r="42">
      <c r="A42" s="206"/>
      <c r="B42" s="207"/>
      <c r="C42" s="208"/>
      <c r="D42" s="208"/>
      <c r="E42" s="207"/>
      <c r="F42" s="207"/>
      <c r="G42" s="207"/>
      <c r="H42" s="207"/>
      <c r="I42" s="207"/>
      <c r="J42" s="207"/>
      <c r="K42" s="207"/>
      <c r="L42" s="207"/>
      <c r="M42" s="207"/>
      <c r="N42" s="207"/>
      <c r="O42" s="207"/>
      <c r="P42" s="207"/>
      <c r="Q42" s="207"/>
      <c r="R42" s="207"/>
      <c r="S42" s="207"/>
      <c r="T42" s="207"/>
      <c r="U42" s="207"/>
      <c r="V42" s="207"/>
      <c r="W42" s="207"/>
      <c r="X42" s="207"/>
      <c r="Y42" s="207"/>
      <c r="Z42" s="207"/>
    </row>
    <row r="43">
      <c r="A43" s="124" t="s">
        <v>218</v>
      </c>
      <c r="B43" s="204"/>
      <c r="C43" s="18"/>
      <c r="D43" s="224"/>
      <c r="E43" s="207"/>
      <c r="F43" s="207"/>
      <c r="G43" s="207"/>
      <c r="H43" s="207"/>
      <c r="I43" s="207"/>
      <c r="J43" s="207"/>
      <c r="K43" s="207"/>
      <c r="L43" s="207"/>
      <c r="M43" s="207"/>
      <c r="N43" s="207"/>
      <c r="O43" s="207"/>
      <c r="P43" s="207"/>
      <c r="Q43" s="207"/>
      <c r="R43" s="207"/>
      <c r="S43" s="207"/>
      <c r="T43" s="207"/>
      <c r="U43" s="207"/>
      <c r="V43" s="207"/>
      <c r="W43" s="207"/>
      <c r="X43" s="207"/>
      <c r="Y43" s="207"/>
      <c r="Z43" s="207"/>
    </row>
    <row r="44">
      <c r="A44" s="206"/>
      <c r="B44" s="207"/>
      <c r="C44" s="208"/>
      <c r="D44" s="208"/>
      <c r="E44" s="207"/>
      <c r="F44" s="207"/>
      <c r="G44" s="207"/>
      <c r="H44" s="207"/>
      <c r="I44" s="207"/>
      <c r="J44" s="207"/>
      <c r="K44" s="207"/>
      <c r="L44" s="207"/>
      <c r="M44" s="207"/>
      <c r="N44" s="207"/>
      <c r="O44" s="207"/>
      <c r="P44" s="207"/>
      <c r="Q44" s="207"/>
      <c r="R44" s="207"/>
      <c r="S44" s="207"/>
      <c r="T44" s="207"/>
      <c r="U44" s="207"/>
      <c r="V44" s="207"/>
      <c r="W44" s="207"/>
      <c r="X44" s="207"/>
      <c r="Y44" s="207"/>
      <c r="Z44" s="207"/>
    </row>
    <row r="45">
      <c r="A45" s="213" t="s">
        <v>27</v>
      </c>
      <c r="B45" s="24" t="s">
        <v>987</v>
      </c>
      <c r="C45" s="224" t="s">
        <v>988</v>
      </c>
      <c r="D45" s="208"/>
      <c r="E45" s="207"/>
      <c r="F45" s="207"/>
      <c r="G45" s="207"/>
      <c r="H45" s="207"/>
      <c r="I45" s="207"/>
      <c r="J45" s="207"/>
      <c r="K45" s="207"/>
      <c r="L45" s="207"/>
      <c r="M45" s="207"/>
      <c r="N45" s="207"/>
      <c r="O45" s="207"/>
      <c r="P45" s="207"/>
      <c r="Q45" s="207"/>
      <c r="R45" s="207"/>
      <c r="S45" s="207"/>
      <c r="T45" s="207"/>
      <c r="U45" s="207"/>
      <c r="V45" s="207"/>
      <c r="W45" s="207"/>
      <c r="X45" s="207"/>
      <c r="Y45" s="207"/>
      <c r="Z45" s="207"/>
    </row>
    <row r="46">
      <c r="A46" s="213" t="s">
        <v>24</v>
      </c>
      <c r="B46" s="24" t="s">
        <v>989</v>
      </c>
      <c r="C46" s="224" t="s">
        <v>990</v>
      </c>
      <c r="D46" s="208"/>
      <c r="E46" s="207"/>
      <c r="F46" s="207"/>
      <c r="G46" s="207"/>
      <c r="H46" s="207"/>
      <c r="I46" s="207"/>
      <c r="J46" s="207"/>
      <c r="K46" s="207"/>
      <c r="L46" s="207"/>
      <c r="M46" s="207"/>
      <c r="N46" s="207"/>
      <c r="O46" s="207"/>
      <c r="P46" s="207"/>
      <c r="Q46" s="207"/>
      <c r="R46" s="207"/>
      <c r="S46" s="207"/>
      <c r="T46" s="207"/>
      <c r="U46" s="207"/>
      <c r="V46" s="207"/>
      <c r="W46" s="207"/>
      <c r="X46" s="207"/>
      <c r="Y46" s="207"/>
      <c r="Z46" s="207"/>
    </row>
    <row r="47">
      <c r="A47" s="213" t="s">
        <v>8</v>
      </c>
      <c r="B47" s="24" t="s">
        <v>991</v>
      </c>
      <c r="C47" s="224" t="s">
        <v>992</v>
      </c>
      <c r="D47" s="208"/>
      <c r="E47" s="207"/>
      <c r="F47" s="207"/>
      <c r="G47" s="207"/>
      <c r="H47" s="207"/>
      <c r="I47" s="207"/>
      <c r="J47" s="207"/>
      <c r="K47" s="207"/>
      <c r="L47" s="207"/>
      <c r="M47" s="207"/>
      <c r="N47" s="207"/>
      <c r="O47" s="207"/>
      <c r="P47" s="207"/>
      <c r="Q47" s="207"/>
      <c r="R47" s="207"/>
      <c r="S47" s="207"/>
      <c r="T47" s="207"/>
      <c r="U47" s="207"/>
      <c r="V47" s="207"/>
      <c r="W47" s="207"/>
      <c r="X47" s="207"/>
      <c r="Y47" s="207"/>
      <c r="Z47" s="207"/>
    </row>
    <row r="48">
      <c r="A48" s="206"/>
      <c r="B48" s="207"/>
      <c r="C48" s="208"/>
      <c r="D48" s="208"/>
      <c r="E48" s="207"/>
      <c r="F48" s="207"/>
      <c r="G48" s="207"/>
      <c r="H48" s="207"/>
      <c r="I48" s="207"/>
      <c r="J48" s="207"/>
      <c r="K48" s="207"/>
      <c r="L48" s="207"/>
      <c r="M48" s="207"/>
      <c r="N48" s="207"/>
      <c r="O48" s="207"/>
      <c r="P48" s="207"/>
      <c r="Q48" s="207"/>
      <c r="R48" s="207"/>
      <c r="S48" s="207"/>
      <c r="T48" s="207"/>
      <c r="U48" s="207"/>
      <c r="V48" s="207"/>
      <c r="W48" s="207"/>
      <c r="X48" s="207"/>
      <c r="Y48" s="207"/>
      <c r="Z48" s="207"/>
    </row>
    <row r="49">
      <c r="A49" s="206"/>
      <c r="B49" s="207"/>
      <c r="C49" s="208"/>
      <c r="D49" s="208"/>
      <c r="E49" s="207"/>
      <c r="F49" s="207"/>
      <c r="G49" s="207"/>
      <c r="H49" s="207"/>
      <c r="I49" s="207"/>
      <c r="J49" s="207"/>
      <c r="K49" s="207"/>
      <c r="L49" s="207"/>
      <c r="M49" s="207"/>
      <c r="N49" s="207"/>
      <c r="O49" s="207"/>
      <c r="P49" s="207"/>
      <c r="Q49" s="207"/>
      <c r="R49" s="207"/>
      <c r="S49" s="207"/>
      <c r="T49" s="207"/>
      <c r="U49" s="207"/>
      <c r="V49" s="207"/>
      <c r="W49" s="207"/>
      <c r="X49" s="207"/>
      <c r="Y49" s="207"/>
      <c r="Z49" s="207"/>
    </row>
    <row r="50">
      <c r="A50" s="135" t="s">
        <v>340</v>
      </c>
      <c r="B50" s="204"/>
      <c r="C50" s="18"/>
      <c r="D50" s="208"/>
      <c r="E50" s="207"/>
      <c r="F50" s="207"/>
      <c r="G50" s="207"/>
      <c r="H50" s="207"/>
      <c r="I50" s="207"/>
      <c r="J50" s="207"/>
      <c r="K50" s="207"/>
      <c r="L50" s="207"/>
      <c r="M50" s="207"/>
      <c r="N50" s="207"/>
      <c r="O50" s="207"/>
      <c r="P50" s="207"/>
      <c r="Q50" s="207"/>
      <c r="R50" s="207"/>
      <c r="S50" s="207"/>
      <c r="T50" s="207"/>
      <c r="U50" s="207"/>
      <c r="V50" s="207"/>
      <c r="W50" s="207"/>
      <c r="X50" s="207"/>
      <c r="Y50" s="207"/>
      <c r="Z50" s="207"/>
    </row>
    <row r="51">
      <c r="A51" s="206"/>
      <c r="B51" s="207"/>
      <c r="C51" s="208"/>
      <c r="D51" s="208"/>
      <c r="E51" s="207"/>
      <c r="F51" s="207"/>
      <c r="G51" s="207"/>
      <c r="H51" s="207"/>
      <c r="I51" s="207"/>
      <c r="J51" s="207"/>
      <c r="K51" s="207"/>
      <c r="L51" s="207"/>
      <c r="M51" s="207"/>
      <c r="N51" s="207"/>
      <c r="O51" s="207"/>
      <c r="P51" s="207"/>
      <c r="Q51" s="207"/>
      <c r="R51" s="207"/>
      <c r="S51" s="207"/>
      <c r="T51" s="207"/>
      <c r="U51" s="207"/>
      <c r="V51" s="207"/>
      <c r="W51" s="207"/>
      <c r="X51" s="207"/>
      <c r="Y51" s="207"/>
      <c r="Z51" s="207"/>
    </row>
    <row r="52">
      <c r="A52" s="213" t="s">
        <v>8</v>
      </c>
      <c r="B52" s="24" t="s">
        <v>997</v>
      </c>
      <c r="C52" s="224" t="s">
        <v>998</v>
      </c>
      <c r="D52" s="208"/>
      <c r="E52" s="207"/>
      <c r="F52" s="207"/>
      <c r="G52" s="207"/>
      <c r="H52" s="207"/>
      <c r="I52" s="207"/>
      <c r="J52" s="207"/>
      <c r="K52" s="207"/>
      <c r="L52" s="207"/>
      <c r="M52" s="207"/>
      <c r="N52" s="207"/>
      <c r="O52" s="207"/>
      <c r="P52" s="207"/>
      <c r="Q52" s="207"/>
      <c r="R52" s="207"/>
      <c r="S52" s="207"/>
      <c r="T52" s="207"/>
      <c r="U52" s="207"/>
      <c r="V52" s="207"/>
      <c r="W52" s="207"/>
      <c r="X52" s="207"/>
      <c r="Y52" s="207"/>
      <c r="Z52" s="207"/>
    </row>
    <row r="53">
      <c r="A53" s="159" t="s">
        <v>12</v>
      </c>
      <c r="B53" s="24" t="s">
        <v>1002</v>
      </c>
      <c r="C53" s="224" t="s">
        <v>1003</v>
      </c>
      <c r="D53" s="241" t="str">
        <f>HYPERLINK("https://old.reddit.com/r/twilightimperium/comments/br4i43/faction_promissary_notes_an_answer_on_implied/","Dane's answer")</f>
        <v>Dane's answer</v>
      </c>
      <c r="E53" s="207"/>
      <c r="F53" s="207"/>
      <c r="G53" s="207"/>
      <c r="H53" s="207"/>
      <c r="I53" s="207"/>
      <c r="J53" s="207"/>
      <c r="K53" s="207"/>
      <c r="L53" s="207"/>
      <c r="M53" s="207"/>
      <c r="N53" s="207"/>
      <c r="O53" s="207"/>
      <c r="P53" s="207"/>
      <c r="Q53" s="207"/>
      <c r="R53" s="207"/>
      <c r="S53" s="207"/>
      <c r="T53" s="207"/>
      <c r="U53" s="207"/>
      <c r="V53" s="207"/>
      <c r="W53" s="207"/>
      <c r="X53" s="207"/>
      <c r="Y53" s="207"/>
      <c r="Z53" s="207"/>
    </row>
    <row r="54">
      <c r="A54" s="213" t="s">
        <v>8</v>
      </c>
      <c r="B54" s="24" t="s">
        <v>1016</v>
      </c>
      <c r="C54" s="224" t="s">
        <v>1017</v>
      </c>
      <c r="D54" s="208"/>
      <c r="E54" s="207"/>
      <c r="F54" s="207"/>
      <c r="G54" s="207"/>
      <c r="H54" s="207"/>
      <c r="I54" s="207"/>
      <c r="J54" s="207"/>
      <c r="K54" s="207"/>
      <c r="L54" s="207"/>
      <c r="M54" s="207"/>
      <c r="N54" s="207"/>
      <c r="O54" s="207"/>
      <c r="P54" s="207"/>
      <c r="Q54" s="207"/>
      <c r="R54" s="207"/>
      <c r="S54" s="207"/>
      <c r="T54" s="207"/>
      <c r="U54" s="207"/>
      <c r="V54" s="207"/>
      <c r="W54" s="207"/>
      <c r="X54" s="207"/>
      <c r="Y54" s="207"/>
      <c r="Z54" s="207"/>
    </row>
    <row r="55">
      <c r="A55" s="206"/>
      <c r="B55" s="207"/>
      <c r="C55" s="208"/>
      <c r="D55" s="208"/>
      <c r="E55" s="207"/>
      <c r="F55" s="207"/>
      <c r="G55" s="207"/>
      <c r="H55" s="207"/>
      <c r="I55" s="207"/>
      <c r="J55" s="207"/>
      <c r="K55" s="207"/>
      <c r="L55" s="207"/>
      <c r="M55" s="207"/>
      <c r="N55" s="207"/>
      <c r="O55" s="207"/>
      <c r="P55" s="207"/>
      <c r="Q55" s="207"/>
      <c r="R55" s="207"/>
      <c r="S55" s="207"/>
      <c r="T55" s="207"/>
      <c r="U55" s="207"/>
      <c r="V55" s="207"/>
      <c r="W55" s="207"/>
      <c r="X55" s="207"/>
      <c r="Y55" s="207"/>
      <c r="Z55" s="207"/>
    </row>
    <row r="56">
      <c r="A56" s="206"/>
      <c r="B56" s="207"/>
      <c r="C56" s="208"/>
      <c r="D56" s="208"/>
      <c r="E56" s="207"/>
      <c r="F56" s="207"/>
      <c r="G56" s="207"/>
      <c r="H56" s="207"/>
      <c r="I56" s="207"/>
      <c r="J56" s="207"/>
      <c r="K56" s="207"/>
      <c r="L56" s="207"/>
      <c r="M56" s="207"/>
      <c r="N56" s="207"/>
      <c r="O56" s="207"/>
      <c r="P56" s="207"/>
      <c r="Q56" s="207"/>
      <c r="R56" s="207"/>
      <c r="S56" s="207"/>
      <c r="T56" s="207"/>
      <c r="U56" s="207"/>
      <c r="V56" s="207"/>
      <c r="W56" s="207"/>
      <c r="X56" s="207"/>
      <c r="Y56" s="207"/>
      <c r="Z56" s="207"/>
    </row>
    <row r="57">
      <c r="A57" s="206"/>
      <c r="B57" s="207"/>
      <c r="C57" s="208"/>
      <c r="D57" s="208"/>
      <c r="E57" s="207"/>
      <c r="F57" s="207"/>
      <c r="G57" s="207"/>
      <c r="H57" s="207"/>
      <c r="I57" s="207"/>
      <c r="J57" s="207"/>
      <c r="K57" s="207"/>
      <c r="L57" s="207"/>
      <c r="M57" s="207"/>
      <c r="N57" s="207"/>
      <c r="O57" s="207"/>
      <c r="P57" s="207"/>
      <c r="Q57" s="207"/>
      <c r="R57" s="207"/>
      <c r="S57" s="207"/>
      <c r="T57" s="207"/>
      <c r="U57" s="207"/>
      <c r="V57" s="207"/>
      <c r="W57" s="207"/>
      <c r="X57" s="207"/>
      <c r="Y57" s="207"/>
      <c r="Z57" s="207"/>
    </row>
    <row r="58">
      <c r="A58" s="152" t="s">
        <v>252</v>
      </c>
      <c r="B58" s="204"/>
      <c r="C58" s="18"/>
      <c r="D58" s="208"/>
      <c r="E58" s="207"/>
      <c r="F58" s="207"/>
      <c r="G58" s="207"/>
      <c r="H58" s="207"/>
      <c r="I58" s="207"/>
      <c r="J58" s="207"/>
      <c r="K58" s="207"/>
      <c r="L58" s="207"/>
      <c r="M58" s="207"/>
      <c r="N58" s="207"/>
      <c r="O58" s="207"/>
      <c r="P58" s="207"/>
      <c r="Q58" s="207"/>
      <c r="R58" s="207"/>
      <c r="S58" s="207"/>
      <c r="T58" s="207"/>
      <c r="U58" s="207"/>
      <c r="V58" s="207"/>
      <c r="W58" s="207"/>
      <c r="X58" s="207"/>
      <c r="Y58" s="207"/>
      <c r="Z58" s="207"/>
    </row>
    <row r="59">
      <c r="A59" s="206"/>
      <c r="B59" s="207"/>
      <c r="C59" s="208"/>
      <c r="D59" s="208"/>
      <c r="E59" s="207"/>
      <c r="F59" s="207"/>
      <c r="G59" s="207"/>
      <c r="H59" s="207"/>
      <c r="I59" s="207"/>
      <c r="J59" s="207"/>
      <c r="K59" s="207"/>
      <c r="L59" s="207"/>
      <c r="M59" s="207"/>
      <c r="N59" s="207"/>
      <c r="O59" s="207"/>
      <c r="P59" s="207"/>
      <c r="Q59" s="207"/>
      <c r="R59" s="207"/>
      <c r="S59" s="207"/>
      <c r="T59" s="207"/>
      <c r="U59" s="207"/>
      <c r="V59" s="207"/>
      <c r="W59" s="207"/>
      <c r="X59" s="207"/>
      <c r="Y59" s="207"/>
      <c r="Z59" s="207"/>
    </row>
    <row r="60">
      <c r="A60" s="213" t="s">
        <v>24</v>
      </c>
      <c r="B60" s="24" t="s">
        <v>1062</v>
      </c>
      <c r="C60" s="224" t="s">
        <v>1063</v>
      </c>
      <c r="D60" s="224"/>
      <c r="E60" s="207"/>
      <c r="F60" s="207"/>
      <c r="G60" s="207"/>
      <c r="H60" s="207"/>
      <c r="I60" s="207"/>
      <c r="J60" s="207"/>
      <c r="K60" s="207"/>
      <c r="L60" s="207"/>
      <c r="M60" s="207"/>
      <c r="N60" s="207"/>
      <c r="O60" s="207"/>
      <c r="P60" s="207"/>
      <c r="Q60" s="207"/>
      <c r="R60" s="207"/>
      <c r="S60" s="207"/>
      <c r="T60" s="207"/>
      <c r="U60" s="207"/>
      <c r="V60" s="207"/>
      <c r="W60" s="207"/>
      <c r="X60" s="207"/>
      <c r="Y60" s="207"/>
      <c r="Z60" s="207"/>
    </row>
    <row r="61">
      <c r="A61" s="213" t="s">
        <v>8</v>
      </c>
      <c r="B61" s="24" t="s">
        <v>1070</v>
      </c>
      <c r="C61" s="224" t="s">
        <v>1073</v>
      </c>
      <c r="D61" s="208"/>
      <c r="E61" s="207"/>
      <c r="F61" s="207"/>
      <c r="G61" s="207"/>
      <c r="H61" s="207"/>
      <c r="I61" s="207"/>
      <c r="J61" s="207"/>
      <c r="K61" s="207"/>
      <c r="L61" s="207"/>
      <c r="M61" s="207"/>
      <c r="N61" s="207"/>
      <c r="O61" s="207"/>
      <c r="P61" s="207"/>
      <c r="Q61" s="207"/>
      <c r="R61" s="207"/>
      <c r="S61" s="207"/>
      <c r="T61" s="207"/>
      <c r="U61" s="207"/>
      <c r="V61" s="207"/>
      <c r="W61" s="207"/>
      <c r="X61" s="207"/>
      <c r="Y61" s="207"/>
      <c r="Z61" s="207"/>
    </row>
    <row r="62">
      <c r="A62" s="206"/>
      <c r="B62" s="207"/>
      <c r="C62" s="208"/>
      <c r="D62" s="208"/>
      <c r="E62" s="207"/>
      <c r="F62" s="207"/>
      <c r="G62" s="207"/>
      <c r="H62" s="207"/>
      <c r="I62" s="207"/>
      <c r="J62" s="207"/>
      <c r="K62" s="207"/>
      <c r="L62" s="207"/>
      <c r="M62" s="207"/>
      <c r="N62" s="207"/>
      <c r="O62" s="207"/>
      <c r="P62" s="207"/>
      <c r="Q62" s="207"/>
      <c r="R62" s="207"/>
      <c r="S62" s="207"/>
      <c r="T62" s="207"/>
      <c r="U62" s="207"/>
      <c r="V62" s="207"/>
      <c r="W62" s="207"/>
      <c r="X62" s="207"/>
      <c r="Y62" s="207"/>
      <c r="Z62" s="207"/>
    </row>
    <row r="63">
      <c r="A63" s="206"/>
      <c r="B63" s="207"/>
      <c r="C63" s="208"/>
      <c r="D63" s="208"/>
      <c r="E63" s="207"/>
      <c r="F63" s="207"/>
      <c r="G63" s="207"/>
      <c r="H63" s="207"/>
      <c r="I63" s="207"/>
      <c r="J63" s="207"/>
      <c r="K63" s="207"/>
      <c r="L63" s="207"/>
      <c r="M63" s="207"/>
      <c r="N63" s="207"/>
      <c r="O63" s="207"/>
      <c r="P63" s="207"/>
      <c r="Q63" s="207"/>
      <c r="R63" s="207"/>
      <c r="S63" s="207"/>
      <c r="T63" s="207"/>
      <c r="U63" s="207"/>
      <c r="V63" s="207"/>
      <c r="W63" s="207"/>
      <c r="X63" s="207"/>
      <c r="Y63" s="207"/>
      <c r="Z63" s="207"/>
    </row>
    <row r="64">
      <c r="A64" s="206"/>
      <c r="B64" s="207"/>
      <c r="C64" s="208"/>
      <c r="D64" s="208"/>
      <c r="E64" s="207"/>
      <c r="F64" s="207"/>
      <c r="G64" s="207"/>
      <c r="H64" s="207"/>
      <c r="I64" s="207"/>
      <c r="J64" s="207"/>
      <c r="K64" s="207"/>
      <c r="L64" s="207"/>
      <c r="M64" s="207"/>
      <c r="N64" s="207"/>
      <c r="O64" s="207"/>
      <c r="P64" s="207"/>
      <c r="Q64" s="207"/>
      <c r="R64" s="207"/>
      <c r="S64" s="207"/>
      <c r="T64" s="207"/>
      <c r="U64" s="207"/>
      <c r="V64" s="207"/>
      <c r="W64" s="207"/>
      <c r="X64" s="207"/>
      <c r="Y64" s="207"/>
      <c r="Z64" s="207"/>
    </row>
    <row r="65">
      <c r="A65" s="20" t="s">
        <v>2</v>
      </c>
      <c r="B65" s="204"/>
      <c r="C65" s="18"/>
      <c r="D65" s="208"/>
      <c r="E65" s="207"/>
      <c r="F65" s="207"/>
      <c r="G65" s="207"/>
      <c r="H65" s="207"/>
      <c r="I65" s="207"/>
      <c r="J65" s="207"/>
      <c r="K65" s="207"/>
      <c r="L65" s="207"/>
      <c r="M65" s="207"/>
      <c r="N65" s="207"/>
      <c r="O65" s="207"/>
      <c r="P65" s="207"/>
      <c r="Q65" s="207"/>
      <c r="R65" s="207"/>
      <c r="S65" s="207"/>
      <c r="T65" s="207"/>
      <c r="U65" s="207"/>
      <c r="V65" s="207"/>
      <c r="W65" s="207"/>
      <c r="X65" s="207"/>
      <c r="Y65" s="207"/>
      <c r="Z65" s="207"/>
    </row>
    <row r="66">
      <c r="A66" s="206"/>
      <c r="B66" s="207"/>
      <c r="C66" s="208"/>
      <c r="D66" s="208"/>
      <c r="E66" s="207"/>
      <c r="F66" s="207"/>
      <c r="G66" s="207"/>
      <c r="H66" s="207"/>
      <c r="I66" s="207"/>
      <c r="J66" s="207"/>
      <c r="K66" s="207"/>
      <c r="L66" s="207"/>
      <c r="M66" s="207"/>
      <c r="N66" s="207"/>
      <c r="O66" s="207"/>
      <c r="P66" s="207"/>
      <c r="Q66" s="207"/>
      <c r="R66" s="207"/>
      <c r="S66" s="207"/>
      <c r="T66" s="207"/>
      <c r="U66" s="207"/>
      <c r="V66" s="207"/>
      <c r="W66" s="207"/>
      <c r="X66" s="207"/>
      <c r="Y66" s="207"/>
      <c r="Z66" s="207"/>
    </row>
    <row r="67">
      <c r="A67" s="213" t="s">
        <v>24</v>
      </c>
      <c r="B67" s="24" t="s">
        <v>1081</v>
      </c>
      <c r="C67" s="224" t="s">
        <v>1082</v>
      </c>
      <c r="D67" s="208"/>
      <c r="E67" s="207"/>
      <c r="F67" s="207"/>
      <c r="G67" s="207"/>
      <c r="H67" s="207"/>
      <c r="I67" s="207"/>
      <c r="J67" s="207"/>
      <c r="K67" s="207"/>
      <c r="L67" s="207"/>
      <c r="M67" s="207"/>
      <c r="N67" s="207"/>
      <c r="O67" s="207"/>
      <c r="P67" s="207"/>
      <c r="Q67" s="207"/>
      <c r="R67" s="207"/>
      <c r="S67" s="207"/>
      <c r="T67" s="207"/>
      <c r="U67" s="207"/>
      <c r="V67" s="207"/>
      <c r="W67" s="207"/>
      <c r="X67" s="207"/>
      <c r="Y67" s="207"/>
      <c r="Z67" s="207"/>
    </row>
    <row r="68">
      <c r="A68" s="213" t="s">
        <v>27</v>
      </c>
      <c r="B68" s="24" t="s">
        <v>1083</v>
      </c>
      <c r="C68" s="224" t="s">
        <v>1084</v>
      </c>
      <c r="D68" s="208"/>
      <c r="E68" s="207"/>
      <c r="F68" s="207"/>
      <c r="G68" s="207"/>
      <c r="H68" s="207"/>
      <c r="I68" s="207"/>
      <c r="J68" s="207"/>
      <c r="K68" s="207"/>
      <c r="L68" s="207"/>
      <c r="M68" s="207"/>
      <c r="N68" s="207"/>
      <c r="O68" s="207"/>
      <c r="P68" s="207"/>
      <c r="Q68" s="207"/>
      <c r="R68" s="207"/>
      <c r="S68" s="207"/>
      <c r="T68" s="207"/>
      <c r="U68" s="207"/>
      <c r="V68" s="207"/>
      <c r="W68" s="207"/>
      <c r="X68" s="207"/>
      <c r="Y68" s="207"/>
      <c r="Z68" s="207"/>
    </row>
    <row r="69">
      <c r="A69" s="206"/>
      <c r="B69" s="207"/>
      <c r="C69" s="208"/>
      <c r="D69" s="208"/>
      <c r="E69" s="207"/>
      <c r="F69" s="207"/>
      <c r="G69" s="207"/>
      <c r="H69" s="207"/>
      <c r="I69" s="207"/>
      <c r="J69" s="207"/>
      <c r="K69" s="207"/>
      <c r="L69" s="207"/>
      <c r="M69" s="207"/>
      <c r="N69" s="207"/>
      <c r="O69" s="207"/>
      <c r="P69" s="207"/>
      <c r="Q69" s="207"/>
      <c r="R69" s="207"/>
      <c r="S69" s="207"/>
      <c r="T69" s="207"/>
      <c r="U69" s="207"/>
      <c r="V69" s="207"/>
      <c r="W69" s="207"/>
      <c r="X69" s="207"/>
      <c r="Y69" s="207"/>
      <c r="Z69" s="207"/>
    </row>
    <row r="70">
      <c r="A70" s="206"/>
      <c r="B70" s="207"/>
      <c r="C70" s="208"/>
      <c r="D70" s="208"/>
      <c r="E70" s="207"/>
      <c r="F70" s="207"/>
      <c r="G70" s="207"/>
      <c r="H70" s="207"/>
      <c r="I70" s="207"/>
      <c r="J70" s="207"/>
      <c r="K70" s="207"/>
      <c r="L70" s="207"/>
      <c r="M70" s="207"/>
      <c r="N70" s="207"/>
      <c r="O70" s="207"/>
      <c r="P70" s="207"/>
      <c r="Q70" s="207"/>
      <c r="R70" s="207"/>
      <c r="S70" s="207"/>
      <c r="T70" s="207"/>
      <c r="U70" s="207"/>
      <c r="V70" s="207"/>
      <c r="W70" s="207"/>
      <c r="X70" s="207"/>
      <c r="Y70" s="207"/>
      <c r="Z70" s="207"/>
    </row>
    <row r="71">
      <c r="A71" s="206"/>
      <c r="B71" s="207"/>
      <c r="C71" s="208"/>
      <c r="D71" s="208"/>
      <c r="E71" s="207"/>
      <c r="F71" s="207"/>
      <c r="G71" s="207"/>
      <c r="H71" s="207"/>
      <c r="I71" s="207"/>
      <c r="J71" s="207"/>
      <c r="K71" s="207"/>
      <c r="L71" s="207"/>
      <c r="M71" s="207"/>
      <c r="N71" s="207"/>
      <c r="O71" s="207"/>
      <c r="P71" s="207"/>
      <c r="Q71" s="207"/>
      <c r="R71" s="207"/>
      <c r="S71" s="207"/>
      <c r="T71" s="207"/>
      <c r="U71" s="207"/>
      <c r="V71" s="207"/>
      <c r="W71" s="207"/>
      <c r="X71" s="207"/>
      <c r="Y71" s="207"/>
      <c r="Z71" s="207"/>
    </row>
    <row r="72">
      <c r="A72" s="51" t="s">
        <v>66</v>
      </c>
      <c r="B72" s="204"/>
      <c r="C72" s="18"/>
      <c r="D72" s="208"/>
      <c r="E72" s="207"/>
      <c r="F72" s="207"/>
      <c r="G72" s="207"/>
      <c r="H72" s="207"/>
      <c r="I72" s="207"/>
      <c r="J72" s="207"/>
      <c r="K72" s="207"/>
      <c r="L72" s="207"/>
      <c r="M72" s="207"/>
      <c r="N72" s="207"/>
      <c r="O72" s="207"/>
      <c r="P72" s="207"/>
      <c r="Q72" s="207"/>
      <c r="R72" s="207"/>
      <c r="S72" s="207"/>
      <c r="T72" s="207"/>
      <c r="U72" s="207"/>
      <c r="V72" s="207"/>
      <c r="W72" s="207"/>
      <c r="X72" s="207"/>
      <c r="Y72" s="207"/>
      <c r="Z72" s="207"/>
    </row>
    <row r="73">
      <c r="A73" s="206"/>
      <c r="B73" s="207"/>
      <c r="C73" s="208"/>
      <c r="D73" s="208"/>
      <c r="E73" s="207"/>
      <c r="F73" s="207"/>
      <c r="G73" s="207"/>
      <c r="H73" s="207"/>
      <c r="I73" s="207"/>
      <c r="J73" s="207"/>
      <c r="K73" s="207"/>
      <c r="L73" s="207"/>
      <c r="M73" s="207"/>
      <c r="N73" s="207"/>
      <c r="O73" s="207"/>
      <c r="P73" s="207"/>
      <c r="Q73" s="207"/>
      <c r="R73" s="207"/>
      <c r="S73" s="207"/>
      <c r="T73" s="207"/>
      <c r="U73" s="207"/>
      <c r="V73" s="207"/>
      <c r="W73" s="207"/>
      <c r="X73" s="207"/>
      <c r="Y73" s="207"/>
      <c r="Z73" s="207"/>
    </row>
    <row r="74">
      <c r="A74" s="213" t="s">
        <v>27</v>
      </c>
      <c r="B74" s="24" t="s">
        <v>1085</v>
      </c>
      <c r="C74" s="224" t="s">
        <v>1086</v>
      </c>
      <c r="D74" s="208"/>
      <c r="E74" s="207"/>
      <c r="F74" s="207"/>
      <c r="G74" s="207"/>
      <c r="H74" s="207"/>
      <c r="I74" s="207"/>
      <c r="J74" s="207"/>
      <c r="K74" s="207"/>
      <c r="L74" s="207"/>
      <c r="M74" s="207"/>
      <c r="N74" s="207"/>
      <c r="O74" s="207"/>
      <c r="P74" s="207"/>
      <c r="Q74" s="207"/>
      <c r="R74" s="207"/>
      <c r="S74" s="207"/>
      <c r="T74" s="207"/>
      <c r="U74" s="207"/>
      <c r="V74" s="207"/>
      <c r="W74" s="207"/>
      <c r="X74" s="207"/>
      <c r="Y74" s="207"/>
      <c r="Z74" s="207"/>
    </row>
    <row r="75">
      <c r="A75" s="206"/>
      <c r="B75" s="207"/>
      <c r="C75" s="208"/>
      <c r="D75" s="208"/>
      <c r="E75" s="207"/>
      <c r="F75" s="207"/>
      <c r="G75" s="207"/>
      <c r="H75" s="207"/>
      <c r="I75" s="207"/>
      <c r="J75" s="207"/>
      <c r="K75" s="207"/>
      <c r="L75" s="207"/>
      <c r="M75" s="207"/>
      <c r="N75" s="207"/>
      <c r="O75" s="207"/>
      <c r="P75" s="207"/>
      <c r="Q75" s="207"/>
      <c r="R75" s="207"/>
      <c r="S75" s="207"/>
      <c r="T75" s="207"/>
      <c r="U75" s="207"/>
      <c r="V75" s="207"/>
      <c r="W75" s="207"/>
      <c r="X75" s="207"/>
      <c r="Y75" s="207"/>
      <c r="Z75" s="207"/>
    </row>
    <row r="76">
      <c r="A76" s="206"/>
      <c r="B76" s="207"/>
      <c r="C76" s="208"/>
      <c r="D76" s="208"/>
      <c r="E76" s="207"/>
      <c r="F76" s="207"/>
      <c r="G76" s="207"/>
      <c r="H76" s="207"/>
      <c r="I76" s="207"/>
      <c r="J76" s="207"/>
      <c r="K76" s="207"/>
      <c r="L76" s="207"/>
      <c r="M76" s="207"/>
      <c r="N76" s="207"/>
      <c r="O76" s="207"/>
      <c r="P76" s="207"/>
      <c r="Q76" s="207"/>
      <c r="R76" s="207"/>
      <c r="S76" s="207"/>
      <c r="T76" s="207"/>
      <c r="U76" s="207"/>
      <c r="V76" s="207"/>
      <c r="W76" s="207"/>
      <c r="X76" s="207"/>
      <c r="Y76" s="207"/>
      <c r="Z76" s="207"/>
    </row>
    <row r="77">
      <c r="A77" s="206"/>
      <c r="B77" s="207"/>
      <c r="C77" s="208"/>
      <c r="D77" s="208"/>
      <c r="E77" s="207"/>
      <c r="F77" s="207"/>
      <c r="G77" s="207"/>
      <c r="H77" s="207"/>
      <c r="I77" s="207"/>
      <c r="J77" s="207"/>
      <c r="K77" s="207"/>
      <c r="L77" s="207"/>
      <c r="M77" s="207"/>
      <c r="N77" s="207"/>
      <c r="O77" s="207"/>
      <c r="P77" s="207"/>
      <c r="Q77" s="207"/>
      <c r="R77" s="207"/>
      <c r="S77" s="207"/>
      <c r="T77" s="207"/>
      <c r="U77" s="207"/>
      <c r="V77" s="207"/>
      <c r="W77" s="207"/>
      <c r="X77" s="207"/>
      <c r="Y77" s="207"/>
      <c r="Z77" s="207"/>
    </row>
    <row r="78">
      <c r="A78" s="67" t="s">
        <v>143</v>
      </c>
      <c r="B78" s="204"/>
      <c r="C78" s="18"/>
      <c r="D78" s="208"/>
      <c r="E78" s="207"/>
      <c r="F78" s="207"/>
      <c r="G78" s="207"/>
      <c r="H78" s="207"/>
      <c r="I78" s="207"/>
      <c r="J78" s="207"/>
      <c r="K78" s="207"/>
      <c r="L78" s="207"/>
      <c r="M78" s="207"/>
      <c r="N78" s="207"/>
      <c r="O78" s="207"/>
      <c r="P78" s="207"/>
      <c r="Q78" s="207"/>
      <c r="R78" s="207"/>
      <c r="S78" s="207"/>
      <c r="T78" s="207"/>
      <c r="U78" s="207"/>
      <c r="V78" s="207"/>
      <c r="W78" s="207"/>
      <c r="X78" s="207"/>
      <c r="Y78" s="207"/>
      <c r="Z78" s="207"/>
    </row>
    <row r="79">
      <c r="A79" s="206"/>
      <c r="B79" s="207"/>
      <c r="C79" s="208"/>
      <c r="D79" s="208"/>
      <c r="E79" s="207"/>
      <c r="F79" s="207"/>
      <c r="G79" s="207"/>
      <c r="H79" s="207"/>
      <c r="I79" s="207"/>
      <c r="J79" s="207"/>
      <c r="K79" s="207"/>
      <c r="L79" s="207"/>
      <c r="M79" s="207"/>
      <c r="N79" s="207"/>
      <c r="O79" s="207"/>
      <c r="P79" s="207"/>
      <c r="Q79" s="207"/>
      <c r="R79" s="207"/>
      <c r="S79" s="207"/>
      <c r="T79" s="207"/>
      <c r="U79" s="207"/>
      <c r="V79" s="207"/>
      <c r="W79" s="207"/>
      <c r="X79" s="207"/>
      <c r="Y79" s="207"/>
      <c r="Z79" s="207"/>
    </row>
    <row r="80">
      <c r="A80" s="213" t="s">
        <v>8</v>
      </c>
      <c r="B80" s="23" t="s">
        <v>1088</v>
      </c>
      <c r="C80" s="224" t="s">
        <v>1089</v>
      </c>
      <c r="D80" s="208"/>
      <c r="E80" s="207"/>
      <c r="F80" s="207"/>
      <c r="G80" s="207"/>
      <c r="H80" s="207"/>
      <c r="I80" s="207"/>
      <c r="J80" s="207"/>
      <c r="K80" s="207"/>
      <c r="L80" s="207"/>
      <c r="M80" s="207"/>
      <c r="N80" s="207"/>
      <c r="O80" s="207"/>
      <c r="P80" s="207"/>
      <c r="Q80" s="207"/>
      <c r="R80" s="207"/>
      <c r="S80" s="207"/>
      <c r="T80" s="207"/>
      <c r="U80" s="207"/>
      <c r="V80" s="207"/>
      <c r="W80" s="207"/>
      <c r="X80" s="207"/>
      <c r="Y80" s="207"/>
      <c r="Z80" s="207"/>
    </row>
    <row r="81">
      <c r="A81" s="159" t="s">
        <v>12</v>
      </c>
      <c r="B81" s="24" t="s">
        <v>1093</v>
      </c>
      <c r="C81" s="224" t="s">
        <v>1094</v>
      </c>
      <c r="D81" s="208"/>
      <c r="E81" s="207"/>
      <c r="F81" s="207"/>
      <c r="G81" s="207"/>
      <c r="H81" s="207"/>
      <c r="I81" s="207"/>
      <c r="J81" s="207"/>
      <c r="K81" s="207"/>
      <c r="L81" s="207"/>
      <c r="M81" s="207"/>
      <c r="N81" s="207"/>
      <c r="O81" s="207"/>
      <c r="P81" s="207"/>
      <c r="Q81" s="207"/>
      <c r="R81" s="207"/>
      <c r="S81" s="207"/>
      <c r="T81" s="207"/>
      <c r="U81" s="207"/>
      <c r="V81" s="207"/>
      <c r="W81" s="207"/>
      <c r="X81" s="207"/>
      <c r="Y81" s="207"/>
      <c r="Z81" s="207"/>
    </row>
    <row r="82">
      <c r="A82" s="206"/>
      <c r="B82" s="207"/>
      <c r="C82" s="208"/>
      <c r="D82" s="208"/>
      <c r="E82" s="207"/>
      <c r="F82" s="207"/>
      <c r="G82" s="207"/>
      <c r="H82" s="207"/>
      <c r="I82" s="207"/>
      <c r="J82" s="207"/>
      <c r="K82" s="207"/>
      <c r="L82" s="207"/>
      <c r="M82" s="207"/>
      <c r="N82" s="207"/>
      <c r="O82" s="207"/>
      <c r="P82" s="207"/>
      <c r="Q82" s="207"/>
      <c r="R82" s="207"/>
      <c r="S82" s="207"/>
      <c r="T82" s="207"/>
      <c r="U82" s="207"/>
      <c r="V82" s="207"/>
      <c r="W82" s="207"/>
      <c r="X82" s="207"/>
      <c r="Y82" s="207"/>
      <c r="Z82" s="207"/>
    </row>
    <row r="83">
      <c r="A83" s="206"/>
      <c r="B83" s="207"/>
      <c r="C83" s="208"/>
      <c r="D83" s="208"/>
      <c r="E83" s="207"/>
      <c r="F83" s="207"/>
      <c r="G83" s="207"/>
      <c r="H83" s="207"/>
      <c r="I83" s="207"/>
      <c r="J83" s="207"/>
      <c r="K83" s="207"/>
      <c r="L83" s="207"/>
      <c r="M83" s="207"/>
      <c r="N83" s="207"/>
      <c r="O83" s="207"/>
      <c r="P83" s="207"/>
      <c r="Q83" s="207"/>
      <c r="R83" s="207"/>
      <c r="S83" s="207"/>
      <c r="T83" s="207"/>
      <c r="U83" s="207"/>
      <c r="V83" s="207"/>
      <c r="W83" s="207"/>
      <c r="X83" s="207"/>
      <c r="Y83" s="207"/>
      <c r="Z83" s="207"/>
    </row>
    <row r="84">
      <c r="A84" s="206"/>
      <c r="B84" s="207"/>
      <c r="C84" s="208"/>
      <c r="D84" s="208"/>
      <c r="E84" s="207"/>
      <c r="F84" s="207"/>
      <c r="G84" s="207"/>
      <c r="H84" s="207"/>
      <c r="I84" s="207"/>
      <c r="J84" s="207"/>
      <c r="K84" s="207"/>
      <c r="L84" s="207"/>
      <c r="M84" s="207"/>
      <c r="N84" s="207"/>
      <c r="O84" s="207"/>
      <c r="P84" s="207"/>
      <c r="Q84" s="207"/>
      <c r="R84" s="207"/>
      <c r="S84" s="207"/>
      <c r="T84" s="207"/>
      <c r="U84" s="207"/>
      <c r="V84" s="207"/>
      <c r="W84" s="207"/>
      <c r="X84" s="207"/>
      <c r="Y84" s="207"/>
      <c r="Z84" s="207"/>
    </row>
    <row r="85">
      <c r="A85" s="70" t="s">
        <v>162</v>
      </c>
      <c r="B85" s="204"/>
      <c r="C85" s="18"/>
      <c r="D85" s="224"/>
      <c r="E85" s="207"/>
      <c r="F85" s="207"/>
      <c r="G85" s="207"/>
      <c r="H85" s="207"/>
      <c r="I85" s="207"/>
      <c r="J85" s="207"/>
      <c r="K85" s="207"/>
      <c r="L85" s="207"/>
      <c r="M85" s="207"/>
      <c r="N85" s="207"/>
      <c r="O85" s="207"/>
      <c r="P85" s="207"/>
      <c r="Q85" s="207"/>
      <c r="R85" s="207"/>
      <c r="S85" s="207"/>
      <c r="T85" s="207"/>
      <c r="U85" s="207"/>
      <c r="V85" s="207"/>
      <c r="W85" s="207"/>
      <c r="X85" s="207"/>
      <c r="Y85" s="207"/>
      <c r="Z85" s="207"/>
    </row>
    <row r="86">
      <c r="A86" s="206"/>
      <c r="B86" s="207"/>
      <c r="C86" s="208"/>
      <c r="D86" s="208"/>
      <c r="E86" s="207"/>
      <c r="F86" s="207"/>
      <c r="G86" s="207"/>
      <c r="H86" s="207"/>
      <c r="I86" s="207"/>
      <c r="J86" s="207"/>
      <c r="K86" s="207"/>
      <c r="L86" s="207"/>
      <c r="M86" s="207"/>
      <c r="N86" s="207"/>
      <c r="O86" s="207"/>
      <c r="P86" s="207"/>
      <c r="Q86" s="207"/>
      <c r="R86" s="207"/>
      <c r="S86" s="207"/>
      <c r="T86" s="207"/>
      <c r="U86" s="207"/>
      <c r="V86" s="207"/>
      <c r="W86" s="207"/>
      <c r="X86" s="207"/>
      <c r="Y86" s="207"/>
      <c r="Z86" s="207"/>
    </row>
    <row r="87">
      <c r="A87" s="213" t="s">
        <v>8</v>
      </c>
      <c r="B87" s="24" t="s">
        <v>1105</v>
      </c>
      <c r="C87" s="224" t="s">
        <v>1106</v>
      </c>
      <c r="D87" s="208"/>
      <c r="E87" s="207"/>
      <c r="F87" s="207"/>
      <c r="G87" s="207"/>
      <c r="H87" s="207"/>
      <c r="I87" s="207"/>
      <c r="J87" s="207"/>
      <c r="K87" s="207"/>
      <c r="L87" s="207"/>
      <c r="M87" s="207"/>
      <c r="N87" s="207"/>
      <c r="O87" s="207"/>
      <c r="P87" s="207"/>
      <c r="Q87" s="207"/>
      <c r="R87" s="207"/>
      <c r="S87" s="207"/>
      <c r="T87" s="207"/>
      <c r="U87" s="207"/>
      <c r="V87" s="207"/>
      <c r="W87" s="207"/>
      <c r="X87" s="207"/>
      <c r="Y87" s="207"/>
      <c r="Z87" s="207"/>
    </row>
    <row r="88">
      <c r="A88" s="159" t="s">
        <v>12</v>
      </c>
      <c r="B88" s="24" t="s">
        <v>1107</v>
      </c>
      <c r="C88" s="224" t="s">
        <v>952</v>
      </c>
      <c r="D88" s="208"/>
      <c r="E88" s="207"/>
      <c r="F88" s="207"/>
      <c r="G88" s="207"/>
      <c r="H88" s="207"/>
      <c r="I88" s="207"/>
      <c r="J88" s="207"/>
      <c r="K88" s="207"/>
      <c r="L88" s="207"/>
      <c r="M88" s="207"/>
      <c r="N88" s="207"/>
      <c r="O88" s="207"/>
      <c r="P88" s="207"/>
      <c r="Q88" s="207"/>
      <c r="R88" s="207"/>
      <c r="S88" s="207"/>
      <c r="T88" s="207"/>
      <c r="U88" s="207"/>
      <c r="V88" s="207"/>
      <c r="W88" s="207"/>
      <c r="X88" s="207"/>
      <c r="Y88" s="207"/>
      <c r="Z88" s="207"/>
    </row>
    <row r="89">
      <c r="A89" s="213" t="s">
        <v>24</v>
      </c>
      <c r="B89" s="24" t="s">
        <v>1108</v>
      </c>
      <c r="C89" s="224" t="s">
        <v>1109</v>
      </c>
      <c r="D89" s="208"/>
      <c r="E89" s="207"/>
      <c r="F89" s="207"/>
      <c r="G89" s="207"/>
      <c r="H89" s="207"/>
      <c r="I89" s="207"/>
      <c r="J89" s="207"/>
      <c r="K89" s="207"/>
      <c r="L89" s="207"/>
      <c r="M89" s="207"/>
      <c r="N89" s="207"/>
      <c r="O89" s="207"/>
      <c r="P89" s="207"/>
      <c r="Q89" s="207"/>
      <c r="R89" s="207"/>
      <c r="S89" s="207"/>
      <c r="T89" s="207"/>
      <c r="U89" s="207"/>
      <c r="V89" s="207"/>
      <c r="W89" s="207"/>
      <c r="X89" s="207"/>
      <c r="Y89" s="207"/>
      <c r="Z89" s="207"/>
    </row>
    <row r="90">
      <c r="A90" s="213" t="s">
        <v>24</v>
      </c>
      <c r="B90" s="24" t="s">
        <v>1110</v>
      </c>
      <c r="C90" s="224" t="s">
        <v>1111</v>
      </c>
      <c r="D90" s="208"/>
      <c r="E90" s="207"/>
      <c r="F90" s="207"/>
      <c r="G90" s="207"/>
      <c r="H90" s="207"/>
      <c r="I90" s="207"/>
      <c r="J90" s="207"/>
      <c r="K90" s="207"/>
      <c r="L90" s="207"/>
      <c r="M90" s="207"/>
      <c r="N90" s="207"/>
      <c r="O90" s="207"/>
      <c r="P90" s="207"/>
      <c r="Q90" s="207"/>
      <c r="R90" s="207"/>
      <c r="S90" s="207"/>
      <c r="T90" s="207"/>
      <c r="U90" s="207"/>
      <c r="V90" s="207"/>
      <c r="W90" s="207"/>
      <c r="X90" s="207"/>
      <c r="Y90" s="207"/>
      <c r="Z90" s="207"/>
    </row>
    <row r="91">
      <c r="A91" s="206"/>
      <c r="B91" s="207"/>
      <c r="C91" s="208"/>
      <c r="D91" s="208"/>
      <c r="E91" s="207"/>
      <c r="F91" s="207"/>
      <c r="G91" s="207"/>
      <c r="H91" s="207"/>
      <c r="I91" s="207"/>
      <c r="J91" s="207"/>
      <c r="K91" s="207"/>
      <c r="L91" s="207"/>
      <c r="M91" s="207"/>
      <c r="N91" s="207"/>
      <c r="O91" s="207"/>
      <c r="P91" s="207"/>
      <c r="Q91" s="207"/>
      <c r="R91" s="207"/>
      <c r="S91" s="207"/>
      <c r="T91" s="207"/>
      <c r="U91" s="207"/>
      <c r="V91" s="207"/>
      <c r="W91" s="207"/>
      <c r="X91" s="207"/>
      <c r="Y91" s="207"/>
      <c r="Z91" s="207"/>
    </row>
    <row r="92">
      <c r="A92" s="206"/>
      <c r="B92" s="207"/>
      <c r="C92" s="208"/>
      <c r="D92" s="208"/>
      <c r="E92" s="207"/>
      <c r="F92" s="207"/>
      <c r="G92" s="207"/>
      <c r="H92" s="207"/>
      <c r="I92" s="207"/>
      <c r="J92" s="207"/>
      <c r="K92" s="207"/>
      <c r="L92" s="207"/>
      <c r="M92" s="207"/>
      <c r="N92" s="207"/>
      <c r="O92" s="207"/>
      <c r="P92" s="207"/>
      <c r="Q92" s="207"/>
      <c r="R92" s="207"/>
      <c r="S92" s="207"/>
      <c r="T92" s="207"/>
      <c r="U92" s="207"/>
      <c r="V92" s="207"/>
      <c r="W92" s="207"/>
      <c r="X92" s="207"/>
      <c r="Y92" s="207"/>
      <c r="Z92" s="207"/>
    </row>
    <row r="93">
      <c r="A93" s="206"/>
      <c r="B93" s="207"/>
      <c r="C93" s="208"/>
      <c r="D93" s="208"/>
      <c r="E93" s="207"/>
      <c r="F93" s="207"/>
      <c r="G93" s="207"/>
      <c r="H93" s="207"/>
      <c r="I93" s="207"/>
      <c r="J93" s="207"/>
      <c r="K93" s="207"/>
      <c r="L93" s="207"/>
      <c r="M93" s="207"/>
      <c r="N93" s="207"/>
      <c r="O93" s="207"/>
      <c r="P93" s="207"/>
      <c r="Q93" s="207"/>
      <c r="R93" s="207"/>
      <c r="S93" s="207"/>
      <c r="T93" s="207"/>
      <c r="U93" s="207"/>
      <c r="V93" s="207"/>
      <c r="W93" s="207"/>
      <c r="X93" s="207"/>
      <c r="Y93" s="207"/>
      <c r="Z93" s="207"/>
    </row>
    <row r="94">
      <c r="A94" s="100" t="s">
        <v>201</v>
      </c>
      <c r="B94" s="204"/>
      <c r="C94" s="18"/>
      <c r="D94" s="208"/>
      <c r="E94" s="207"/>
      <c r="F94" s="207"/>
      <c r="G94" s="207"/>
      <c r="H94" s="207"/>
      <c r="I94" s="207"/>
      <c r="J94" s="207"/>
      <c r="K94" s="207"/>
      <c r="L94" s="207"/>
      <c r="M94" s="207"/>
      <c r="N94" s="207"/>
      <c r="O94" s="207"/>
      <c r="P94" s="207"/>
      <c r="Q94" s="207"/>
      <c r="R94" s="207"/>
      <c r="S94" s="207"/>
      <c r="T94" s="207"/>
      <c r="U94" s="207"/>
      <c r="V94" s="207"/>
      <c r="W94" s="207"/>
      <c r="X94" s="207"/>
      <c r="Y94" s="207"/>
      <c r="Z94" s="207"/>
    </row>
    <row r="95">
      <c r="A95" s="206"/>
      <c r="B95" s="207"/>
      <c r="C95" s="208"/>
      <c r="D95" s="208"/>
      <c r="E95" s="207"/>
      <c r="F95" s="207"/>
      <c r="G95" s="207"/>
      <c r="H95" s="207"/>
      <c r="I95" s="207"/>
      <c r="J95" s="207"/>
      <c r="K95" s="207"/>
      <c r="L95" s="207"/>
      <c r="M95" s="207"/>
      <c r="N95" s="207"/>
      <c r="O95" s="207"/>
      <c r="P95" s="207"/>
      <c r="Q95" s="207"/>
      <c r="R95" s="207"/>
      <c r="S95" s="207"/>
      <c r="T95" s="207"/>
      <c r="U95" s="207"/>
      <c r="V95" s="207"/>
      <c r="W95" s="207"/>
      <c r="X95" s="207"/>
      <c r="Y95" s="207"/>
      <c r="Z95" s="207"/>
    </row>
    <row r="96">
      <c r="A96" s="159" t="s">
        <v>12</v>
      </c>
      <c r="B96" s="24" t="s">
        <v>1112</v>
      </c>
      <c r="C96" s="224" t="s">
        <v>1113</v>
      </c>
      <c r="D96" s="241" t="str">
        <f>HYPERLINK("https://old.reddit.com/r/twilightimperium/comments/br4i43/faction_promissary_notes_an_answer_on_implied/","Dane's answer")</f>
        <v>Dane's answer</v>
      </c>
      <c r="E96" s="207"/>
      <c r="F96" s="207"/>
      <c r="G96" s="207"/>
      <c r="H96" s="207"/>
      <c r="I96" s="207"/>
      <c r="J96" s="207"/>
      <c r="K96" s="207"/>
      <c r="L96" s="207"/>
      <c r="M96" s="207"/>
      <c r="N96" s="207"/>
      <c r="O96" s="207"/>
      <c r="P96" s="207"/>
      <c r="Q96" s="207"/>
      <c r="R96" s="207"/>
      <c r="S96" s="207"/>
      <c r="T96" s="207"/>
      <c r="U96" s="207"/>
      <c r="V96" s="207"/>
      <c r="W96" s="207"/>
      <c r="X96" s="207"/>
      <c r="Y96" s="207"/>
      <c r="Z96" s="207"/>
    </row>
    <row r="97">
      <c r="A97" s="213" t="s">
        <v>27</v>
      </c>
      <c r="B97" s="24" t="s">
        <v>1114</v>
      </c>
      <c r="C97" s="224" t="s">
        <v>1115</v>
      </c>
      <c r="D97" s="208"/>
      <c r="E97" s="207"/>
      <c r="F97" s="207"/>
      <c r="G97" s="207"/>
      <c r="H97" s="207"/>
      <c r="I97" s="207"/>
      <c r="J97" s="207"/>
      <c r="K97" s="207"/>
      <c r="L97" s="207"/>
      <c r="M97" s="207"/>
      <c r="N97" s="207"/>
      <c r="O97" s="207"/>
      <c r="P97" s="207"/>
      <c r="Q97" s="207"/>
      <c r="R97" s="207"/>
      <c r="S97" s="207"/>
      <c r="T97" s="207"/>
      <c r="U97" s="207"/>
      <c r="V97" s="207"/>
      <c r="W97" s="207"/>
      <c r="X97" s="207"/>
      <c r="Y97" s="207"/>
      <c r="Z97" s="207"/>
    </row>
    <row r="98">
      <c r="A98" s="206"/>
      <c r="B98" s="207"/>
      <c r="C98" s="208"/>
      <c r="D98" s="208"/>
      <c r="E98" s="207"/>
      <c r="F98" s="207"/>
      <c r="G98" s="207"/>
      <c r="H98" s="207"/>
      <c r="I98" s="207"/>
      <c r="J98" s="207"/>
      <c r="K98" s="207"/>
      <c r="L98" s="207"/>
      <c r="M98" s="207"/>
      <c r="N98" s="207"/>
      <c r="O98" s="207"/>
      <c r="P98" s="207"/>
      <c r="Q98" s="207"/>
      <c r="R98" s="207"/>
      <c r="S98" s="207"/>
      <c r="T98" s="207"/>
      <c r="U98" s="207"/>
      <c r="V98" s="207"/>
      <c r="W98" s="207"/>
      <c r="X98" s="207"/>
      <c r="Y98" s="207"/>
      <c r="Z98" s="207"/>
    </row>
    <row r="99">
      <c r="A99" s="206"/>
      <c r="B99" s="207"/>
      <c r="C99" s="208"/>
      <c r="D99" s="208"/>
      <c r="E99" s="207"/>
      <c r="F99" s="207"/>
      <c r="G99" s="207"/>
      <c r="H99" s="207"/>
      <c r="I99" s="207"/>
      <c r="J99" s="207"/>
      <c r="K99" s="207"/>
      <c r="L99" s="207"/>
      <c r="M99" s="207"/>
      <c r="N99" s="207"/>
      <c r="O99" s="207"/>
      <c r="P99" s="207"/>
      <c r="Q99" s="207"/>
      <c r="R99" s="207"/>
      <c r="S99" s="207"/>
      <c r="T99" s="207"/>
      <c r="U99" s="207"/>
      <c r="V99" s="207"/>
      <c r="W99" s="207"/>
      <c r="X99" s="207"/>
      <c r="Y99" s="207"/>
      <c r="Z99" s="207"/>
    </row>
    <row r="100">
      <c r="A100" s="206"/>
      <c r="B100" s="207"/>
      <c r="C100" s="208"/>
      <c r="D100" s="208"/>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row>
    <row r="101">
      <c r="A101" s="130" t="s">
        <v>219</v>
      </c>
      <c r="B101" s="204"/>
      <c r="C101" s="18"/>
      <c r="D101" s="208"/>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row>
    <row r="102">
      <c r="A102" s="206"/>
      <c r="B102" s="207"/>
      <c r="C102" s="208"/>
      <c r="D102" s="208"/>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row>
    <row r="103">
      <c r="A103" s="254" t="s">
        <v>8</v>
      </c>
      <c r="B103" s="24" t="s">
        <v>1116</v>
      </c>
      <c r="C103" s="224" t="s">
        <v>1117</v>
      </c>
      <c r="D103" s="208"/>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row>
    <row r="104">
      <c r="A104" s="154"/>
      <c r="B104" s="24" t="s">
        <v>1118</v>
      </c>
      <c r="C104" s="224" t="s">
        <v>1119</v>
      </c>
      <c r="D104" s="208"/>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row>
    <row r="105">
      <c r="A105" s="213" t="s">
        <v>24</v>
      </c>
      <c r="B105" s="24" t="s">
        <v>1120</v>
      </c>
      <c r="C105" s="224" t="s">
        <v>1119</v>
      </c>
      <c r="D105" s="208"/>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row>
    <row r="106">
      <c r="A106" s="213" t="s">
        <v>27</v>
      </c>
      <c r="B106" s="24" t="s">
        <v>1121</v>
      </c>
      <c r="C106" s="224" t="s">
        <v>1122</v>
      </c>
      <c r="D106" s="208"/>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row>
    <row r="107">
      <c r="A107" s="206"/>
      <c r="B107" s="207"/>
      <c r="C107" s="208"/>
      <c r="D107" s="208"/>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row>
    <row r="108">
      <c r="A108" s="206"/>
      <c r="B108" s="207"/>
      <c r="C108" s="208"/>
      <c r="D108" s="208"/>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row>
    <row r="109">
      <c r="A109" s="206"/>
      <c r="B109" s="207"/>
      <c r="C109" s="208"/>
      <c r="D109" s="208"/>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row>
    <row r="110">
      <c r="A110" s="136" t="s">
        <v>234</v>
      </c>
      <c r="B110" s="204"/>
      <c r="C110" s="18"/>
      <c r="D110" s="208"/>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row>
    <row r="111">
      <c r="A111" s="206"/>
      <c r="B111" s="207"/>
      <c r="C111" s="208"/>
      <c r="D111" s="208"/>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row>
    <row r="112">
      <c r="A112" s="213" t="s">
        <v>24</v>
      </c>
      <c r="B112" s="24" t="s">
        <v>1123</v>
      </c>
      <c r="C112" s="224" t="s">
        <v>1124</v>
      </c>
      <c r="D112" s="208"/>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row>
    <row r="113">
      <c r="A113" s="159" t="s">
        <v>12</v>
      </c>
      <c r="B113" s="24" t="s">
        <v>1125</v>
      </c>
      <c r="C113" s="224" t="s">
        <v>1126</v>
      </c>
      <c r="D113" s="208"/>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row>
    <row r="114">
      <c r="A114" s="206"/>
      <c r="B114" s="207"/>
      <c r="C114" s="208"/>
      <c r="D114" s="208"/>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row>
    <row r="115">
      <c r="A115" s="206"/>
      <c r="B115" s="207"/>
      <c r="C115" s="208"/>
      <c r="D115" s="208"/>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row>
    <row r="116">
      <c r="A116" s="206"/>
      <c r="B116" s="207"/>
      <c r="C116" s="208"/>
      <c r="D116" s="208"/>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row>
    <row r="117">
      <c r="A117" s="34" t="s">
        <v>31</v>
      </c>
      <c r="B117" s="204"/>
      <c r="C117" s="18"/>
      <c r="D117" s="208"/>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row>
    <row r="118">
      <c r="A118" s="206"/>
      <c r="B118" s="207"/>
      <c r="C118" s="208"/>
      <c r="D118" s="208"/>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row>
    <row r="119">
      <c r="A119" s="254" t="s">
        <v>8</v>
      </c>
      <c r="B119" s="23" t="s">
        <v>1127</v>
      </c>
      <c r="C119" s="224" t="s">
        <v>1128</v>
      </c>
      <c r="D119" s="208"/>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row>
    <row r="120">
      <c r="A120" s="146"/>
      <c r="B120" s="23" t="s">
        <v>1129</v>
      </c>
      <c r="C120" s="224" t="s">
        <v>1130</v>
      </c>
      <c r="D120" s="208"/>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row>
    <row r="121">
      <c r="A121" s="154"/>
      <c r="B121" s="23" t="s">
        <v>1131</v>
      </c>
      <c r="C121" s="224" t="s">
        <v>1132</v>
      </c>
      <c r="D121" s="208"/>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row>
    <row r="122">
      <c r="A122" s="213" t="s">
        <v>27</v>
      </c>
      <c r="B122" s="24" t="s">
        <v>1133</v>
      </c>
      <c r="C122" s="224" t="s">
        <v>1134</v>
      </c>
      <c r="D122" s="208"/>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row>
    <row r="123">
      <c r="A123" s="254" t="s">
        <v>24</v>
      </c>
      <c r="B123" s="23" t="s">
        <v>1135</v>
      </c>
      <c r="C123" s="224" t="s">
        <v>1136</v>
      </c>
      <c r="D123" s="208"/>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row>
    <row r="124">
      <c r="A124" s="146"/>
      <c r="B124" s="256" t="s">
        <v>1137</v>
      </c>
      <c r="C124" s="224" t="s">
        <v>1138</v>
      </c>
      <c r="D124" s="208"/>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row>
    <row r="125">
      <c r="A125" s="146"/>
      <c r="B125" s="256" t="s">
        <v>1139</v>
      </c>
      <c r="C125" s="224" t="s">
        <v>1140</v>
      </c>
      <c r="D125" s="208"/>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c r="A126" s="146"/>
      <c r="B126" s="256" t="s">
        <v>1141</v>
      </c>
      <c r="C126" s="224" t="s">
        <v>1142</v>
      </c>
      <c r="D126" s="208"/>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c r="A127" s="146"/>
      <c r="B127" s="256" t="s">
        <v>1143</v>
      </c>
      <c r="C127" s="224" t="s">
        <v>1144</v>
      </c>
      <c r="D127" s="208"/>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c r="A128" s="146"/>
      <c r="B128" s="256" t="s">
        <v>1145</v>
      </c>
      <c r="C128" s="224" t="s">
        <v>1146</v>
      </c>
      <c r="D128" s="208"/>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c r="A129" s="146"/>
      <c r="B129" s="256" t="s">
        <v>1147</v>
      </c>
      <c r="C129" s="257" t="s">
        <v>1148</v>
      </c>
      <c r="D129" s="208"/>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row>
    <row r="130">
      <c r="A130" s="146"/>
      <c r="B130" s="256" t="s">
        <v>1149</v>
      </c>
      <c r="C130" s="257" t="s">
        <v>1150</v>
      </c>
      <c r="D130" s="208"/>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c r="A131" s="146"/>
      <c r="B131" s="256" t="s">
        <v>1151</v>
      </c>
      <c r="C131" s="257" t="s">
        <v>1152</v>
      </c>
      <c r="D131" s="208"/>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c r="A132" s="146"/>
      <c r="B132" s="256" t="s">
        <v>1153</v>
      </c>
      <c r="C132" s="257" t="s">
        <v>1154</v>
      </c>
      <c r="D132" s="208"/>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c r="A133" s="146"/>
      <c r="B133" s="256" t="s">
        <v>1155</v>
      </c>
      <c r="C133" s="257" t="s">
        <v>1156</v>
      </c>
      <c r="D133" s="208"/>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c r="A134" s="146"/>
      <c r="B134" s="256" t="s">
        <v>1157</v>
      </c>
      <c r="C134" s="257" t="s">
        <v>1156</v>
      </c>
      <c r="D134" s="208"/>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row>
    <row r="135">
      <c r="A135" s="146"/>
      <c r="B135" s="256" t="s">
        <v>1158</v>
      </c>
      <c r="C135" s="224" t="s">
        <v>1159</v>
      </c>
      <c r="D135" s="208"/>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c r="A136" s="154"/>
      <c r="B136" s="256" t="s">
        <v>1160</v>
      </c>
      <c r="C136" s="257" t="s">
        <v>1156</v>
      </c>
      <c r="D136" s="208"/>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row>
    <row r="137">
      <c r="A137" s="206"/>
      <c r="B137" s="207"/>
      <c r="C137" s="208"/>
      <c r="D137" s="208"/>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row>
    <row r="138">
      <c r="A138" s="206"/>
      <c r="B138" s="207"/>
      <c r="C138" s="208"/>
      <c r="D138" s="208"/>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row>
    <row r="139">
      <c r="A139" s="206"/>
      <c r="B139" s="207"/>
      <c r="C139" s="208"/>
      <c r="D139" s="208"/>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row>
    <row r="140">
      <c r="A140" s="206"/>
      <c r="B140" s="207"/>
      <c r="C140" s="208"/>
      <c r="D140" s="208"/>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row>
    <row r="141">
      <c r="A141" s="258" t="s">
        <v>1161</v>
      </c>
      <c r="B141" s="204"/>
      <c r="C141" s="18"/>
      <c r="D141" s="208"/>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row>
    <row r="142">
      <c r="A142" s="206"/>
      <c r="B142" s="207"/>
      <c r="C142" s="208"/>
      <c r="D142" s="208"/>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row>
    <row r="143">
      <c r="A143" s="206"/>
      <c r="B143" s="207"/>
      <c r="C143" s="208"/>
      <c r="D143" s="208"/>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row>
    <row r="144">
      <c r="A144" s="259" t="s">
        <v>287</v>
      </c>
      <c r="B144" s="24" t="s">
        <v>1162</v>
      </c>
      <c r="C144" s="224" t="s">
        <v>1163</v>
      </c>
      <c r="D144" s="208"/>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row>
    <row r="145">
      <c r="A145" s="260" t="s">
        <v>336</v>
      </c>
      <c r="B145" s="24" t="s">
        <v>1164</v>
      </c>
      <c r="C145" s="224" t="s">
        <v>1165</v>
      </c>
      <c r="D145" s="208"/>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row>
    <row r="146">
      <c r="A146" s="154"/>
      <c r="B146" s="24" t="s">
        <v>1166</v>
      </c>
      <c r="C146" s="224" t="s">
        <v>1167</v>
      </c>
      <c r="D146" s="208"/>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row>
    <row r="147">
      <c r="A147" s="261" t="s">
        <v>293</v>
      </c>
      <c r="B147" s="23" t="s">
        <v>1168</v>
      </c>
      <c r="C147" s="224" t="s">
        <v>1169</v>
      </c>
      <c r="D147" s="208"/>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row>
    <row r="148">
      <c r="A148" s="262" t="s">
        <v>349</v>
      </c>
      <c r="B148" s="23" t="s">
        <v>1170</v>
      </c>
      <c r="C148" s="224" t="s">
        <v>1171</v>
      </c>
      <c r="D148" s="208"/>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row>
    <row r="149">
      <c r="A149" s="206"/>
      <c r="B149" s="207"/>
      <c r="C149" s="208"/>
      <c r="D149" s="208"/>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row>
    <row r="150">
      <c r="A150" s="206"/>
      <c r="B150" s="207"/>
      <c r="C150" s="208"/>
      <c r="D150" s="208"/>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row>
    <row r="151">
      <c r="A151" s="206"/>
      <c r="B151" s="207"/>
      <c r="C151" s="208"/>
      <c r="D151" s="208"/>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row>
    <row r="152">
      <c r="A152" s="258" t="s">
        <v>1172</v>
      </c>
      <c r="B152" s="204"/>
      <c r="C152" s="18"/>
      <c r="D152" s="208"/>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row>
    <row r="153">
      <c r="A153" s="206"/>
      <c r="B153" s="207"/>
      <c r="C153" s="208"/>
      <c r="D153" s="208"/>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row>
    <row r="154">
      <c r="A154" s="263" t="s">
        <v>1102</v>
      </c>
      <c r="B154" s="224" t="s">
        <v>1173</v>
      </c>
      <c r="C154" s="224" t="s">
        <v>1174</v>
      </c>
      <c r="D154" s="208"/>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row>
    <row r="155">
      <c r="D155" s="208"/>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row>
    <row r="156">
      <c r="A156" s="264" t="s">
        <v>1098</v>
      </c>
      <c r="B156" s="178" t="s">
        <v>1175</v>
      </c>
      <c r="C156" s="224" t="s">
        <v>1176</v>
      </c>
      <c r="D156" s="208"/>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row>
    <row r="157">
      <c r="A157" s="206"/>
      <c r="B157" s="265"/>
      <c r="C157" s="208"/>
      <c r="D157" s="208"/>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row>
    <row r="158">
      <c r="A158" s="206"/>
      <c r="B158" s="207"/>
      <c r="C158" s="208"/>
      <c r="D158" s="208"/>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row>
    <row r="159">
      <c r="A159" s="206"/>
      <c r="B159" s="207"/>
      <c r="C159" s="208"/>
      <c r="D159" s="208"/>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row>
    <row r="160">
      <c r="A160" s="266" t="s">
        <v>1177</v>
      </c>
      <c r="B160" s="204"/>
      <c r="C160" s="18"/>
      <c r="D160" s="208"/>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row>
    <row r="161">
      <c r="A161" s="206"/>
      <c r="B161" s="207"/>
      <c r="C161" s="208"/>
      <c r="D161" s="208"/>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row>
    <row r="162">
      <c r="A162" s="267" t="s">
        <v>1178</v>
      </c>
      <c r="B162" s="178" t="s">
        <v>1179</v>
      </c>
      <c r="D162" s="208"/>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row>
    <row r="163">
      <c r="A163" s="206"/>
      <c r="B163" s="207"/>
      <c r="C163" s="208"/>
      <c r="D163" s="208"/>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row>
    <row r="164">
      <c r="A164" s="268" t="s">
        <v>1180</v>
      </c>
      <c r="B164" s="178" t="s">
        <v>1181</v>
      </c>
      <c r="C164" s="208"/>
      <c r="D164" s="208"/>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row>
    <row r="165">
      <c r="A165" s="206"/>
      <c r="B165" s="207"/>
      <c r="C165" s="208"/>
      <c r="D165" s="208"/>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row>
    <row r="166">
      <c r="A166" s="269" t="s">
        <v>1182</v>
      </c>
      <c r="B166" s="178" t="s">
        <v>1183</v>
      </c>
      <c r="C166" s="270" t="str">
        <f>HYPERLINK("https://i.imgur.com/DFy5dk1.png","Graphical representation")</f>
        <v>Graphical representation</v>
      </c>
      <c r="D166" s="208"/>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row>
    <row r="167">
      <c r="A167" s="206"/>
      <c r="B167" s="207"/>
      <c r="C167" s="208"/>
      <c r="D167" s="208"/>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row>
    <row r="168">
      <c r="A168" s="271" t="s">
        <v>1184</v>
      </c>
      <c r="B168" s="178" t="s">
        <v>1185</v>
      </c>
      <c r="C168" s="208"/>
      <c r="D168" s="208"/>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row>
    <row r="169">
      <c r="A169" s="206"/>
      <c r="B169" s="207"/>
      <c r="C169" s="208"/>
      <c r="D169" s="208"/>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row>
    <row r="170">
      <c r="A170" s="206"/>
      <c r="B170" s="207"/>
      <c r="C170" s="208"/>
      <c r="D170" s="208"/>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row>
    <row r="171">
      <c r="A171" s="206"/>
      <c r="B171" s="207"/>
      <c r="C171" s="208"/>
      <c r="D171" s="208"/>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row>
    <row r="172">
      <c r="A172" s="206"/>
      <c r="B172" s="207"/>
      <c r="C172" s="208"/>
      <c r="D172" s="208"/>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row>
    <row r="173">
      <c r="A173" s="206"/>
      <c r="B173" s="207"/>
      <c r="C173" s="208"/>
      <c r="D173" s="208"/>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row>
    <row r="174">
      <c r="A174" s="206"/>
      <c r="B174" s="207"/>
      <c r="C174" s="208"/>
      <c r="D174" s="208"/>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row>
    <row r="175">
      <c r="A175" s="206"/>
      <c r="B175" s="207"/>
      <c r="C175" s="208"/>
      <c r="D175" s="208"/>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row>
    <row r="176">
      <c r="A176" s="206"/>
      <c r="B176" s="207"/>
      <c r="C176" s="208"/>
      <c r="D176" s="208"/>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row>
    <row r="177">
      <c r="A177" s="206"/>
      <c r="B177" s="207"/>
      <c r="C177" s="208"/>
      <c r="D177" s="208"/>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row>
    <row r="178">
      <c r="A178" s="206"/>
      <c r="B178" s="207"/>
      <c r="C178" s="208"/>
      <c r="D178" s="208"/>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row>
    <row r="179">
      <c r="A179" s="206"/>
      <c r="B179" s="207"/>
      <c r="C179" s="208"/>
      <c r="D179" s="208"/>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row>
    <row r="180">
      <c r="A180" s="206"/>
      <c r="B180" s="207"/>
      <c r="C180" s="208"/>
      <c r="D180" s="208"/>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row>
    <row r="181">
      <c r="A181" s="206"/>
      <c r="B181" s="207"/>
      <c r="C181" s="208"/>
      <c r="D181" s="208"/>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row>
    <row r="182">
      <c r="A182" s="206"/>
      <c r="B182" s="207"/>
      <c r="C182" s="208"/>
      <c r="D182" s="208"/>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row>
    <row r="183">
      <c r="A183" s="206"/>
      <c r="B183" s="207"/>
      <c r="C183" s="208"/>
      <c r="D183" s="208"/>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row>
    <row r="184">
      <c r="A184" s="206"/>
      <c r="B184" s="207"/>
      <c r="C184" s="208"/>
      <c r="D184" s="208"/>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row>
    <row r="185">
      <c r="A185" s="206"/>
      <c r="B185" s="207"/>
      <c r="C185" s="208"/>
      <c r="D185" s="208"/>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row>
    <row r="186">
      <c r="A186" s="206"/>
      <c r="B186" s="207"/>
      <c r="C186" s="208"/>
      <c r="D186" s="208"/>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row>
    <row r="187">
      <c r="A187" s="206"/>
      <c r="B187" s="207"/>
      <c r="C187" s="208"/>
      <c r="D187" s="208"/>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row>
    <row r="188">
      <c r="A188" s="206"/>
      <c r="B188" s="207"/>
      <c r="C188" s="208"/>
      <c r="D188" s="208"/>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row>
    <row r="189">
      <c r="A189" s="206"/>
      <c r="B189" s="207"/>
      <c r="C189" s="208"/>
      <c r="D189" s="208"/>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row>
    <row r="190">
      <c r="A190" s="206"/>
      <c r="B190" s="207"/>
      <c r="C190" s="208"/>
      <c r="D190" s="208"/>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row>
    <row r="191">
      <c r="A191" s="206"/>
      <c r="B191" s="207"/>
      <c r="C191" s="208"/>
      <c r="D191" s="208"/>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row>
    <row r="192">
      <c r="A192" s="206"/>
      <c r="B192" s="207"/>
      <c r="C192" s="208"/>
      <c r="D192" s="208"/>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row>
    <row r="193">
      <c r="A193" s="206"/>
      <c r="B193" s="207"/>
      <c r="C193" s="208"/>
      <c r="D193" s="208"/>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row>
    <row r="194">
      <c r="A194" s="206"/>
      <c r="B194" s="207"/>
      <c r="C194" s="208"/>
      <c r="D194" s="208"/>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row>
    <row r="195">
      <c r="A195" s="206"/>
      <c r="B195" s="207"/>
      <c r="C195" s="208"/>
      <c r="D195" s="208"/>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row>
    <row r="196">
      <c r="A196" s="206"/>
      <c r="B196" s="207"/>
      <c r="C196" s="208"/>
      <c r="D196" s="208"/>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row>
    <row r="197">
      <c r="A197" s="206"/>
      <c r="B197" s="207"/>
      <c r="C197" s="208"/>
      <c r="D197" s="208"/>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row>
    <row r="198">
      <c r="A198" s="206"/>
      <c r="B198" s="207"/>
      <c r="C198" s="208"/>
      <c r="D198" s="208"/>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row>
    <row r="199">
      <c r="A199" s="206"/>
      <c r="B199" s="207"/>
      <c r="C199" s="208"/>
      <c r="D199" s="208"/>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row>
    <row r="200">
      <c r="A200" s="206"/>
      <c r="B200" s="207"/>
      <c r="C200" s="208"/>
      <c r="D200" s="208"/>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row>
    <row r="201">
      <c r="A201" s="206"/>
      <c r="B201" s="207"/>
      <c r="C201" s="208"/>
      <c r="D201" s="208"/>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row>
    <row r="202">
      <c r="A202" s="206"/>
      <c r="B202" s="207"/>
      <c r="C202" s="208"/>
      <c r="D202" s="208"/>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row>
    <row r="203">
      <c r="A203" s="206"/>
      <c r="B203" s="207"/>
      <c r="C203" s="208"/>
      <c r="D203" s="208"/>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row>
    <row r="204">
      <c r="A204" s="206"/>
      <c r="B204" s="207"/>
      <c r="C204" s="208"/>
      <c r="D204" s="208"/>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row>
    <row r="205">
      <c r="A205" s="206"/>
      <c r="B205" s="207"/>
      <c r="C205" s="208"/>
      <c r="D205" s="208"/>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row>
    <row r="206">
      <c r="A206" s="206"/>
      <c r="B206" s="207"/>
      <c r="C206" s="208"/>
      <c r="D206" s="208"/>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row>
    <row r="207">
      <c r="A207" s="206"/>
      <c r="B207" s="207"/>
      <c r="C207" s="208"/>
      <c r="D207" s="208"/>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row>
    <row r="208">
      <c r="A208" s="206"/>
      <c r="B208" s="207"/>
      <c r="C208" s="208"/>
      <c r="D208" s="208"/>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row>
    <row r="209">
      <c r="A209" s="206"/>
      <c r="B209" s="207"/>
      <c r="C209" s="208"/>
      <c r="D209" s="208"/>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row>
    <row r="210">
      <c r="A210" s="206"/>
      <c r="B210" s="207"/>
      <c r="C210" s="208"/>
      <c r="D210" s="208"/>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row>
    <row r="211">
      <c r="A211" s="206"/>
      <c r="B211" s="207"/>
      <c r="C211" s="208"/>
      <c r="D211" s="208"/>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row>
    <row r="212">
      <c r="A212" s="206"/>
      <c r="B212" s="207"/>
      <c r="C212" s="208"/>
      <c r="D212" s="208"/>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row>
    <row r="213">
      <c r="A213" s="206"/>
      <c r="B213" s="207"/>
      <c r="C213" s="208"/>
      <c r="D213" s="208"/>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row>
    <row r="214">
      <c r="A214" s="206"/>
      <c r="B214" s="207"/>
      <c r="C214" s="208"/>
      <c r="D214" s="208"/>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row>
    <row r="215">
      <c r="A215" s="206"/>
      <c r="B215" s="207"/>
      <c r="C215" s="208"/>
      <c r="D215" s="208"/>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row>
    <row r="216">
      <c r="A216" s="206"/>
      <c r="B216" s="207"/>
      <c r="C216" s="208"/>
      <c r="D216" s="208"/>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row>
    <row r="217">
      <c r="A217" s="206"/>
      <c r="B217" s="207"/>
      <c r="C217" s="208"/>
      <c r="D217" s="208"/>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row>
    <row r="218">
      <c r="A218" s="206"/>
      <c r="B218" s="207"/>
      <c r="C218" s="208"/>
      <c r="D218" s="208"/>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row>
    <row r="219">
      <c r="A219" s="206"/>
      <c r="B219" s="207"/>
      <c r="C219" s="208"/>
      <c r="D219" s="208"/>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row>
    <row r="220">
      <c r="A220" s="206"/>
      <c r="B220" s="207"/>
      <c r="C220" s="208"/>
      <c r="D220" s="208"/>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row>
    <row r="221">
      <c r="A221" s="206"/>
      <c r="B221" s="207"/>
      <c r="C221" s="208"/>
      <c r="D221" s="208"/>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row>
    <row r="222">
      <c r="A222" s="206"/>
      <c r="B222" s="207"/>
      <c r="C222" s="208"/>
      <c r="D222" s="208"/>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row>
    <row r="223">
      <c r="A223" s="206"/>
      <c r="B223" s="207"/>
      <c r="C223" s="208"/>
      <c r="D223" s="208"/>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row>
    <row r="224">
      <c r="A224" s="206"/>
      <c r="B224" s="207"/>
      <c r="C224" s="208"/>
      <c r="D224" s="208"/>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row>
    <row r="225">
      <c r="A225" s="206"/>
      <c r="B225" s="207"/>
      <c r="C225" s="208"/>
      <c r="D225" s="208"/>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row>
    <row r="226">
      <c r="A226" s="206"/>
      <c r="B226" s="207"/>
      <c r="C226" s="208"/>
      <c r="D226" s="208"/>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row>
    <row r="227">
      <c r="A227" s="206"/>
      <c r="B227" s="207"/>
      <c r="C227" s="208"/>
      <c r="D227" s="208"/>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row>
    <row r="228">
      <c r="A228" s="206"/>
      <c r="B228" s="207"/>
      <c r="C228" s="208"/>
      <c r="D228" s="208"/>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row>
    <row r="229">
      <c r="A229" s="206"/>
      <c r="B229" s="207"/>
      <c r="C229" s="208"/>
      <c r="D229" s="208"/>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row>
    <row r="230">
      <c r="A230" s="206"/>
      <c r="B230" s="207"/>
      <c r="C230" s="208"/>
      <c r="D230" s="208"/>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row>
    <row r="231">
      <c r="A231" s="206"/>
      <c r="B231" s="207"/>
      <c r="C231" s="208"/>
      <c r="D231" s="208"/>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row>
    <row r="232">
      <c r="A232" s="206"/>
      <c r="B232" s="207"/>
      <c r="C232" s="208"/>
      <c r="D232" s="208"/>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row>
    <row r="233">
      <c r="A233" s="206"/>
      <c r="B233" s="207"/>
      <c r="C233" s="208"/>
      <c r="D233" s="208"/>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row>
    <row r="234">
      <c r="A234" s="206"/>
      <c r="B234" s="207"/>
      <c r="C234" s="208"/>
      <c r="D234" s="208"/>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row>
    <row r="235">
      <c r="A235" s="206"/>
      <c r="B235" s="207"/>
      <c r="C235" s="208"/>
      <c r="D235" s="208"/>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row>
    <row r="236">
      <c r="A236" s="206"/>
      <c r="B236" s="207"/>
      <c r="C236" s="208"/>
      <c r="D236" s="208"/>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row>
    <row r="237">
      <c r="A237" s="206"/>
      <c r="B237" s="207"/>
      <c r="C237" s="208"/>
      <c r="D237" s="208"/>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row>
    <row r="238">
      <c r="A238" s="206"/>
      <c r="B238" s="207"/>
      <c r="C238" s="208"/>
      <c r="D238" s="208"/>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row>
    <row r="239">
      <c r="A239" s="206"/>
      <c r="B239" s="207"/>
      <c r="C239" s="208"/>
      <c r="D239" s="208"/>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row>
    <row r="240">
      <c r="A240" s="206"/>
      <c r="B240" s="207"/>
      <c r="C240" s="208"/>
      <c r="D240" s="208"/>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row>
    <row r="241">
      <c r="A241" s="206"/>
      <c r="B241" s="207"/>
      <c r="C241" s="208"/>
      <c r="D241" s="208"/>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row>
    <row r="242">
      <c r="A242" s="206"/>
      <c r="B242" s="207"/>
      <c r="C242" s="208"/>
      <c r="D242" s="208"/>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row>
    <row r="243">
      <c r="A243" s="206"/>
      <c r="B243" s="207"/>
      <c r="C243" s="208"/>
      <c r="D243" s="208"/>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row>
    <row r="244">
      <c r="A244" s="206"/>
      <c r="B244" s="207"/>
      <c r="C244" s="208"/>
      <c r="D244" s="208"/>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row>
    <row r="245">
      <c r="A245" s="206"/>
      <c r="B245" s="207"/>
      <c r="C245" s="208"/>
      <c r="D245" s="208"/>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row>
    <row r="246">
      <c r="A246" s="206"/>
      <c r="B246" s="207"/>
      <c r="C246" s="208"/>
      <c r="D246" s="208"/>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row>
    <row r="247">
      <c r="A247" s="206"/>
      <c r="B247" s="207"/>
      <c r="C247" s="208"/>
      <c r="D247" s="208"/>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row>
    <row r="248">
      <c r="A248" s="206"/>
      <c r="B248" s="207"/>
      <c r="C248" s="208"/>
      <c r="D248" s="208"/>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row>
    <row r="249">
      <c r="A249" s="206"/>
      <c r="B249" s="207"/>
      <c r="C249" s="208"/>
      <c r="D249" s="208"/>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row>
    <row r="250">
      <c r="A250" s="206"/>
      <c r="B250" s="207"/>
      <c r="C250" s="208"/>
      <c r="D250" s="208"/>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row>
    <row r="251">
      <c r="A251" s="206"/>
      <c r="B251" s="207"/>
      <c r="C251" s="208"/>
      <c r="D251" s="208"/>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row>
    <row r="252">
      <c r="A252" s="206"/>
      <c r="B252" s="207"/>
      <c r="C252" s="208"/>
      <c r="D252" s="208"/>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row>
    <row r="253">
      <c r="A253" s="206"/>
      <c r="B253" s="207"/>
      <c r="C253" s="208"/>
      <c r="D253" s="208"/>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row>
    <row r="254">
      <c r="A254" s="206"/>
      <c r="B254" s="207"/>
      <c r="C254" s="208"/>
      <c r="D254" s="208"/>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row>
    <row r="255">
      <c r="A255" s="206"/>
      <c r="B255" s="207"/>
      <c r="C255" s="208"/>
      <c r="D255" s="208"/>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row>
    <row r="256">
      <c r="A256" s="206"/>
      <c r="B256" s="207"/>
      <c r="C256" s="208"/>
      <c r="D256" s="208"/>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row>
    <row r="257">
      <c r="A257" s="206"/>
      <c r="B257" s="207"/>
      <c r="C257" s="208"/>
      <c r="D257" s="208"/>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row>
    <row r="258">
      <c r="A258" s="206"/>
      <c r="B258" s="207"/>
      <c r="C258" s="208"/>
      <c r="D258" s="208"/>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row>
    <row r="259">
      <c r="A259" s="206"/>
      <c r="B259" s="207"/>
      <c r="C259" s="208"/>
      <c r="D259" s="208"/>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row>
    <row r="260">
      <c r="A260" s="206"/>
      <c r="B260" s="207"/>
      <c r="C260" s="208"/>
      <c r="D260" s="208"/>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row>
    <row r="261">
      <c r="A261" s="206"/>
      <c r="B261" s="207"/>
      <c r="C261" s="208"/>
      <c r="D261" s="208"/>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row>
    <row r="262">
      <c r="A262" s="206"/>
      <c r="B262" s="207"/>
      <c r="C262" s="208"/>
      <c r="D262" s="208"/>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row>
    <row r="263">
      <c r="A263" s="206"/>
      <c r="B263" s="207"/>
      <c r="C263" s="208"/>
      <c r="D263" s="208"/>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row>
    <row r="264">
      <c r="A264" s="206"/>
      <c r="B264" s="207"/>
      <c r="C264" s="208"/>
      <c r="D264" s="208"/>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row>
    <row r="265">
      <c r="A265" s="206"/>
      <c r="B265" s="207"/>
      <c r="C265" s="208"/>
      <c r="D265" s="208"/>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row>
    <row r="266">
      <c r="A266" s="206"/>
      <c r="B266" s="207"/>
      <c r="C266" s="208"/>
      <c r="D266" s="208"/>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row>
    <row r="267">
      <c r="A267" s="206"/>
      <c r="B267" s="207"/>
      <c r="C267" s="208"/>
      <c r="D267" s="208"/>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row>
    <row r="268">
      <c r="A268" s="206"/>
      <c r="B268" s="207"/>
      <c r="C268" s="208"/>
      <c r="D268" s="208"/>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row>
    <row r="269">
      <c r="A269" s="206"/>
      <c r="B269" s="207"/>
      <c r="C269" s="208"/>
      <c r="D269" s="208"/>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row>
    <row r="270">
      <c r="A270" s="206"/>
      <c r="B270" s="207"/>
      <c r="C270" s="208"/>
      <c r="D270" s="208"/>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row>
    <row r="271">
      <c r="A271" s="206"/>
      <c r="B271" s="207"/>
      <c r="C271" s="208"/>
      <c r="D271" s="208"/>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row>
    <row r="272">
      <c r="A272" s="206"/>
      <c r="B272" s="207"/>
      <c r="C272" s="208"/>
      <c r="D272" s="208"/>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row>
    <row r="273">
      <c r="A273" s="206"/>
      <c r="B273" s="207"/>
      <c r="C273" s="208"/>
      <c r="D273" s="208"/>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row>
    <row r="274">
      <c r="A274" s="206"/>
      <c r="B274" s="207"/>
      <c r="C274" s="208"/>
      <c r="D274" s="208"/>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row>
    <row r="275">
      <c r="A275" s="206"/>
      <c r="B275" s="207"/>
      <c r="C275" s="208"/>
      <c r="D275" s="208"/>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row>
    <row r="276">
      <c r="A276" s="206"/>
      <c r="B276" s="207"/>
      <c r="C276" s="208"/>
      <c r="D276" s="208"/>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row>
    <row r="277">
      <c r="A277" s="206"/>
      <c r="B277" s="207"/>
      <c r="C277" s="208"/>
      <c r="D277" s="208"/>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row>
    <row r="278">
      <c r="A278" s="206"/>
      <c r="B278" s="207"/>
      <c r="C278" s="208"/>
      <c r="D278" s="208"/>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row>
    <row r="279">
      <c r="A279" s="206"/>
      <c r="B279" s="207"/>
      <c r="C279" s="208"/>
      <c r="D279" s="208"/>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row>
    <row r="280">
      <c r="A280" s="206"/>
      <c r="B280" s="207"/>
      <c r="C280" s="208"/>
      <c r="D280" s="208"/>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row>
    <row r="281">
      <c r="A281" s="206"/>
      <c r="B281" s="207"/>
      <c r="C281" s="208"/>
      <c r="D281" s="208"/>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row>
    <row r="282">
      <c r="A282" s="206"/>
      <c r="B282" s="207"/>
      <c r="C282" s="208"/>
      <c r="D282" s="208"/>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row>
    <row r="283">
      <c r="A283" s="206"/>
      <c r="B283" s="207"/>
      <c r="C283" s="208"/>
      <c r="D283" s="208"/>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row>
    <row r="284">
      <c r="A284" s="206"/>
      <c r="B284" s="207"/>
      <c r="C284" s="208"/>
      <c r="D284" s="208"/>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row>
    <row r="285">
      <c r="A285" s="206"/>
      <c r="B285" s="207"/>
      <c r="C285" s="208"/>
      <c r="D285" s="208"/>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row>
    <row r="286">
      <c r="A286" s="206"/>
      <c r="B286" s="207"/>
      <c r="C286" s="208"/>
      <c r="D286" s="208"/>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row>
    <row r="287">
      <c r="A287" s="206"/>
      <c r="B287" s="207"/>
      <c r="C287" s="208"/>
      <c r="D287" s="208"/>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row>
    <row r="288">
      <c r="A288" s="206"/>
      <c r="B288" s="207"/>
      <c r="C288" s="208"/>
      <c r="D288" s="208"/>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row>
    <row r="289">
      <c r="A289" s="206"/>
      <c r="B289" s="207"/>
      <c r="C289" s="208"/>
      <c r="D289" s="208"/>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row>
    <row r="290">
      <c r="A290" s="206"/>
      <c r="B290" s="207"/>
      <c r="C290" s="208"/>
      <c r="D290" s="208"/>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row>
    <row r="291">
      <c r="A291" s="206"/>
      <c r="B291" s="207"/>
      <c r="C291" s="208"/>
      <c r="D291" s="208"/>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row>
    <row r="292">
      <c r="A292" s="206"/>
      <c r="B292" s="207"/>
      <c r="C292" s="208"/>
      <c r="D292" s="208"/>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row>
    <row r="293">
      <c r="A293" s="206"/>
      <c r="B293" s="207"/>
      <c r="C293" s="208"/>
      <c r="D293" s="208"/>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row>
    <row r="294">
      <c r="A294" s="206"/>
      <c r="B294" s="207"/>
      <c r="C294" s="208"/>
      <c r="D294" s="208"/>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row>
    <row r="295">
      <c r="A295" s="206"/>
      <c r="B295" s="207"/>
      <c r="C295" s="208"/>
      <c r="D295" s="208"/>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row>
    <row r="296">
      <c r="A296" s="206"/>
      <c r="B296" s="207"/>
      <c r="C296" s="208"/>
      <c r="D296" s="208"/>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row>
    <row r="297">
      <c r="A297" s="206"/>
      <c r="B297" s="207"/>
      <c r="C297" s="208"/>
      <c r="D297" s="208"/>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row>
    <row r="298">
      <c r="A298" s="206"/>
      <c r="B298" s="207"/>
      <c r="C298" s="208"/>
      <c r="D298" s="208"/>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row>
    <row r="299">
      <c r="A299" s="206"/>
      <c r="B299" s="207"/>
      <c r="C299" s="208"/>
      <c r="D299" s="208"/>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row>
    <row r="300">
      <c r="A300" s="206"/>
      <c r="B300" s="207"/>
      <c r="C300" s="208"/>
      <c r="D300" s="208"/>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row>
    <row r="301">
      <c r="A301" s="206"/>
      <c r="B301" s="207"/>
      <c r="C301" s="208"/>
      <c r="D301" s="208"/>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row>
    <row r="302">
      <c r="A302" s="206"/>
      <c r="B302" s="207"/>
      <c r="C302" s="208"/>
      <c r="D302" s="208"/>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row>
    <row r="303">
      <c r="A303" s="206"/>
      <c r="B303" s="207"/>
      <c r="C303" s="208"/>
      <c r="D303" s="208"/>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row>
    <row r="304">
      <c r="A304" s="206"/>
      <c r="B304" s="207"/>
      <c r="C304" s="208"/>
      <c r="D304" s="208"/>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row>
    <row r="305">
      <c r="A305" s="206"/>
      <c r="B305" s="207"/>
      <c r="C305" s="208"/>
      <c r="D305" s="208"/>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row>
    <row r="306">
      <c r="A306" s="206"/>
      <c r="B306" s="207"/>
      <c r="C306" s="208"/>
      <c r="D306" s="208"/>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row>
    <row r="307">
      <c r="A307" s="206"/>
      <c r="B307" s="207"/>
      <c r="C307" s="208"/>
      <c r="D307" s="208"/>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row>
    <row r="308">
      <c r="A308" s="206"/>
      <c r="B308" s="207"/>
      <c r="C308" s="208"/>
      <c r="D308" s="208"/>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row>
    <row r="309">
      <c r="A309" s="206"/>
      <c r="B309" s="207"/>
      <c r="C309" s="208"/>
      <c r="D309" s="208"/>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row>
    <row r="310">
      <c r="A310" s="206"/>
      <c r="B310" s="207"/>
      <c r="C310" s="208"/>
      <c r="D310" s="208"/>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row>
    <row r="311">
      <c r="A311" s="206"/>
      <c r="B311" s="207"/>
      <c r="C311" s="208"/>
      <c r="D311" s="208"/>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row>
    <row r="312">
      <c r="A312" s="206"/>
      <c r="B312" s="207"/>
      <c r="C312" s="208"/>
      <c r="D312" s="208"/>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row>
    <row r="313">
      <c r="A313" s="206"/>
      <c r="B313" s="207"/>
      <c r="C313" s="208"/>
      <c r="D313" s="208"/>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row>
    <row r="314">
      <c r="A314" s="206"/>
      <c r="B314" s="207"/>
      <c r="C314" s="208"/>
      <c r="D314" s="208"/>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row>
    <row r="315">
      <c r="A315" s="206"/>
      <c r="B315" s="207"/>
      <c r="C315" s="208"/>
      <c r="D315" s="208"/>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row>
    <row r="316">
      <c r="A316" s="206"/>
      <c r="B316" s="207"/>
      <c r="C316" s="208"/>
      <c r="D316" s="208"/>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row>
    <row r="317">
      <c r="A317" s="206"/>
      <c r="B317" s="207"/>
      <c r="C317" s="208"/>
      <c r="D317" s="208"/>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row>
    <row r="318">
      <c r="A318" s="206"/>
      <c r="B318" s="207"/>
      <c r="C318" s="208"/>
      <c r="D318" s="208"/>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row>
    <row r="319">
      <c r="A319" s="206"/>
      <c r="B319" s="207"/>
      <c r="C319" s="208"/>
      <c r="D319" s="208"/>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row>
    <row r="320">
      <c r="A320" s="206"/>
      <c r="B320" s="207"/>
      <c r="C320" s="208"/>
      <c r="D320" s="208"/>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row>
    <row r="321">
      <c r="A321" s="206"/>
      <c r="B321" s="207"/>
      <c r="C321" s="208"/>
      <c r="D321" s="208"/>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row>
    <row r="322">
      <c r="A322" s="206"/>
      <c r="B322" s="207"/>
      <c r="C322" s="208"/>
      <c r="D322" s="208"/>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row>
    <row r="323">
      <c r="A323" s="206"/>
      <c r="B323" s="207"/>
      <c r="C323" s="208"/>
      <c r="D323" s="208"/>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row>
    <row r="324">
      <c r="A324" s="206"/>
      <c r="B324" s="207"/>
      <c r="C324" s="208"/>
      <c r="D324" s="208"/>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row>
    <row r="325">
      <c r="A325" s="206"/>
      <c r="B325" s="207"/>
      <c r="C325" s="208"/>
      <c r="D325" s="208"/>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row>
    <row r="326">
      <c r="A326" s="206"/>
      <c r="B326" s="207"/>
      <c r="C326" s="208"/>
      <c r="D326" s="208"/>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row>
    <row r="327">
      <c r="A327" s="206"/>
      <c r="B327" s="207"/>
      <c r="C327" s="208"/>
      <c r="D327" s="208"/>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row>
    <row r="328">
      <c r="A328" s="206"/>
      <c r="B328" s="207"/>
      <c r="C328" s="208"/>
      <c r="D328" s="208"/>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row>
    <row r="329">
      <c r="A329" s="206"/>
      <c r="B329" s="207"/>
      <c r="C329" s="208"/>
      <c r="D329" s="208"/>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row>
    <row r="330">
      <c r="A330" s="206"/>
      <c r="B330" s="207"/>
      <c r="C330" s="208"/>
      <c r="D330" s="208"/>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row>
    <row r="331">
      <c r="A331" s="206"/>
      <c r="B331" s="207"/>
      <c r="C331" s="208"/>
      <c r="D331" s="208"/>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row>
    <row r="332">
      <c r="A332" s="206"/>
      <c r="B332" s="207"/>
      <c r="C332" s="208"/>
      <c r="D332" s="208"/>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row>
    <row r="333">
      <c r="A333" s="206"/>
      <c r="B333" s="207"/>
      <c r="C333" s="208"/>
      <c r="D333" s="208"/>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row>
    <row r="334">
      <c r="A334" s="206"/>
      <c r="B334" s="207"/>
      <c r="C334" s="208"/>
      <c r="D334" s="208"/>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row>
    <row r="335">
      <c r="A335" s="206"/>
      <c r="B335" s="207"/>
      <c r="C335" s="208"/>
      <c r="D335" s="208"/>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row>
    <row r="336">
      <c r="A336" s="206"/>
      <c r="B336" s="207"/>
      <c r="C336" s="208"/>
      <c r="D336" s="208"/>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row>
    <row r="337">
      <c r="A337" s="206"/>
      <c r="B337" s="207"/>
      <c r="C337" s="208"/>
      <c r="D337" s="208"/>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row>
    <row r="338">
      <c r="A338" s="206"/>
      <c r="B338" s="207"/>
      <c r="C338" s="208"/>
      <c r="D338" s="208"/>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row>
    <row r="339">
      <c r="A339" s="206"/>
      <c r="B339" s="207"/>
      <c r="C339" s="208"/>
      <c r="D339" s="208"/>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row>
    <row r="340">
      <c r="A340" s="206"/>
      <c r="B340" s="207"/>
      <c r="C340" s="208"/>
      <c r="D340" s="208"/>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row>
    <row r="341">
      <c r="A341" s="206"/>
      <c r="B341" s="207"/>
      <c r="C341" s="208"/>
      <c r="D341" s="208"/>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row>
    <row r="342">
      <c r="A342" s="206"/>
      <c r="B342" s="207"/>
      <c r="C342" s="208"/>
      <c r="D342" s="208"/>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row>
    <row r="343">
      <c r="A343" s="206"/>
      <c r="B343" s="207"/>
      <c r="C343" s="208"/>
      <c r="D343" s="208"/>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row>
    <row r="344">
      <c r="A344" s="206"/>
      <c r="B344" s="207"/>
      <c r="C344" s="208"/>
      <c r="D344" s="208"/>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row>
    <row r="345">
      <c r="A345" s="206"/>
      <c r="B345" s="207"/>
      <c r="C345" s="208"/>
      <c r="D345" s="208"/>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row>
    <row r="346">
      <c r="A346" s="206"/>
      <c r="B346" s="207"/>
      <c r="C346" s="208"/>
      <c r="D346" s="208"/>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row>
    <row r="347">
      <c r="A347" s="206"/>
      <c r="B347" s="207"/>
      <c r="C347" s="208"/>
      <c r="D347" s="208"/>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row>
    <row r="348">
      <c r="A348" s="206"/>
      <c r="B348" s="207"/>
      <c r="C348" s="208"/>
      <c r="D348" s="208"/>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row>
    <row r="349">
      <c r="A349" s="206"/>
      <c r="B349" s="207"/>
      <c r="C349" s="208"/>
      <c r="D349" s="208"/>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row>
    <row r="350">
      <c r="A350" s="206"/>
      <c r="B350" s="207"/>
      <c r="C350" s="208"/>
      <c r="D350" s="208"/>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row>
    <row r="351">
      <c r="A351" s="206"/>
      <c r="B351" s="207"/>
      <c r="C351" s="208"/>
      <c r="D351" s="208"/>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row>
    <row r="352">
      <c r="A352" s="206"/>
      <c r="B352" s="207"/>
      <c r="C352" s="208"/>
      <c r="D352" s="208"/>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row>
    <row r="353">
      <c r="A353" s="206"/>
      <c r="B353" s="207"/>
      <c r="C353" s="208"/>
      <c r="D353" s="208"/>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row>
    <row r="354">
      <c r="A354" s="206"/>
      <c r="B354" s="207"/>
      <c r="C354" s="208"/>
      <c r="D354" s="208"/>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row>
    <row r="355">
      <c r="A355" s="206"/>
      <c r="B355" s="207"/>
      <c r="C355" s="208"/>
      <c r="D355" s="208"/>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row>
    <row r="356">
      <c r="A356" s="206"/>
      <c r="B356" s="207"/>
      <c r="C356" s="208"/>
      <c r="D356" s="208"/>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row>
    <row r="357">
      <c r="A357" s="206"/>
      <c r="B357" s="207"/>
      <c r="C357" s="208"/>
      <c r="D357" s="208"/>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row>
    <row r="358">
      <c r="A358" s="206"/>
      <c r="B358" s="207"/>
      <c r="C358" s="208"/>
      <c r="D358" s="208"/>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row>
    <row r="359">
      <c r="A359" s="206"/>
      <c r="B359" s="207"/>
      <c r="C359" s="208"/>
      <c r="D359" s="208"/>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row>
    <row r="360">
      <c r="A360" s="206"/>
      <c r="B360" s="207"/>
      <c r="C360" s="208"/>
      <c r="D360" s="208"/>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row>
    <row r="361">
      <c r="A361" s="206"/>
      <c r="B361" s="207"/>
      <c r="C361" s="208"/>
      <c r="D361" s="208"/>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row>
    <row r="362">
      <c r="A362" s="206"/>
      <c r="B362" s="207"/>
      <c r="C362" s="208"/>
      <c r="D362" s="208"/>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row>
    <row r="363">
      <c r="A363" s="206"/>
      <c r="B363" s="207"/>
      <c r="C363" s="208"/>
      <c r="D363" s="208"/>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row>
    <row r="364">
      <c r="A364" s="206"/>
      <c r="B364" s="207"/>
      <c r="C364" s="208"/>
      <c r="D364" s="208"/>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row>
    <row r="365">
      <c r="A365" s="206"/>
      <c r="B365" s="207"/>
      <c r="C365" s="208"/>
      <c r="D365" s="208"/>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row>
    <row r="366">
      <c r="A366" s="206"/>
      <c r="B366" s="207"/>
      <c r="C366" s="208"/>
      <c r="D366" s="208"/>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row>
    <row r="367">
      <c r="A367" s="206"/>
      <c r="B367" s="207"/>
      <c r="C367" s="208"/>
      <c r="D367" s="208"/>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row>
    <row r="368">
      <c r="A368" s="206"/>
      <c r="B368" s="207"/>
      <c r="C368" s="208"/>
      <c r="D368" s="208"/>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row>
    <row r="369">
      <c r="A369" s="206"/>
      <c r="B369" s="207"/>
      <c r="C369" s="208"/>
      <c r="D369" s="208"/>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row>
    <row r="370">
      <c r="A370" s="206"/>
      <c r="B370" s="207"/>
      <c r="C370" s="208"/>
      <c r="D370" s="208"/>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row>
    <row r="371">
      <c r="A371" s="206"/>
      <c r="B371" s="207"/>
      <c r="C371" s="208"/>
      <c r="D371" s="208"/>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row>
    <row r="372">
      <c r="A372" s="206"/>
      <c r="B372" s="207"/>
      <c r="C372" s="208"/>
      <c r="D372" s="208"/>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row>
    <row r="373">
      <c r="A373" s="206"/>
      <c r="B373" s="207"/>
      <c r="C373" s="208"/>
      <c r="D373" s="208"/>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row>
    <row r="374">
      <c r="A374" s="206"/>
      <c r="B374" s="207"/>
      <c r="C374" s="208"/>
      <c r="D374" s="208"/>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row>
    <row r="375">
      <c r="A375" s="206"/>
      <c r="B375" s="207"/>
      <c r="C375" s="208"/>
      <c r="D375" s="208"/>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row>
    <row r="376">
      <c r="A376" s="206"/>
      <c r="B376" s="207"/>
      <c r="C376" s="208"/>
      <c r="D376" s="208"/>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row>
    <row r="377">
      <c r="A377" s="206"/>
      <c r="B377" s="207"/>
      <c r="C377" s="208"/>
      <c r="D377" s="208"/>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row>
    <row r="378">
      <c r="A378" s="206"/>
      <c r="B378" s="207"/>
      <c r="C378" s="208"/>
      <c r="D378" s="208"/>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row>
    <row r="379">
      <c r="A379" s="206"/>
      <c r="B379" s="207"/>
      <c r="C379" s="208"/>
      <c r="D379" s="208"/>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row>
    <row r="380">
      <c r="A380" s="206"/>
      <c r="B380" s="207"/>
      <c r="C380" s="208"/>
      <c r="D380" s="208"/>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row>
    <row r="381">
      <c r="A381" s="206"/>
      <c r="B381" s="207"/>
      <c r="C381" s="208"/>
      <c r="D381" s="208"/>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row>
    <row r="382">
      <c r="A382" s="206"/>
      <c r="B382" s="207"/>
      <c r="C382" s="208"/>
      <c r="D382" s="208"/>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row>
    <row r="383">
      <c r="A383" s="206"/>
      <c r="B383" s="207"/>
      <c r="C383" s="208"/>
      <c r="D383" s="208"/>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row>
    <row r="384">
      <c r="A384" s="206"/>
      <c r="B384" s="207"/>
      <c r="C384" s="208"/>
      <c r="D384" s="208"/>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row>
    <row r="385">
      <c r="A385" s="206"/>
      <c r="B385" s="207"/>
      <c r="C385" s="208"/>
      <c r="D385" s="208"/>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row>
    <row r="386">
      <c r="A386" s="206"/>
      <c r="B386" s="207"/>
      <c r="C386" s="208"/>
      <c r="D386" s="208"/>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row>
    <row r="387">
      <c r="A387" s="206"/>
      <c r="B387" s="207"/>
      <c r="C387" s="208"/>
      <c r="D387" s="208"/>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row>
    <row r="388">
      <c r="A388" s="206"/>
      <c r="B388" s="207"/>
      <c r="C388" s="208"/>
      <c r="D388" s="208"/>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row>
    <row r="389">
      <c r="A389" s="206"/>
      <c r="B389" s="207"/>
      <c r="C389" s="208"/>
      <c r="D389" s="208"/>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row>
    <row r="390">
      <c r="A390" s="206"/>
      <c r="B390" s="207"/>
      <c r="C390" s="208"/>
      <c r="D390" s="208"/>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row>
    <row r="391">
      <c r="A391" s="206"/>
      <c r="B391" s="207"/>
      <c r="C391" s="208"/>
      <c r="D391" s="208"/>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row>
    <row r="392">
      <c r="A392" s="206"/>
      <c r="B392" s="207"/>
      <c r="C392" s="208"/>
      <c r="D392" s="208"/>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row>
    <row r="393">
      <c r="A393" s="206"/>
      <c r="B393" s="207"/>
      <c r="C393" s="208"/>
      <c r="D393" s="208"/>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row>
    <row r="394">
      <c r="A394" s="206"/>
      <c r="B394" s="207"/>
      <c r="C394" s="208"/>
      <c r="D394" s="208"/>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row>
    <row r="395">
      <c r="A395" s="206"/>
      <c r="B395" s="207"/>
      <c r="C395" s="208"/>
      <c r="D395" s="208"/>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row>
    <row r="396">
      <c r="A396" s="206"/>
      <c r="B396" s="207"/>
      <c r="C396" s="208"/>
      <c r="D396" s="208"/>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row>
    <row r="397">
      <c r="A397" s="206"/>
      <c r="B397" s="207"/>
      <c r="C397" s="208"/>
      <c r="D397" s="208"/>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row>
    <row r="398">
      <c r="A398" s="206"/>
      <c r="B398" s="207"/>
      <c r="C398" s="208"/>
      <c r="D398" s="208"/>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row>
    <row r="399">
      <c r="A399" s="206"/>
      <c r="B399" s="207"/>
      <c r="C399" s="208"/>
      <c r="D399" s="208"/>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row>
    <row r="400">
      <c r="A400" s="206"/>
      <c r="B400" s="207"/>
      <c r="C400" s="208"/>
      <c r="D400" s="208"/>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row>
    <row r="401">
      <c r="A401" s="206"/>
      <c r="B401" s="207"/>
      <c r="C401" s="208"/>
      <c r="D401" s="208"/>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row>
    <row r="402">
      <c r="A402" s="206"/>
      <c r="B402" s="207"/>
      <c r="C402" s="208"/>
      <c r="D402" s="208"/>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row>
    <row r="403">
      <c r="A403" s="206"/>
      <c r="B403" s="207"/>
      <c r="C403" s="208"/>
      <c r="D403" s="208"/>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row>
    <row r="404">
      <c r="A404" s="206"/>
      <c r="B404" s="207"/>
      <c r="C404" s="208"/>
      <c r="D404" s="208"/>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row>
    <row r="405">
      <c r="A405" s="206"/>
      <c r="B405" s="207"/>
      <c r="C405" s="208"/>
      <c r="D405" s="208"/>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row>
    <row r="406">
      <c r="A406" s="206"/>
      <c r="B406" s="207"/>
      <c r="C406" s="208"/>
      <c r="D406" s="208"/>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row>
    <row r="407">
      <c r="A407" s="206"/>
      <c r="B407" s="207"/>
      <c r="C407" s="208"/>
      <c r="D407" s="208"/>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row>
    <row r="408">
      <c r="A408" s="206"/>
      <c r="B408" s="207"/>
      <c r="C408" s="208"/>
      <c r="D408" s="208"/>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row>
    <row r="409">
      <c r="A409" s="206"/>
      <c r="B409" s="207"/>
      <c r="C409" s="208"/>
      <c r="D409" s="208"/>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row>
    <row r="410">
      <c r="A410" s="206"/>
      <c r="B410" s="207"/>
      <c r="C410" s="208"/>
      <c r="D410" s="208"/>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row>
    <row r="411">
      <c r="A411" s="206"/>
      <c r="B411" s="207"/>
      <c r="C411" s="208"/>
      <c r="D411" s="208"/>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row>
    <row r="412">
      <c r="A412" s="206"/>
      <c r="B412" s="207"/>
      <c r="C412" s="208"/>
      <c r="D412" s="208"/>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row>
    <row r="413">
      <c r="A413" s="206"/>
      <c r="B413" s="207"/>
      <c r="C413" s="208"/>
      <c r="D413" s="208"/>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row>
    <row r="414">
      <c r="A414" s="206"/>
      <c r="B414" s="207"/>
      <c r="C414" s="208"/>
      <c r="D414" s="208"/>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row>
    <row r="415">
      <c r="A415" s="206"/>
      <c r="B415" s="207"/>
      <c r="C415" s="208"/>
      <c r="D415" s="208"/>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row>
    <row r="416">
      <c r="A416" s="206"/>
      <c r="B416" s="207"/>
      <c r="C416" s="208"/>
      <c r="D416" s="208"/>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row>
    <row r="417">
      <c r="A417" s="206"/>
      <c r="B417" s="207"/>
      <c r="C417" s="208"/>
      <c r="D417" s="208"/>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row>
    <row r="418">
      <c r="A418" s="206"/>
      <c r="B418" s="207"/>
      <c r="C418" s="208"/>
      <c r="D418" s="208"/>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row>
    <row r="419">
      <c r="A419" s="206"/>
      <c r="B419" s="207"/>
      <c r="C419" s="208"/>
      <c r="D419" s="208"/>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row>
    <row r="420">
      <c r="A420" s="206"/>
      <c r="B420" s="207"/>
      <c r="C420" s="208"/>
      <c r="D420" s="208"/>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row>
    <row r="421">
      <c r="A421" s="206"/>
      <c r="B421" s="207"/>
      <c r="C421" s="208"/>
      <c r="D421" s="208"/>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row>
    <row r="422">
      <c r="A422" s="206"/>
      <c r="B422" s="207"/>
      <c r="C422" s="208"/>
      <c r="D422" s="208"/>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row>
    <row r="423">
      <c r="A423" s="206"/>
      <c r="B423" s="207"/>
      <c r="C423" s="208"/>
      <c r="D423" s="208"/>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row>
    <row r="424">
      <c r="A424" s="206"/>
      <c r="B424" s="207"/>
      <c r="C424" s="208"/>
      <c r="D424" s="208"/>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row>
    <row r="425">
      <c r="A425" s="206"/>
      <c r="B425" s="207"/>
      <c r="C425" s="208"/>
      <c r="D425" s="208"/>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row>
    <row r="426">
      <c r="A426" s="206"/>
      <c r="B426" s="207"/>
      <c r="C426" s="208"/>
      <c r="D426" s="208"/>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row>
    <row r="427">
      <c r="A427" s="206"/>
      <c r="B427" s="207"/>
      <c r="C427" s="208"/>
      <c r="D427" s="208"/>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row>
    <row r="428">
      <c r="A428" s="206"/>
      <c r="B428" s="207"/>
      <c r="C428" s="208"/>
      <c r="D428" s="208"/>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row>
    <row r="429">
      <c r="A429" s="206"/>
      <c r="B429" s="207"/>
      <c r="C429" s="208"/>
      <c r="D429" s="208"/>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row>
    <row r="430">
      <c r="A430" s="206"/>
      <c r="B430" s="207"/>
      <c r="C430" s="208"/>
      <c r="D430" s="208"/>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row>
    <row r="431">
      <c r="A431" s="206"/>
      <c r="B431" s="207"/>
      <c r="C431" s="208"/>
      <c r="D431" s="208"/>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row>
    <row r="432">
      <c r="A432" s="206"/>
      <c r="B432" s="207"/>
      <c r="C432" s="208"/>
      <c r="D432" s="208"/>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row>
    <row r="433">
      <c r="A433" s="206"/>
      <c r="B433" s="207"/>
      <c r="C433" s="208"/>
      <c r="D433" s="208"/>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row>
    <row r="434">
      <c r="A434" s="206"/>
      <c r="B434" s="207"/>
      <c r="C434" s="208"/>
      <c r="D434" s="208"/>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row>
    <row r="435">
      <c r="A435" s="206"/>
      <c r="B435" s="207"/>
      <c r="C435" s="208"/>
      <c r="D435" s="208"/>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row>
    <row r="436">
      <c r="A436" s="206"/>
      <c r="B436" s="207"/>
      <c r="C436" s="208"/>
      <c r="D436" s="208"/>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row>
    <row r="437">
      <c r="A437" s="206"/>
      <c r="B437" s="207"/>
      <c r="C437" s="208"/>
      <c r="D437" s="208"/>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row>
    <row r="438">
      <c r="A438" s="206"/>
      <c r="B438" s="207"/>
      <c r="C438" s="208"/>
      <c r="D438" s="208"/>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row>
    <row r="439">
      <c r="A439" s="206"/>
      <c r="B439" s="207"/>
      <c r="C439" s="208"/>
      <c r="D439" s="208"/>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row>
    <row r="440">
      <c r="A440" s="206"/>
      <c r="B440" s="207"/>
      <c r="C440" s="208"/>
      <c r="D440" s="208"/>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row>
    <row r="441">
      <c r="A441" s="206"/>
      <c r="B441" s="207"/>
      <c r="C441" s="208"/>
      <c r="D441" s="208"/>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row>
    <row r="442">
      <c r="A442" s="206"/>
      <c r="B442" s="207"/>
      <c r="C442" s="208"/>
      <c r="D442" s="208"/>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row>
    <row r="443">
      <c r="A443" s="206"/>
      <c r="B443" s="207"/>
      <c r="C443" s="208"/>
      <c r="D443" s="208"/>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row>
    <row r="444">
      <c r="A444" s="206"/>
      <c r="B444" s="207"/>
      <c r="C444" s="208"/>
      <c r="D444" s="208"/>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row>
    <row r="445">
      <c r="A445" s="206"/>
      <c r="B445" s="207"/>
      <c r="C445" s="208"/>
      <c r="D445" s="208"/>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row>
    <row r="446">
      <c r="A446" s="206"/>
      <c r="B446" s="207"/>
      <c r="C446" s="208"/>
      <c r="D446" s="208"/>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row>
    <row r="447">
      <c r="A447" s="206"/>
      <c r="B447" s="207"/>
      <c r="C447" s="208"/>
      <c r="D447" s="208"/>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row>
    <row r="448">
      <c r="A448" s="206"/>
      <c r="B448" s="207"/>
      <c r="C448" s="208"/>
      <c r="D448" s="208"/>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row>
    <row r="449">
      <c r="A449" s="206"/>
      <c r="B449" s="207"/>
      <c r="C449" s="208"/>
      <c r="D449" s="208"/>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row>
    <row r="450">
      <c r="A450" s="206"/>
      <c r="B450" s="207"/>
      <c r="C450" s="208"/>
      <c r="D450" s="208"/>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row>
    <row r="451">
      <c r="A451" s="206"/>
      <c r="B451" s="207"/>
      <c r="C451" s="208"/>
      <c r="D451" s="208"/>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row>
    <row r="452">
      <c r="A452" s="206"/>
      <c r="B452" s="207"/>
      <c r="C452" s="208"/>
      <c r="D452" s="208"/>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row>
    <row r="453">
      <c r="A453" s="206"/>
      <c r="B453" s="207"/>
      <c r="C453" s="208"/>
      <c r="D453" s="208"/>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row>
    <row r="454">
      <c r="A454" s="206"/>
      <c r="B454" s="207"/>
      <c r="C454" s="208"/>
      <c r="D454" s="208"/>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row>
    <row r="455">
      <c r="A455" s="206"/>
      <c r="B455" s="207"/>
      <c r="C455" s="208"/>
      <c r="D455" s="208"/>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row>
    <row r="456">
      <c r="A456" s="206"/>
      <c r="B456" s="207"/>
      <c r="C456" s="208"/>
      <c r="D456" s="208"/>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row>
    <row r="457">
      <c r="A457" s="206"/>
      <c r="B457" s="207"/>
      <c r="C457" s="208"/>
      <c r="D457" s="208"/>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row>
    <row r="458">
      <c r="A458" s="206"/>
      <c r="B458" s="207"/>
      <c r="C458" s="208"/>
      <c r="D458" s="208"/>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row>
    <row r="459">
      <c r="A459" s="206"/>
      <c r="B459" s="207"/>
      <c r="C459" s="208"/>
      <c r="D459" s="208"/>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row>
    <row r="460">
      <c r="A460" s="206"/>
      <c r="B460" s="207"/>
      <c r="C460" s="208"/>
      <c r="D460" s="208"/>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row>
    <row r="461">
      <c r="A461" s="206"/>
      <c r="B461" s="207"/>
      <c r="C461" s="208"/>
      <c r="D461" s="208"/>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row>
    <row r="462">
      <c r="A462" s="206"/>
      <c r="B462" s="207"/>
      <c r="C462" s="208"/>
      <c r="D462" s="208"/>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row>
    <row r="463">
      <c r="A463" s="206"/>
      <c r="B463" s="207"/>
      <c r="C463" s="208"/>
      <c r="D463" s="208"/>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row>
    <row r="464">
      <c r="A464" s="206"/>
      <c r="B464" s="207"/>
      <c r="C464" s="208"/>
      <c r="D464" s="208"/>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row>
    <row r="465">
      <c r="A465" s="206"/>
      <c r="B465" s="207"/>
      <c r="C465" s="208"/>
      <c r="D465" s="208"/>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row>
    <row r="466">
      <c r="A466" s="206"/>
      <c r="B466" s="207"/>
      <c r="C466" s="208"/>
      <c r="D466" s="208"/>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row>
    <row r="467">
      <c r="A467" s="206"/>
      <c r="B467" s="207"/>
      <c r="C467" s="208"/>
      <c r="D467" s="208"/>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row>
    <row r="468">
      <c r="A468" s="206"/>
      <c r="B468" s="207"/>
      <c r="C468" s="208"/>
      <c r="D468" s="208"/>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row>
    <row r="469">
      <c r="A469" s="206"/>
      <c r="B469" s="207"/>
      <c r="C469" s="208"/>
      <c r="D469" s="208"/>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row>
    <row r="470">
      <c r="A470" s="206"/>
      <c r="B470" s="207"/>
      <c r="C470" s="208"/>
      <c r="D470" s="208"/>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row>
    <row r="471">
      <c r="A471" s="206"/>
      <c r="B471" s="207"/>
      <c r="C471" s="208"/>
      <c r="D471" s="208"/>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row>
    <row r="472">
      <c r="A472" s="206"/>
      <c r="B472" s="207"/>
      <c r="C472" s="208"/>
      <c r="D472" s="208"/>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row>
    <row r="473">
      <c r="A473" s="206"/>
      <c r="B473" s="207"/>
      <c r="C473" s="208"/>
      <c r="D473" s="208"/>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row>
    <row r="474">
      <c r="A474" s="206"/>
      <c r="B474" s="207"/>
      <c r="C474" s="208"/>
      <c r="D474" s="208"/>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row>
    <row r="475">
      <c r="A475" s="206"/>
      <c r="B475" s="207"/>
      <c r="C475" s="208"/>
      <c r="D475" s="208"/>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row>
    <row r="476">
      <c r="A476" s="206"/>
      <c r="B476" s="207"/>
      <c r="C476" s="208"/>
      <c r="D476" s="208"/>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row>
    <row r="477">
      <c r="A477" s="206"/>
      <c r="B477" s="207"/>
      <c r="C477" s="208"/>
      <c r="D477" s="208"/>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row>
    <row r="478">
      <c r="A478" s="206"/>
      <c r="B478" s="207"/>
      <c r="C478" s="208"/>
      <c r="D478" s="208"/>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row>
    <row r="479">
      <c r="A479" s="206"/>
      <c r="B479" s="207"/>
      <c r="C479" s="208"/>
      <c r="D479" s="208"/>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row>
    <row r="480">
      <c r="A480" s="206"/>
      <c r="B480" s="207"/>
      <c r="C480" s="208"/>
      <c r="D480" s="208"/>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row>
    <row r="481">
      <c r="A481" s="206"/>
      <c r="B481" s="207"/>
      <c r="C481" s="208"/>
      <c r="D481" s="208"/>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row>
    <row r="482">
      <c r="A482" s="206"/>
      <c r="B482" s="207"/>
      <c r="C482" s="208"/>
      <c r="D482" s="208"/>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row>
    <row r="483">
      <c r="A483" s="206"/>
      <c r="B483" s="207"/>
      <c r="C483" s="208"/>
      <c r="D483" s="208"/>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row>
    <row r="484">
      <c r="A484" s="206"/>
      <c r="B484" s="207"/>
      <c r="C484" s="208"/>
      <c r="D484" s="208"/>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row>
    <row r="485">
      <c r="A485" s="206"/>
      <c r="B485" s="207"/>
      <c r="C485" s="208"/>
      <c r="D485" s="208"/>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row>
    <row r="486">
      <c r="A486" s="206"/>
      <c r="B486" s="207"/>
      <c r="C486" s="208"/>
      <c r="D486" s="208"/>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row>
    <row r="487">
      <c r="A487" s="206"/>
      <c r="B487" s="207"/>
      <c r="C487" s="208"/>
      <c r="D487" s="208"/>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row>
    <row r="488">
      <c r="A488" s="206"/>
      <c r="B488" s="207"/>
      <c r="C488" s="208"/>
      <c r="D488" s="208"/>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row>
    <row r="489">
      <c r="A489" s="206"/>
      <c r="B489" s="207"/>
      <c r="C489" s="208"/>
      <c r="D489" s="208"/>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row>
    <row r="490">
      <c r="A490" s="206"/>
      <c r="B490" s="207"/>
      <c r="C490" s="208"/>
      <c r="D490" s="208"/>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row>
    <row r="491">
      <c r="A491" s="206"/>
      <c r="B491" s="207"/>
      <c r="C491" s="208"/>
      <c r="D491" s="208"/>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row>
    <row r="492">
      <c r="A492" s="206"/>
      <c r="B492" s="207"/>
      <c r="C492" s="208"/>
      <c r="D492" s="208"/>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row>
    <row r="493">
      <c r="A493" s="206"/>
      <c r="B493" s="207"/>
      <c r="C493" s="208"/>
      <c r="D493" s="208"/>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row>
    <row r="494">
      <c r="A494" s="206"/>
      <c r="B494" s="207"/>
      <c r="C494" s="208"/>
      <c r="D494" s="208"/>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row>
    <row r="495">
      <c r="A495" s="206"/>
      <c r="B495" s="207"/>
      <c r="C495" s="208"/>
      <c r="D495" s="208"/>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row>
    <row r="496">
      <c r="A496" s="206"/>
      <c r="B496" s="207"/>
      <c r="C496" s="208"/>
      <c r="D496" s="208"/>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row>
    <row r="497">
      <c r="A497" s="206"/>
      <c r="B497" s="207"/>
      <c r="C497" s="208"/>
      <c r="D497" s="208"/>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row>
    <row r="498">
      <c r="A498" s="206"/>
      <c r="B498" s="207"/>
      <c r="C498" s="208"/>
      <c r="D498" s="208"/>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row>
    <row r="499">
      <c r="A499" s="206"/>
      <c r="B499" s="207"/>
      <c r="C499" s="208"/>
      <c r="D499" s="208"/>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row>
    <row r="500">
      <c r="A500" s="206"/>
      <c r="B500" s="207"/>
      <c r="C500" s="208"/>
      <c r="D500" s="208"/>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row>
    <row r="501">
      <c r="A501" s="206"/>
      <c r="B501" s="207"/>
      <c r="C501" s="208"/>
      <c r="D501" s="208"/>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row>
    <row r="502">
      <c r="A502" s="206"/>
      <c r="B502" s="207"/>
      <c r="C502" s="208"/>
      <c r="D502" s="208"/>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row>
    <row r="503">
      <c r="A503" s="206"/>
      <c r="B503" s="207"/>
      <c r="C503" s="208"/>
      <c r="D503" s="208"/>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row>
    <row r="504">
      <c r="A504" s="206"/>
      <c r="B504" s="207"/>
      <c r="C504" s="208"/>
      <c r="D504" s="208"/>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row>
    <row r="505">
      <c r="A505" s="206"/>
      <c r="B505" s="207"/>
      <c r="C505" s="208"/>
      <c r="D505" s="208"/>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row>
    <row r="506">
      <c r="A506" s="206"/>
      <c r="B506" s="207"/>
      <c r="C506" s="208"/>
      <c r="D506" s="208"/>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row>
    <row r="507">
      <c r="A507" s="206"/>
      <c r="B507" s="207"/>
      <c r="C507" s="208"/>
      <c r="D507" s="208"/>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row>
    <row r="508">
      <c r="A508" s="206"/>
      <c r="B508" s="207"/>
      <c r="C508" s="208"/>
      <c r="D508" s="208"/>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row>
    <row r="509">
      <c r="A509" s="206"/>
      <c r="B509" s="207"/>
      <c r="C509" s="208"/>
      <c r="D509" s="208"/>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row>
    <row r="510">
      <c r="A510" s="206"/>
      <c r="B510" s="207"/>
      <c r="C510" s="208"/>
      <c r="D510" s="208"/>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row>
    <row r="511">
      <c r="A511" s="206"/>
      <c r="B511" s="207"/>
      <c r="C511" s="208"/>
      <c r="D511" s="208"/>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row>
    <row r="512">
      <c r="A512" s="206"/>
      <c r="B512" s="207"/>
      <c r="C512" s="208"/>
      <c r="D512" s="208"/>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row>
    <row r="513">
      <c r="A513" s="206"/>
      <c r="B513" s="207"/>
      <c r="C513" s="208"/>
      <c r="D513" s="208"/>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row>
    <row r="514">
      <c r="A514" s="206"/>
      <c r="B514" s="207"/>
      <c r="C514" s="208"/>
      <c r="D514" s="208"/>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row>
    <row r="515">
      <c r="A515" s="206"/>
      <c r="B515" s="207"/>
      <c r="C515" s="208"/>
      <c r="D515" s="208"/>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row>
    <row r="516">
      <c r="A516" s="206"/>
      <c r="B516" s="207"/>
      <c r="C516" s="208"/>
      <c r="D516" s="208"/>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row>
    <row r="517">
      <c r="A517" s="206"/>
      <c r="B517" s="207"/>
      <c r="C517" s="208"/>
      <c r="D517" s="208"/>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row>
    <row r="518">
      <c r="A518" s="206"/>
      <c r="B518" s="207"/>
      <c r="C518" s="208"/>
      <c r="D518" s="208"/>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row>
    <row r="519">
      <c r="A519" s="206"/>
      <c r="B519" s="207"/>
      <c r="C519" s="208"/>
      <c r="D519" s="208"/>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row>
    <row r="520">
      <c r="A520" s="206"/>
      <c r="B520" s="207"/>
      <c r="C520" s="208"/>
      <c r="D520" s="208"/>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row>
    <row r="521">
      <c r="A521" s="206"/>
      <c r="B521" s="207"/>
      <c r="C521" s="208"/>
      <c r="D521" s="208"/>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row>
    <row r="522">
      <c r="A522" s="206"/>
      <c r="B522" s="207"/>
      <c r="C522" s="208"/>
      <c r="D522" s="208"/>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row>
    <row r="523">
      <c r="A523" s="206"/>
      <c r="B523" s="207"/>
      <c r="C523" s="208"/>
      <c r="D523" s="208"/>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row>
    <row r="524">
      <c r="A524" s="206"/>
      <c r="B524" s="207"/>
      <c r="C524" s="208"/>
      <c r="D524" s="208"/>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row>
    <row r="525">
      <c r="A525" s="206"/>
      <c r="B525" s="207"/>
      <c r="C525" s="208"/>
      <c r="D525" s="208"/>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row>
    <row r="526">
      <c r="A526" s="206"/>
      <c r="B526" s="207"/>
      <c r="C526" s="208"/>
      <c r="D526" s="208"/>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row>
    <row r="527">
      <c r="A527" s="206"/>
      <c r="B527" s="207"/>
      <c r="C527" s="208"/>
      <c r="D527" s="208"/>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row>
    <row r="528">
      <c r="A528" s="206"/>
      <c r="B528" s="207"/>
      <c r="C528" s="208"/>
      <c r="D528" s="208"/>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row>
    <row r="529">
      <c r="A529" s="206"/>
      <c r="B529" s="207"/>
      <c r="C529" s="208"/>
      <c r="D529" s="208"/>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row>
    <row r="530">
      <c r="A530" s="206"/>
      <c r="B530" s="207"/>
      <c r="C530" s="208"/>
      <c r="D530" s="208"/>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row>
    <row r="531">
      <c r="A531" s="206"/>
      <c r="B531" s="207"/>
      <c r="C531" s="208"/>
      <c r="D531" s="208"/>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row>
    <row r="532">
      <c r="A532" s="206"/>
      <c r="B532" s="207"/>
      <c r="C532" s="208"/>
      <c r="D532" s="208"/>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row>
    <row r="533">
      <c r="A533" s="206"/>
      <c r="B533" s="207"/>
      <c r="C533" s="208"/>
      <c r="D533" s="208"/>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row>
    <row r="534">
      <c r="A534" s="206"/>
      <c r="B534" s="207"/>
      <c r="C534" s="208"/>
      <c r="D534" s="208"/>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row>
    <row r="535">
      <c r="A535" s="206"/>
      <c r="B535" s="207"/>
      <c r="C535" s="208"/>
      <c r="D535" s="208"/>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row>
    <row r="536">
      <c r="A536" s="206"/>
      <c r="B536" s="207"/>
      <c r="C536" s="208"/>
      <c r="D536" s="208"/>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row>
    <row r="537">
      <c r="A537" s="206"/>
      <c r="B537" s="207"/>
      <c r="C537" s="208"/>
      <c r="D537" s="208"/>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row>
    <row r="538">
      <c r="A538" s="206"/>
      <c r="B538" s="207"/>
      <c r="C538" s="208"/>
      <c r="D538" s="208"/>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row>
    <row r="539">
      <c r="A539" s="206"/>
      <c r="B539" s="207"/>
      <c r="C539" s="208"/>
      <c r="D539" s="208"/>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row>
    <row r="540">
      <c r="A540" s="206"/>
      <c r="B540" s="207"/>
      <c r="C540" s="208"/>
      <c r="D540" s="208"/>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row>
    <row r="541">
      <c r="A541" s="206"/>
      <c r="B541" s="207"/>
      <c r="C541" s="208"/>
      <c r="D541" s="208"/>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row>
    <row r="542">
      <c r="A542" s="206"/>
      <c r="B542" s="207"/>
      <c r="C542" s="208"/>
      <c r="D542" s="208"/>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row>
    <row r="543">
      <c r="A543" s="206"/>
      <c r="B543" s="207"/>
      <c r="C543" s="208"/>
      <c r="D543" s="208"/>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row>
    <row r="544">
      <c r="A544" s="206"/>
      <c r="B544" s="207"/>
      <c r="C544" s="208"/>
      <c r="D544" s="208"/>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row>
    <row r="545">
      <c r="A545" s="206"/>
      <c r="B545" s="207"/>
      <c r="C545" s="208"/>
      <c r="D545" s="208"/>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row>
    <row r="546">
      <c r="A546" s="206"/>
      <c r="B546" s="207"/>
      <c r="C546" s="208"/>
      <c r="D546" s="208"/>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row>
    <row r="547">
      <c r="A547" s="206"/>
      <c r="B547" s="207"/>
      <c r="C547" s="208"/>
      <c r="D547" s="208"/>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row>
    <row r="548">
      <c r="A548" s="206"/>
      <c r="B548" s="207"/>
      <c r="C548" s="208"/>
      <c r="D548" s="208"/>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row>
    <row r="549">
      <c r="A549" s="206"/>
      <c r="B549" s="207"/>
      <c r="C549" s="208"/>
      <c r="D549" s="208"/>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row>
    <row r="550">
      <c r="A550" s="206"/>
      <c r="B550" s="207"/>
      <c r="C550" s="208"/>
      <c r="D550" s="208"/>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row>
    <row r="551">
      <c r="A551" s="206"/>
      <c r="B551" s="207"/>
      <c r="C551" s="208"/>
      <c r="D551" s="208"/>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row>
    <row r="552">
      <c r="A552" s="206"/>
      <c r="B552" s="207"/>
      <c r="C552" s="208"/>
      <c r="D552" s="208"/>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row>
    <row r="553">
      <c r="A553" s="206"/>
      <c r="B553" s="207"/>
      <c r="C553" s="208"/>
      <c r="D553" s="208"/>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row>
    <row r="554">
      <c r="A554" s="206"/>
      <c r="B554" s="207"/>
      <c r="C554" s="208"/>
      <c r="D554" s="208"/>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row>
    <row r="555">
      <c r="A555" s="206"/>
      <c r="B555" s="207"/>
      <c r="C555" s="208"/>
      <c r="D555" s="208"/>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row>
    <row r="556">
      <c r="A556" s="206"/>
      <c r="B556" s="207"/>
      <c r="C556" s="208"/>
      <c r="D556" s="208"/>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row>
    <row r="557">
      <c r="A557" s="206"/>
      <c r="B557" s="207"/>
      <c r="C557" s="208"/>
      <c r="D557" s="208"/>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row>
    <row r="558">
      <c r="A558" s="206"/>
      <c r="B558" s="207"/>
      <c r="C558" s="208"/>
      <c r="D558" s="208"/>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row>
    <row r="559">
      <c r="A559" s="206"/>
      <c r="B559" s="207"/>
      <c r="C559" s="208"/>
      <c r="D559" s="208"/>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row>
    <row r="560">
      <c r="A560" s="206"/>
      <c r="B560" s="207"/>
      <c r="C560" s="208"/>
      <c r="D560" s="208"/>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row>
    <row r="561">
      <c r="A561" s="206"/>
      <c r="B561" s="207"/>
      <c r="C561" s="208"/>
      <c r="D561" s="208"/>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row>
    <row r="562">
      <c r="A562" s="206"/>
      <c r="B562" s="207"/>
      <c r="C562" s="208"/>
      <c r="D562" s="208"/>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row>
    <row r="563">
      <c r="A563" s="206"/>
      <c r="B563" s="207"/>
      <c r="C563" s="208"/>
      <c r="D563" s="208"/>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row>
    <row r="564">
      <c r="A564" s="206"/>
      <c r="B564" s="207"/>
      <c r="C564" s="208"/>
      <c r="D564" s="208"/>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row>
    <row r="565">
      <c r="A565" s="206"/>
      <c r="B565" s="207"/>
      <c r="C565" s="208"/>
      <c r="D565" s="208"/>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row>
    <row r="566">
      <c r="A566" s="206"/>
      <c r="B566" s="207"/>
      <c r="C566" s="208"/>
      <c r="D566" s="208"/>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row>
    <row r="567">
      <c r="A567" s="206"/>
      <c r="B567" s="207"/>
      <c r="C567" s="208"/>
      <c r="D567" s="208"/>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row>
    <row r="568">
      <c r="A568" s="206"/>
      <c r="B568" s="207"/>
      <c r="C568" s="208"/>
      <c r="D568" s="208"/>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row>
    <row r="569">
      <c r="A569" s="206"/>
      <c r="B569" s="207"/>
      <c r="C569" s="208"/>
      <c r="D569" s="208"/>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row>
    <row r="570">
      <c r="A570" s="206"/>
      <c r="B570" s="207"/>
      <c r="C570" s="208"/>
      <c r="D570" s="208"/>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row>
    <row r="571">
      <c r="A571" s="206"/>
      <c r="B571" s="207"/>
      <c r="C571" s="208"/>
      <c r="D571" s="208"/>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row>
    <row r="572">
      <c r="A572" s="206"/>
      <c r="B572" s="207"/>
      <c r="C572" s="208"/>
      <c r="D572" s="208"/>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row>
    <row r="573">
      <c r="A573" s="206"/>
      <c r="B573" s="207"/>
      <c r="C573" s="208"/>
      <c r="D573" s="208"/>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row>
    <row r="574">
      <c r="A574" s="206"/>
      <c r="B574" s="207"/>
      <c r="C574" s="208"/>
      <c r="D574" s="208"/>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row>
    <row r="575">
      <c r="A575" s="206"/>
      <c r="B575" s="207"/>
      <c r="C575" s="208"/>
      <c r="D575" s="208"/>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row>
    <row r="576">
      <c r="A576" s="206"/>
      <c r="B576" s="207"/>
      <c r="C576" s="208"/>
      <c r="D576" s="208"/>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row>
    <row r="577">
      <c r="A577" s="206"/>
      <c r="B577" s="207"/>
      <c r="C577" s="208"/>
      <c r="D577" s="208"/>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row>
    <row r="578">
      <c r="A578" s="206"/>
      <c r="B578" s="207"/>
      <c r="C578" s="208"/>
      <c r="D578" s="208"/>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row>
    <row r="579">
      <c r="A579" s="206"/>
      <c r="B579" s="207"/>
      <c r="C579" s="208"/>
      <c r="D579" s="208"/>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row>
    <row r="580">
      <c r="A580" s="206"/>
      <c r="B580" s="207"/>
      <c r="C580" s="208"/>
      <c r="D580" s="208"/>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row>
    <row r="581">
      <c r="A581" s="206"/>
      <c r="B581" s="207"/>
      <c r="C581" s="208"/>
      <c r="D581" s="208"/>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row>
    <row r="582">
      <c r="A582" s="206"/>
      <c r="B582" s="207"/>
      <c r="C582" s="208"/>
      <c r="D582" s="208"/>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row>
    <row r="583">
      <c r="A583" s="206"/>
      <c r="B583" s="207"/>
      <c r="C583" s="208"/>
      <c r="D583" s="208"/>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row>
    <row r="584">
      <c r="A584" s="206"/>
      <c r="B584" s="207"/>
      <c r="C584" s="208"/>
      <c r="D584" s="208"/>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row>
    <row r="585">
      <c r="A585" s="206"/>
      <c r="B585" s="207"/>
      <c r="C585" s="208"/>
      <c r="D585" s="208"/>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row>
    <row r="586">
      <c r="A586" s="206"/>
      <c r="B586" s="207"/>
      <c r="C586" s="208"/>
      <c r="D586" s="208"/>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row>
    <row r="587">
      <c r="A587" s="206"/>
      <c r="B587" s="207"/>
      <c r="C587" s="208"/>
      <c r="D587" s="208"/>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row>
    <row r="588">
      <c r="A588" s="206"/>
      <c r="B588" s="207"/>
      <c r="C588" s="208"/>
      <c r="D588" s="208"/>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row>
    <row r="589">
      <c r="A589" s="206"/>
      <c r="B589" s="207"/>
      <c r="C589" s="208"/>
      <c r="D589" s="208"/>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row>
    <row r="590">
      <c r="A590" s="206"/>
      <c r="B590" s="207"/>
      <c r="C590" s="208"/>
      <c r="D590" s="208"/>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row>
    <row r="591">
      <c r="A591" s="206"/>
      <c r="B591" s="207"/>
      <c r="C591" s="208"/>
      <c r="D591" s="208"/>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row>
    <row r="592">
      <c r="A592" s="206"/>
      <c r="B592" s="207"/>
      <c r="C592" s="208"/>
      <c r="D592" s="208"/>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row>
    <row r="593">
      <c r="A593" s="206"/>
      <c r="B593" s="207"/>
      <c r="C593" s="208"/>
      <c r="D593" s="208"/>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row>
    <row r="594">
      <c r="A594" s="206"/>
      <c r="B594" s="207"/>
      <c r="C594" s="208"/>
      <c r="D594" s="208"/>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row>
    <row r="595">
      <c r="A595" s="206"/>
      <c r="B595" s="207"/>
      <c r="C595" s="208"/>
      <c r="D595" s="208"/>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row>
    <row r="596">
      <c r="A596" s="206"/>
      <c r="B596" s="207"/>
      <c r="C596" s="208"/>
      <c r="D596" s="208"/>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row>
    <row r="597">
      <c r="A597" s="206"/>
      <c r="B597" s="207"/>
      <c r="C597" s="208"/>
      <c r="D597" s="208"/>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row>
    <row r="598">
      <c r="A598" s="206"/>
      <c r="B598" s="207"/>
      <c r="C598" s="208"/>
      <c r="D598" s="208"/>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row>
    <row r="599">
      <c r="A599" s="206"/>
      <c r="B599" s="207"/>
      <c r="C599" s="208"/>
      <c r="D599" s="208"/>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row>
    <row r="600">
      <c r="A600" s="206"/>
      <c r="B600" s="207"/>
      <c r="C600" s="208"/>
      <c r="D600" s="208"/>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row>
    <row r="601">
      <c r="A601" s="206"/>
      <c r="B601" s="207"/>
      <c r="C601" s="208"/>
      <c r="D601" s="208"/>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row>
    <row r="602">
      <c r="A602" s="206"/>
      <c r="B602" s="207"/>
      <c r="C602" s="208"/>
      <c r="D602" s="208"/>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row>
    <row r="603">
      <c r="A603" s="206"/>
      <c r="B603" s="207"/>
      <c r="C603" s="208"/>
      <c r="D603" s="208"/>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row>
    <row r="604">
      <c r="A604" s="206"/>
      <c r="B604" s="207"/>
      <c r="C604" s="208"/>
      <c r="D604" s="208"/>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row>
    <row r="605">
      <c r="A605" s="206"/>
      <c r="B605" s="207"/>
      <c r="C605" s="208"/>
      <c r="D605" s="208"/>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row>
    <row r="606">
      <c r="A606" s="206"/>
      <c r="B606" s="207"/>
      <c r="C606" s="208"/>
      <c r="D606" s="208"/>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row>
    <row r="607">
      <c r="A607" s="206"/>
      <c r="B607" s="207"/>
      <c r="C607" s="208"/>
      <c r="D607" s="208"/>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row>
    <row r="608">
      <c r="A608" s="206"/>
      <c r="B608" s="207"/>
      <c r="C608" s="208"/>
      <c r="D608" s="208"/>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row>
    <row r="609">
      <c r="A609" s="206"/>
      <c r="B609" s="207"/>
      <c r="C609" s="208"/>
      <c r="D609" s="208"/>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row>
    <row r="610">
      <c r="A610" s="206"/>
      <c r="B610" s="207"/>
      <c r="C610" s="208"/>
      <c r="D610" s="208"/>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row>
    <row r="611">
      <c r="A611" s="206"/>
      <c r="B611" s="207"/>
      <c r="C611" s="208"/>
      <c r="D611" s="208"/>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row>
    <row r="612">
      <c r="A612" s="206"/>
      <c r="B612" s="207"/>
      <c r="C612" s="208"/>
      <c r="D612" s="208"/>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row>
    <row r="613">
      <c r="A613" s="206"/>
      <c r="B613" s="207"/>
      <c r="C613" s="208"/>
      <c r="D613" s="208"/>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row>
    <row r="614">
      <c r="A614" s="206"/>
      <c r="B614" s="207"/>
      <c r="C614" s="208"/>
      <c r="D614" s="208"/>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row>
    <row r="615">
      <c r="A615" s="206"/>
      <c r="B615" s="207"/>
      <c r="C615" s="208"/>
      <c r="D615" s="208"/>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row>
    <row r="616">
      <c r="A616" s="206"/>
      <c r="B616" s="207"/>
      <c r="C616" s="208"/>
      <c r="D616" s="208"/>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row>
    <row r="617">
      <c r="A617" s="206"/>
      <c r="B617" s="207"/>
      <c r="C617" s="208"/>
      <c r="D617" s="208"/>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row>
    <row r="618">
      <c r="A618" s="206"/>
      <c r="B618" s="207"/>
      <c r="C618" s="208"/>
      <c r="D618" s="208"/>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row>
    <row r="619">
      <c r="A619" s="206"/>
      <c r="B619" s="207"/>
      <c r="C619" s="208"/>
      <c r="D619" s="208"/>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row>
    <row r="620">
      <c r="A620" s="206"/>
      <c r="B620" s="207"/>
      <c r="C620" s="208"/>
      <c r="D620" s="208"/>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row>
    <row r="621">
      <c r="A621" s="206"/>
      <c r="B621" s="207"/>
      <c r="C621" s="208"/>
      <c r="D621" s="208"/>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row>
    <row r="622">
      <c r="A622" s="206"/>
      <c r="B622" s="207"/>
      <c r="C622" s="208"/>
      <c r="D622" s="208"/>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row>
    <row r="623">
      <c r="A623" s="206"/>
      <c r="B623" s="207"/>
      <c r="C623" s="208"/>
      <c r="D623" s="208"/>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row>
    <row r="624">
      <c r="A624" s="206"/>
      <c r="B624" s="207"/>
      <c r="C624" s="208"/>
      <c r="D624" s="208"/>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row>
    <row r="625">
      <c r="A625" s="206"/>
      <c r="B625" s="207"/>
      <c r="C625" s="208"/>
      <c r="D625" s="208"/>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row>
    <row r="626">
      <c r="A626" s="206"/>
      <c r="B626" s="207"/>
      <c r="C626" s="208"/>
      <c r="D626" s="208"/>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row>
    <row r="627">
      <c r="A627" s="206"/>
      <c r="B627" s="207"/>
      <c r="C627" s="208"/>
      <c r="D627" s="208"/>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row>
    <row r="628">
      <c r="A628" s="206"/>
      <c r="B628" s="207"/>
      <c r="C628" s="208"/>
      <c r="D628" s="208"/>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row>
    <row r="629">
      <c r="A629" s="206"/>
      <c r="B629" s="207"/>
      <c r="C629" s="208"/>
      <c r="D629" s="208"/>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row>
    <row r="630">
      <c r="A630" s="206"/>
      <c r="B630" s="207"/>
      <c r="C630" s="208"/>
      <c r="D630" s="208"/>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row>
    <row r="631">
      <c r="A631" s="206"/>
      <c r="B631" s="207"/>
      <c r="C631" s="208"/>
      <c r="D631" s="208"/>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row>
    <row r="632">
      <c r="A632" s="206"/>
      <c r="B632" s="207"/>
      <c r="C632" s="208"/>
      <c r="D632" s="208"/>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row>
    <row r="633">
      <c r="A633" s="206"/>
      <c r="B633" s="207"/>
      <c r="C633" s="208"/>
      <c r="D633" s="208"/>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row>
    <row r="634">
      <c r="A634" s="206"/>
      <c r="B634" s="207"/>
      <c r="C634" s="208"/>
      <c r="D634" s="208"/>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row>
    <row r="635">
      <c r="A635" s="206"/>
      <c r="B635" s="207"/>
      <c r="C635" s="208"/>
      <c r="D635" s="208"/>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row>
    <row r="636">
      <c r="A636" s="206"/>
      <c r="B636" s="207"/>
      <c r="C636" s="208"/>
      <c r="D636" s="208"/>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row>
    <row r="637">
      <c r="A637" s="206"/>
      <c r="B637" s="207"/>
      <c r="C637" s="208"/>
      <c r="D637" s="208"/>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row>
    <row r="638">
      <c r="A638" s="206"/>
      <c r="B638" s="207"/>
      <c r="C638" s="208"/>
      <c r="D638" s="208"/>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row>
    <row r="639">
      <c r="A639" s="206"/>
      <c r="B639" s="207"/>
      <c r="C639" s="208"/>
      <c r="D639" s="208"/>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row>
    <row r="640">
      <c r="A640" s="206"/>
      <c r="B640" s="207"/>
      <c r="C640" s="208"/>
      <c r="D640" s="208"/>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row>
    <row r="641">
      <c r="A641" s="206"/>
      <c r="B641" s="207"/>
      <c r="C641" s="208"/>
      <c r="D641" s="208"/>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row>
    <row r="642">
      <c r="A642" s="206"/>
      <c r="B642" s="207"/>
      <c r="C642" s="208"/>
      <c r="D642" s="208"/>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row>
    <row r="643">
      <c r="A643" s="206"/>
      <c r="B643" s="207"/>
      <c r="C643" s="208"/>
      <c r="D643" s="208"/>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row>
    <row r="644">
      <c r="A644" s="206"/>
      <c r="B644" s="207"/>
      <c r="C644" s="208"/>
      <c r="D644" s="208"/>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row>
    <row r="645">
      <c r="A645" s="206"/>
      <c r="B645" s="207"/>
      <c r="C645" s="208"/>
      <c r="D645" s="208"/>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row>
    <row r="646">
      <c r="A646" s="206"/>
      <c r="B646" s="207"/>
      <c r="C646" s="208"/>
      <c r="D646" s="208"/>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row>
    <row r="647">
      <c r="A647" s="206"/>
      <c r="B647" s="207"/>
      <c r="C647" s="208"/>
      <c r="D647" s="208"/>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row>
    <row r="648">
      <c r="A648" s="206"/>
      <c r="B648" s="207"/>
      <c r="C648" s="208"/>
      <c r="D648" s="208"/>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row>
    <row r="649">
      <c r="A649" s="206"/>
      <c r="B649" s="207"/>
      <c r="C649" s="208"/>
      <c r="D649" s="208"/>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row>
    <row r="650">
      <c r="A650" s="206"/>
      <c r="B650" s="207"/>
      <c r="C650" s="208"/>
      <c r="D650" s="208"/>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row>
    <row r="651">
      <c r="A651" s="206"/>
      <c r="B651" s="207"/>
      <c r="C651" s="208"/>
      <c r="D651" s="208"/>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row>
    <row r="652">
      <c r="A652" s="206"/>
      <c r="B652" s="207"/>
      <c r="C652" s="208"/>
      <c r="D652" s="208"/>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row>
    <row r="653">
      <c r="A653" s="206"/>
      <c r="B653" s="207"/>
      <c r="C653" s="208"/>
      <c r="D653" s="208"/>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row>
    <row r="654">
      <c r="A654" s="206"/>
      <c r="B654" s="207"/>
      <c r="C654" s="208"/>
      <c r="D654" s="208"/>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row>
    <row r="655">
      <c r="A655" s="206"/>
      <c r="B655" s="207"/>
      <c r="C655" s="208"/>
      <c r="D655" s="208"/>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row>
    <row r="656">
      <c r="A656" s="206"/>
      <c r="B656" s="207"/>
      <c r="C656" s="208"/>
      <c r="D656" s="208"/>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row>
    <row r="657">
      <c r="A657" s="206"/>
      <c r="B657" s="207"/>
      <c r="C657" s="208"/>
      <c r="D657" s="208"/>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row>
    <row r="658">
      <c r="A658" s="206"/>
      <c r="B658" s="207"/>
      <c r="C658" s="208"/>
      <c r="D658" s="208"/>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row>
    <row r="659">
      <c r="A659" s="206"/>
      <c r="B659" s="207"/>
      <c r="C659" s="208"/>
      <c r="D659" s="208"/>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row>
    <row r="660">
      <c r="A660" s="206"/>
      <c r="B660" s="207"/>
      <c r="C660" s="208"/>
      <c r="D660" s="208"/>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row>
    <row r="661">
      <c r="A661" s="206"/>
      <c r="B661" s="207"/>
      <c r="C661" s="208"/>
      <c r="D661" s="208"/>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row>
    <row r="662">
      <c r="A662" s="206"/>
      <c r="B662" s="207"/>
      <c r="C662" s="208"/>
      <c r="D662" s="208"/>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row>
    <row r="663">
      <c r="A663" s="206"/>
      <c r="B663" s="207"/>
      <c r="C663" s="208"/>
      <c r="D663" s="208"/>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row>
    <row r="664">
      <c r="A664" s="206"/>
      <c r="B664" s="207"/>
      <c r="C664" s="208"/>
      <c r="D664" s="208"/>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row>
    <row r="665">
      <c r="A665" s="206"/>
      <c r="B665" s="207"/>
      <c r="C665" s="208"/>
      <c r="D665" s="208"/>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row>
    <row r="666">
      <c r="A666" s="206"/>
      <c r="B666" s="207"/>
      <c r="C666" s="208"/>
      <c r="D666" s="208"/>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row>
    <row r="667">
      <c r="A667" s="206"/>
      <c r="B667" s="207"/>
      <c r="C667" s="208"/>
      <c r="D667" s="208"/>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row>
    <row r="668">
      <c r="A668" s="206"/>
      <c r="B668" s="207"/>
      <c r="C668" s="208"/>
      <c r="D668" s="208"/>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row>
    <row r="669">
      <c r="A669" s="206"/>
      <c r="B669" s="207"/>
      <c r="C669" s="208"/>
      <c r="D669" s="208"/>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row>
    <row r="670">
      <c r="A670" s="206"/>
      <c r="B670" s="207"/>
      <c r="C670" s="208"/>
      <c r="D670" s="208"/>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row>
    <row r="671">
      <c r="A671" s="206"/>
      <c r="B671" s="207"/>
      <c r="C671" s="208"/>
      <c r="D671" s="208"/>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row>
    <row r="672">
      <c r="A672" s="206"/>
      <c r="B672" s="207"/>
      <c r="C672" s="208"/>
      <c r="D672" s="208"/>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row>
    <row r="673">
      <c r="A673" s="206"/>
      <c r="B673" s="207"/>
      <c r="C673" s="208"/>
      <c r="D673" s="208"/>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row>
    <row r="674">
      <c r="A674" s="206"/>
      <c r="B674" s="207"/>
      <c r="C674" s="208"/>
      <c r="D674" s="208"/>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row>
    <row r="675">
      <c r="A675" s="206"/>
      <c r="B675" s="207"/>
      <c r="C675" s="208"/>
      <c r="D675" s="208"/>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row>
    <row r="676">
      <c r="A676" s="206"/>
      <c r="B676" s="207"/>
      <c r="C676" s="208"/>
      <c r="D676" s="208"/>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row>
    <row r="677">
      <c r="A677" s="206"/>
      <c r="B677" s="207"/>
      <c r="C677" s="208"/>
      <c r="D677" s="208"/>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row>
    <row r="678">
      <c r="A678" s="206"/>
      <c r="B678" s="207"/>
      <c r="C678" s="208"/>
      <c r="D678" s="208"/>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row>
    <row r="679">
      <c r="A679" s="206"/>
      <c r="B679" s="207"/>
      <c r="C679" s="208"/>
      <c r="D679" s="208"/>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row>
    <row r="680">
      <c r="A680" s="206"/>
      <c r="B680" s="207"/>
      <c r="C680" s="208"/>
      <c r="D680" s="208"/>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row>
    <row r="681">
      <c r="A681" s="206"/>
      <c r="B681" s="207"/>
      <c r="C681" s="208"/>
      <c r="D681" s="208"/>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row>
    <row r="682">
      <c r="A682" s="206"/>
      <c r="B682" s="207"/>
      <c r="C682" s="208"/>
      <c r="D682" s="208"/>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row>
    <row r="683">
      <c r="A683" s="206"/>
      <c r="B683" s="207"/>
      <c r="C683" s="208"/>
      <c r="D683" s="208"/>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row>
    <row r="684">
      <c r="A684" s="206"/>
      <c r="B684" s="207"/>
      <c r="C684" s="208"/>
      <c r="D684" s="208"/>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row>
    <row r="685">
      <c r="A685" s="206"/>
      <c r="B685" s="207"/>
      <c r="C685" s="208"/>
      <c r="D685" s="208"/>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row>
    <row r="686">
      <c r="A686" s="206"/>
      <c r="B686" s="207"/>
      <c r="C686" s="208"/>
      <c r="D686" s="208"/>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row>
    <row r="687">
      <c r="A687" s="206"/>
      <c r="B687" s="207"/>
      <c r="C687" s="208"/>
      <c r="D687" s="208"/>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row>
    <row r="688">
      <c r="A688" s="206"/>
      <c r="B688" s="207"/>
      <c r="C688" s="208"/>
      <c r="D688" s="208"/>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row>
    <row r="689">
      <c r="A689" s="206"/>
      <c r="B689" s="207"/>
      <c r="C689" s="208"/>
      <c r="D689" s="208"/>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row>
    <row r="690">
      <c r="A690" s="206"/>
      <c r="B690" s="207"/>
      <c r="C690" s="208"/>
      <c r="D690" s="208"/>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row>
    <row r="691">
      <c r="A691" s="206"/>
      <c r="B691" s="207"/>
      <c r="C691" s="208"/>
      <c r="D691" s="208"/>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row>
    <row r="692">
      <c r="A692" s="206"/>
      <c r="B692" s="207"/>
      <c r="C692" s="208"/>
      <c r="D692" s="208"/>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row>
    <row r="693">
      <c r="A693" s="206"/>
      <c r="B693" s="207"/>
      <c r="C693" s="208"/>
      <c r="D693" s="208"/>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row>
    <row r="694">
      <c r="A694" s="206"/>
      <c r="B694" s="207"/>
      <c r="C694" s="208"/>
      <c r="D694" s="208"/>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row>
    <row r="695">
      <c r="A695" s="206"/>
      <c r="B695" s="207"/>
      <c r="C695" s="208"/>
      <c r="D695" s="208"/>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row>
    <row r="696">
      <c r="A696" s="206"/>
      <c r="B696" s="207"/>
      <c r="C696" s="208"/>
      <c r="D696" s="208"/>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row>
    <row r="697">
      <c r="A697" s="206"/>
      <c r="B697" s="207"/>
      <c r="C697" s="208"/>
      <c r="D697" s="208"/>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row>
    <row r="698">
      <c r="A698" s="206"/>
      <c r="B698" s="207"/>
      <c r="C698" s="208"/>
      <c r="D698" s="208"/>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row>
    <row r="699">
      <c r="A699" s="206"/>
      <c r="B699" s="207"/>
      <c r="C699" s="208"/>
      <c r="D699" s="208"/>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row>
    <row r="700">
      <c r="A700" s="206"/>
      <c r="B700" s="207"/>
      <c r="C700" s="208"/>
      <c r="D700" s="208"/>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row>
    <row r="701">
      <c r="A701" s="206"/>
      <c r="B701" s="207"/>
      <c r="C701" s="208"/>
      <c r="D701" s="208"/>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row>
    <row r="702">
      <c r="A702" s="206"/>
      <c r="B702" s="207"/>
      <c r="C702" s="208"/>
      <c r="D702" s="208"/>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row>
    <row r="703">
      <c r="A703" s="206"/>
      <c r="B703" s="207"/>
      <c r="C703" s="208"/>
      <c r="D703" s="208"/>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row>
    <row r="704">
      <c r="A704" s="206"/>
      <c r="B704" s="207"/>
      <c r="C704" s="208"/>
      <c r="D704" s="208"/>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row>
    <row r="705">
      <c r="A705" s="206"/>
      <c r="B705" s="207"/>
      <c r="C705" s="208"/>
      <c r="D705" s="208"/>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row>
    <row r="706">
      <c r="A706" s="206"/>
      <c r="B706" s="207"/>
      <c r="C706" s="208"/>
      <c r="D706" s="208"/>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row>
    <row r="707">
      <c r="A707" s="206"/>
      <c r="B707" s="207"/>
      <c r="C707" s="208"/>
      <c r="D707" s="208"/>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row>
    <row r="708">
      <c r="A708" s="206"/>
      <c r="B708" s="207"/>
      <c r="C708" s="208"/>
      <c r="D708" s="208"/>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row>
    <row r="709">
      <c r="A709" s="206"/>
      <c r="B709" s="207"/>
      <c r="C709" s="208"/>
      <c r="D709" s="208"/>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row>
    <row r="710">
      <c r="A710" s="206"/>
      <c r="B710" s="207"/>
      <c r="C710" s="208"/>
      <c r="D710" s="208"/>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row>
    <row r="711">
      <c r="A711" s="206"/>
      <c r="B711" s="207"/>
      <c r="C711" s="208"/>
      <c r="D711" s="208"/>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row>
    <row r="712">
      <c r="A712" s="206"/>
      <c r="B712" s="207"/>
      <c r="C712" s="208"/>
      <c r="D712" s="208"/>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row>
    <row r="713">
      <c r="A713" s="206"/>
      <c r="B713" s="207"/>
      <c r="C713" s="208"/>
      <c r="D713" s="208"/>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row>
    <row r="714">
      <c r="A714" s="206"/>
      <c r="B714" s="207"/>
      <c r="C714" s="208"/>
      <c r="D714" s="208"/>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row>
    <row r="715">
      <c r="A715" s="206"/>
      <c r="B715" s="207"/>
      <c r="C715" s="208"/>
      <c r="D715" s="208"/>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row>
    <row r="716">
      <c r="A716" s="206"/>
      <c r="B716" s="207"/>
      <c r="C716" s="208"/>
      <c r="D716" s="208"/>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row>
    <row r="717">
      <c r="A717" s="206"/>
      <c r="B717" s="207"/>
      <c r="C717" s="208"/>
      <c r="D717" s="208"/>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row>
    <row r="718">
      <c r="A718" s="206"/>
      <c r="B718" s="207"/>
      <c r="C718" s="208"/>
      <c r="D718" s="208"/>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row>
    <row r="719">
      <c r="A719" s="206"/>
      <c r="B719" s="207"/>
      <c r="C719" s="208"/>
      <c r="D719" s="208"/>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row>
    <row r="720">
      <c r="A720" s="206"/>
      <c r="B720" s="207"/>
      <c r="C720" s="208"/>
      <c r="D720" s="208"/>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row>
    <row r="721">
      <c r="A721" s="206"/>
      <c r="B721" s="207"/>
      <c r="C721" s="208"/>
      <c r="D721" s="208"/>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row>
    <row r="722">
      <c r="A722" s="206"/>
      <c r="B722" s="207"/>
      <c r="C722" s="208"/>
      <c r="D722" s="208"/>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row>
    <row r="723">
      <c r="A723" s="206"/>
      <c r="B723" s="207"/>
      <c r="C723" s="208"/>
      <c r="D723" s="208"/>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row>
    <row r="724">
      <c r="A724" s="206"/>
      <c r="B724" s="207"/>
      <c r="C724" s="208"/>
      <c r="D724" s="208"/>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row>
    <row r="725">
      <c r="A725" s="206"/>
      <c r="B725" s="207"/>
      <c r="C725" s="208"/>
      <c r="D725" s="208"/>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row>
    <row r="726">
      <c r="A726" s="206"/>
      <c r="B726" s="207"/>
      <c r="C726" s="208"/>
      <c r="D726" s="208"/>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row>
    <row r="727">
      <c r="A727" s="206"/>
      <c r="B727" s="207"/>
      <c r="C727" s="208"/>
      <c r="D727" s="208"/>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row>
    <row r="728">
      <c r="A728" s="206"/>
      <c r="B728" s="207"/>
      <c r="C728" s="208"/>
      <c r="D728" s="208"/>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row>
    <row r="729">
      <c r="A729" s="206"/>
      <c r="B729" s="207"/>
      <c r="C729" s="208"/>
      <c r="D729" s="208"/>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row>
    <row r="730">
      <c r="A730" s="206"/>
      <c r="B730" s="207"/>
      <c r="C730" s="208"/>
      <c r="D730" s="208"/>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row>
    <row r="731">
      <c r="A731" s="206"/>
      <c r="B731" s="207"/>
      <c r="C731" s="208"/>
      <c r="D731" s="208"/>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row>
    <row r="732">
      <c r="A732" s="206"/>
      <c r="B732" s="207"/>
      <c r="C732" s="208"/>
      <c r="D732" s="208"/>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row>
    <row r="733">
      <c r="A733" s="206"/>
      <c r="B733" s="207"/>
      <c r="C733" s="208"/>
      <c r="D733" s="208"/>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row>
    <row r="734">
      <c r="A734" s="206"/>
      <c r="B734" s="207"/>
      <c r="C734" s="208"/>
      <c r="D734" s="208"/>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row>
    <row r="735">
      <c r="A735" s="206"/>
      <c r="B735" s="207"/>
      <c r="C735" s="208"/>
      <c r="D735" s="208"/>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row>
    <row r="736">
      <c r="A736" s="206"/>
      <c r="B736" s="207"/>
      <c r="C736" s="208"/>
      <c r="D736" s="208"/>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row>
    <row r="737">
      <c r="A737" s="206"/>
      <c r="B737" s="207"/>
      <c r="C737" s="208"/>
      <c r="D737" s="208"/>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row>
    <row r="738">
      <c r="A738" s="206"/>
      <c r="B738" s="207"/>
      <c r="C738" s="208"/>
      <c r="D738" s="208"/>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row>
    <row r="739">
      <c r="A739" s="206"/>
      <c r="B739" s="207"/>
      <c r="C739" s="208"/>
      <c r="D739" s="208"/>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row>
    <row r="740">
      <c r="A740" s="206"/>
      <c r="B740" s="207"/>
      <c r="C740" s="208"/>
      <c r="D740" s="208"/>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row>
    <row r="741">
      <c r="A741" s="206"/>
      <c r="B741" s="207"/>
      <c r="C741" s="208"/>
      <c r="D741" s="208"/>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row>
    <row r="742">
      <c r="A742" s="206"/>
      <c r="B742" s="207"/>
      <c r="C742" s="208"/>
      <c r="D742" s="208"/>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row>
    <row r="743">
      <c r="A743" s="206"/>
      <c r="B743" s="207"/>
      <c r="C743" s="208"/>
      <c r="D743" s="208"/>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row>
    <row r="744">
      <c r="A744" s="206"/>
      <c r="B744" s="207"/>
      <c r="C744" s="208"/>
      <c r="D744" s="208"/>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row>
    <row r="745">
      <c r="A745" s="206"/>
      <c r="B745" s="207"/>
      <c r="C745" s="208"/>
      <c r="D745" s="208"/>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row>
    <row r="746">
      <c r="A746" s="206"/>
      <c r="B746" s="207"/>
      <c r="C746" s="208"/>
      <c r="D746" s="208"/>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row>
    <row r="747">
      <c r="A747" s="206"/>
      <c r="B747" s="207"/>
      <c r="C747" s="208"/>
      <c r="D747" s="208"/>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row>
    <row r="748">
      <c r="A748" s="206"/>
      <c r="B748" s="207"/>
      <c r="C748" s="208"/>
      <c r="D748" s="208"/>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row>
    <row r="749">
      <c r="A749" s="206"/>
      <c r="B749" s="207"/>
      <c r="C749" s="208"/>
      <c r="D749" s="208"/>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row>
    <row r="750">
      <c r="A750" s="206"/>
      <c r="B750" s="207"/>
      <c r="C750" s="208"/>
      <c r="D750" s="208"/>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row>
    <row r="751">
      <c r="A751" s="206"/>
      <c r="B751" s="207"/>
      <c r="C751" s="208"/>
      <c r="D751" s="208"/>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row>
    <row r="752">
      <c r="A752" s="206"/>
      <c r="B752" s="207"/>
      <c r="C752" s="208"/>
      <c r="D752" s="208"/>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row>
    <row r="753">
      <c r="A753" s="206"/>
      <c r="B753" s="207"/>
      <c r="C753" s="208"/>
      <c r="D753" s="208"/>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row>
    <row r="754">
      <c r="A754" s="206"/>
      <c r="B754" s="207"/>
      <c r="C754" s="208"/>
      <c r="D754" s="208"/>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row>
    <row r="755">
      <c r="A755" s="206"/>
      <c r="B755" s="207"/>
      <c r="C755" s="208"/>
      <c r="D755" s="208"/>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row>
    <row r="756">
      <c r="A756" s="206"/>
      <c r="B756" s="207"/>
      <c r="C756" s="208"/>
      <c r="D756" s="208"/>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row>
    <row r="757">
      <c r="A757" s="206"/>
      <c r="B757" s="207"/>
      <c r="C757" s="208"/>
      <c r="D757" s="208"/>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row>
    <row r="758">
      <c r="A758" s="206"/>
      <c r="B758" s="207"/>
      <c r="C758" s="208"/>
      <c r="D758" s="208"/>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row>
    <row r="759">
      <c r="A759" s="206"/>
      <c r="B759" s="207"/>
      <c r="C759" s="208"/>
      <c r="D759" s="208"/>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row>
    <row r="760">
      <c r="A760" s="206"/>
      <c r="B760" s="207"/>
      <c r="C760" s="208"/>
      <c r="D760" s="208"/>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row>
    <row r="761">
      <c r="A761" s="206"/>
      <c r="B761" s="207"/>
      <c r="C761" s="208"/>
      <c r="D761" s="208"/>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row>
    <row r="762">
      <c r="A762" s="206"/>
      <c r="B762" s="207"/>
      <c r="C762" s="208"/>
      <c r="D762" s="208"/>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row>
    <row r="763">
      <c r="A763" s="206"/>
      <c r="B763" s="207"/>
      <c r="C763" s="208"/>
      <c r="D763" s="208"/>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row>
    <row r="764">
      <c r="A764" s="206"/>
      <c r="B764" s="207"/>
      <c r="C764" s="208"/>
      <c r="D764" s="208"/>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row>
    <row r="765">
      <c r="A765" s="206"/>
      <c r="B765" s="207"/>
      <c r="C765" s="208"/>
      <c r="D765" s="208"/>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row>
    <row r="766">
      <c r="A766" s="206"/>
      <c r="B766" s="207"/>
      <c r="C766" s="208"/>
      <c r="D766" s="208"/>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row>
    <row r="767">
      <c r="A767" s="206"/>
      <c r="B767" s="207"/>
      <c r="C767" s="208"/>
      <c r="D767" s="208"/>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row>
    <row r="768">
      <c r="A768" s="206"/>
      <c r="B768" s="207"/>
      <c r="C768" s="208"/>
      <c r="D768" s="208"/>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row>
    <row r="769">
      <c r="A769" s="206"/>
      <c r="B769" s="207"/>
      <c r="C769" s="208"/>
      <c r="D769" s="208"/>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row>
    <row r="770">
      <c r="A770" s="206"/>
      <c r="B770" s="207"/>
      <c r="C770" s="208"/>
      <c r="D770" s="208"/>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row>
    <row r="771">
      <c r="A771" s="206"/>
      <c r="B771" s="207"/>
      <c r="C771" s="208"/>
      <c r="D771" s="208"/>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row>
    <row r="772">
      <c r="A772" s="206"/>
      <c r="B772" s="207"/>
      <c r="C772" s="208"/>
      <c r="D772" s="208"/>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row>
    <row r="773">
      <c r="A773" s="206"/>
      <c r="B773" s="207"/>
      <c r="C773" s="208"/>
      <c r="D773" s="208"/>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row>
    <row r="774">
      <c r="A774" s="206"/>
      <c r="B774" s="207"/>
      <c r="C774" s="208"/>
      <c r="D774" s="208"/>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row>
    <row r="775">
      <c r="A775" s="206"/>
      <c r="B775" s="207"/>
      <c r="C775" s="208"/>
      <c r="D775" s="208"/>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row>
    <row r="776">
      <c r="A776" s="206"/>
      <c r="B776" s="207"/>
      <c r="C776" s="208"/>
      <c r="D776" s="208"/>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row>
    <row r="777">
      <c r="A777" s="206"/>
      <c r="B777" s="207"/>
      <c r="C777" s="208"/>
      <c r="D777" s="208"/>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row>
    <row r="778">
      <c r="A778" s="206"/>
      <c r="B778" s="207"/>
      <c r="C778" s="208"/>
      <c r="D778" s="208"/>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row>
    <row r="779">
      <c r="A779" s="206"/>
      <c r="B779" s="207"/>
      <c r="C779" s="208"/>
      <c r="D779" s="208"/>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row>
    <row r="780">
      <c r="A780" s="206"/>
      <c r="B780" s="207"/>
      <c r="C780" s="208"/>
      <c r="D780" s="208"/>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row>
    <row r="781">
      <c r="A781" s="206"/>
      <c r="B781" s="207"/>
      <c r="C781" s="208"/>
      <c r="D781" s="208"/>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row>
    <row r="782">
      <c r="A782" s="206"/>
      <c r="B782" s="207"/>
      <c r="C782" s="208"/>
      <c r="D782" s="208"/>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row>
    <row r="783">
      <c r="A783" s="206"/>
      <c r="B783" s="207"/>
      <c r="C783" s="208"/>
      <c r="D783" s="208"/>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row>
    <row r="784">
      <c r="A784" s="206"/>
      <c r="B784" s="207"/>
      <c r="C784" s="208"/>
      <c r="D784" s="208"/>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row>
    <row r="785">
      <c r="A785" s="206"/>
      <c r="B785" s="207"/>
      <c r="C785" s="208"/>
      <c r="D785" s="208"/>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row>
    <row r="786">
      <c r="A786" s="206"/>
      <c r="B786" s="207"/>
      <c r="C786" s="208"/>
      <c r="D786" s="208"/>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row>
    <row r="787">
      <c r="A787" s="206"/>
      <c r="B787" s="207"/>
      <c r="C787" s="208"/>
      <c r="D787" s="208"/>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row>
    <row r="788">
      <c r="A788" s="206"/>
      <c r="B788" s="207"/>
      <c r="C788" s="208"/>
      <c r="D788" s="208"/>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row>
    <row r="789">
      <c r="A789" s="206"/>
      <c r="B789" s="207"/>
      <c r="C789" s="208"/>
      <c r="D789" s="208"/>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row>
    <row r="790">
      <c r="A790" s="206"/>
      <c r="B790" s="207"/>
      <c r="C790" s="208"/>
      <c r="D790" s="208"/>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row>
    <row r="791">
      <c r="A791" s="206"/>
      <c r="B791" s="207"/>
      <c r="C791" s="208"/>
      <c r="D791" s="208"/>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row>
    <row r="792">
      <c r="A792" s="206"/>
      <c r="B792" s="207"/>
      <c r="C792" s="208"/>
      <c r="D792" s="208"/>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row>
    <row r="793">
      <c r="A793" s="206"/>
      <c r="B793" s="207"/>
      <c r="C793" s="208"/>
      <c r="D793" s="208"/>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row>
    <row r="794">
      <c r="A794" s="206"/>
      <c r="B794" s="207"/>
      <c r="C794" s="208"/>
      <c r="D794" s="208"/>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row>
    <row r="795">
      <c r="A795" s="206"/>
      <c r="B795" s="207"/>
      <c r="C795" s="208"/>
      <c r="D795" s="208"/>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row>
    <row r="796">
      <c r="A796" s="206"/>
      <c r="B796" s="207"/>
      <c r="C796" s="208"/>
      <c r="D796" s="208"/>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row>
    <row r="797">
      <c r="A797" s="206"/>
      <c r="B797" s="207"/>
      <c r="C797" s="208"/>
      <c r="D797" s="208"/>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row>
    <row r="798">
      <c r="A798" s="206"/>
      <c r="B798" s="207"/>
      <c r="C798" s="208"/>
      <c r="D798" s="208"/>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row>
    <row r="799">
      <c r="A799" s="206"/>
      <c r="B799" s="207"/>
      <c r="C799" s="208"/>
      <c r="D799" s="208"/>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row>
    <row r="800">
      <c r="A800" s="206"/>
      <c r="B800" s="207"/>
      <c r="C800" s="208"/>
      <c r="D800" s="208"/>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row>
    <row r="801">
      <c r="A801" s="206"/>
      <c r="B801" s="207"/>
      <c r="C801" s="208"/>
      <c r="D801" s="208"/>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row>
    <row r="802">
      <c r="A802" s="206"/>
      <c r="B802" s="207"/>
      <c r="C802" s="208"/>
      <c r="D802" s="208"/>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row>
    <row r="803">
      <c r="A803" s="206"/>
      <c r="B803" s="207"/>
      <c r="C803" s="208"/>
      <c r="D803" s="208"/>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row>
    <row r="804">
      <c r="A804" s="206"/>
      <c r="B804" s="207"/>
      <c r="C804" s="208"/>
      <c r="D804" s="208"/>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row>
    <row r="805">
      <c r="A805" s="206"/>
      <c r="B805" s="207"/>
      <c r="C805" s="208"/>
      <c r="D805" s="208"/>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row>
    <row r="806">
      <c r="A806" s="206"/>
      <c r="B806" s="207"/>
      <c r="C806" s="208"/>
      <c r="D806" s="208"/>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row>
    <row r="807">
      <c r="A807" s="206"/>
      <c r="B807" s="207"/>
      <c r="C807" s="208"/>
      <c r="D807" s="208"/>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row>
    <row r="808">
      <c r="A808" s="206"/>
      <c r="B808" s="207"/>
      <c r="C808" s="208"/>
      <c r="D808" s="208"/>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row>
    <row r="809">
      <c r="A809" s="206"/>
      <c r="B809" s="207"/>
      <c r="C809" s="208"/>
      <c r="D809" s="208"/>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row>
    <row r="810">
      <c r="A810" s="206"/>
      <c r="B810" s="207"/>
      <c r="C810" s="208"/>
      <c r="D810" s="208"/>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row>
    <row r="811">
      <c r="A811" s="206"/>
      <c r="B811" s="207"/>
      <c r="C811" s="208"/>
      <c r="D811" s="208"/>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row>
    <row r="812">
      <c r="A812" s="206"/>
      <c r="B812" s="207"/>
      <c r="C812" s="208"/>
      <c r="D812" s="208"/>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row>
    <row r="813">
      <c r="A813" s="206"/>
      <c r="B813" s="207"/>
      <c r="C813" s="208"/>
      <c r="D813" s="208"/>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row>
    <row r="814">
      <c r="A814" s="206"/>
      <c r="B814" s="207"/>
      <c r="C814" s="208"/>
      <c r="D814" s="208"/>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row>
    <row r="815">
      <c r="A815" s="206"/>
      <c r="B815" s="207"/>
      <c r="C815" s="208"/>
      <c r="D815" s="208"/>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row>
    <row r="816">
      <c r="A816" s="206"/>
      <c r="B816" s="207"/>
      <c r="C816" s="208"/>
      <c r="D816" s="208"/>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row>
    <row r="817">
      <c r="A817" s="206"/>
      <c r="B817" s="207"/>
      <c r="C817" s="208"/>
      <c r="D817" s="208"/>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row>
    <row r="818">
      <c r="A818" s="206"/>
      <c r="B818" s="207"/>
      <c r="C818" s="208"/>
      <c r="D818" s="208"/>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row>
    <row r="819">
      <c r="A819" s="206"/>
      <c r="B819" s="207"/>
      <c r="C819" s="208"/>
      <c r="D819" s="208"/>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row>
    <row r="820">
      <c r="A820" s="206"/>
      <c r="B820" s="207"/>
      <c r="C820" s="208"/>
      <c r="D820" s="208"/>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row>
    <row r="821">
      <c r="A821" s="206"/>
      <c r="B821" s="207"/>
      <c r="C821" s="208"/>
      <c r="D821" s="208"/>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row>
    <row r="822">
      <c r="A822" s="206"/>
      <c r="B822" s="207"/>
      <c r="C822" s="208"/>
      <c r="D822" s="208"/>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row>
    <row r="823">
      <c r="A823" s="206"/>
      <c r="B823" s="207"/>
      <c r="C823" s="208"/>
      <c r="D823" s="208"/>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row>
    <row r="824">
      <c r="A824" s="206"/>
      <c r="B824" s="207"/>
      <c r="C824" s="208"/>
      <c r="D824" s="208"/>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row>
    <row r="825">
      <c r="A825" s="206"/>
      <c r="B825" s="207"/>
      <c r="C825" s="208"/>
      <c r="D825" s="208"/>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row>
    <row r="826">
      <c r="A826" s="206"/>
      <c r="B826" s="207"/>
      <c r="C826" s="208"/>
      <c r="D826" s="208"/>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row>
    <row r="827">
      <c r="A827" s="206"/>
      <c r="B827" s="207"/>
      <c r="C827" s="208"/>
      <c r="D827" s="208"/>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row>
    <row r="828">
      <c r="A828" s="206"/>
      <c r="B828" s="207"/>
      <c r="C828" s="208"/>
      <c r="D828" s="208"/>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row>
    <row r="829">
      <c r="A829" s="206"/>
      <c r="B829" s="207"/>
      <c r="C829" s="208"/>
      <c r="D829" s="208"/>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row>
    <row r="830">
      <c r="A830" s="206"/>
      <c r="B830" s="207"/>
      <c r="C830" s="208"/>
      <c r="D830" s="208"/>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row>
    <row r="831">
      <c r="A831" s="206"/>
      <c r="B831" s="207"/>
      <c r="C831" s="208"/>
      <c r="D831" s="208"/>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row>
    <row r="832">
      <c r="A832" s="206"/>
      <c r="B832" s="207"/>
      <c r="C832" s="208"/>
      <c r="D832" s="208"/>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row>
    <row r="833">
      <c r="A833" s="206"/>
      <c r="B833" s="207"/>
      <c r="C833" s="208"/>
      <c r="D833" s="208"/>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row>
    <row r="834">
      <c r="A834" s="206"/>
      <c r="B834" s="207"/>
      <c r="C834" s="208"/>
      <c r="D834" s="208"/>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row>
    <row r="835">
      <c r="A835" s="206"/>
      <c r="B835" s="207"/>
      <c r="C835" s="208"/>
      <c r="D835" s="208"/>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row>
    <row r="836">
      <c r="A836" s="206"/>
      <c r="B836" s="207"/>
      <c r="C836" s="208"/>
      <c r="D836" s="208"/>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row>
    <row r="837">
      <c r="A837" s="206"/>
      <c r="B837" s="207"/>
      <c r="C837" s="208"/>
      <c r="D837" s="208"/>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row>
    <row r="838">
      <c r="A838" s="206"/>
      <c r="B838" s="207"/>
      <c r="C838" s="208"/>
      <c r="D838" s="208"/>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row>
    <row r="839">
      <c r="A839" s="206"/>
      <c r="B839" s="207"/>
      <c r="C839" s="208"/>
      <c r="D839" s="208"/>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row>
    <row r="840">
      <c r="A840" s="206"/>
      <c r="B840" s="207"/>
      <c r="C840" s="208"/>
      <c r="D840" s="208"/>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row>
    <row r="841">
      <c r="A841" s="206"/>
      <c r="B841" s="207"/>
      <c r="C841" s="208"/>
      <c r="D841" s="208"/>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row>
    <row r="842">
      <c r="A842" s="206"/>
      <c r="B842" s="207"/>
      <c r="C842" s="208"/>
      <c r="D842" s="208"/>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row>
    <row r="843">
      <c r="A843" s="206"/>
      <c r="B843" s="207"/>
      <c r="C843" s="208"/>
      <c r="D843" s="208"/>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row>
    <row r="844">
      <c r="A844" s="206"/>
      <c r="B844" s="207"/>
      <c r="C844" s="208"/>
      <c r="D844" s="208"/>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row>
    <row r="845">
      <c r="A845" s="206"/>
      <c r="B845" s="207"/>
      <c r="C845" s="208"/>
      <c r="D845" s="208"/>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row>
    <row r="846">
      <c r="A846" s="206"/>
      <c r="B846" s="207"/>
      <c r="C846" s="208"/>
      <c r="D846" s="208"/>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row>
    <row r="847">
      <c r="A847" s="206"/>
      <c r="B847" s="207"/>
      <c r="C847" s="208"/>
      <c r="D847" s="208"/>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row>
    <row r="848">
      <c r="A848" s="206"/>
      <c r="B848" s="207"/>
      <c r="C848" s="208"/>
      <c r="D848" s="208"/>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row>
    <row r="849">
      <c r="A849" s="206"/>
      <c r="B849" s="207"/>
      <c r="C849" s="208"/>
      <c r="D849" s="208"/>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row>
    <row r="850">
      <c r="A850" s="206"/>
      <c r="B850" s="207"/>
      <c r="C850" s="208"/>
      <c r="D850" s="208"/>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row>
    <row r="851">
      <c r="A851" s="206"/>
      <c r="B851" s="207"/>
      <c r="C851" s="208"/>
      <c r="D851" s="208"/>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row>
    <row r="852">
      <c r="A852" s="206"/>
      <c r="B852" s="207"/>
      <c r="C852" s="208"/>
      <c r="D852" s="208"/>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row>
    <row r="853">
      <c r="A853" s="206"/>
      <c r="B853" s="207"/>
      <c r="C853" s="208"/>
      <c r="D853" s="208"/>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row>
    <row r="854">
      <c r="A854" s="206"/>
      <c r="B854" s="207"/>
      <c r="C854" s="208"/>
      <c r="D854" s="208"/>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row>
    <row r="855">
      <c r="A855" s="206"/>
      <c r="B855" s="207"/>
      <c r="C855" s="208"/>
      <c r="D855" s="208"/>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row>
    <row r="856">
      <c r="A856" s="206"/>
      <c r="B856" s="207"/>
      <c r="C856" s="208"/>
      <c r="D856" s="208"/>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row>
    <row r="857">
      <c r="A857" s="206"/>
      <c r="B857" s="207"/>
      <c r="C857" s="208"/>
      <c r="D857" s="208"/>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row>
    <row r="858">
      <c r="A858" s="206"/>
      <c r="B858" s="207"/>
      <c r="C858" s="208"/>
      <c r="D858" s="208"/>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row>
    <row r="859">
      <c r="A859" s="206"/>
      <c r="B859" s="207"/>
      <c r="C859" s="208"/>
      <c r="D859" s="208"/>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row>
    <row r="860">
      <c r="A860" s="206"/>
      <c r="B860" s="207"/>
      <c r="C860" s="208"/>
      <c r="D860" s="208"/>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row>
    <row r="861">
      <c r="A861" s="206"/>
      <c r="B861" s="207"/>
      <c r="C861" s="208"/>
      <c r="D861" s="208"/>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row>
    <row r="862">
      <c r="A862" s="206"/>
      <c r="B862" s="207"/>
      <c r="C862" s="208"/>
      <c r="D862" s="208"/>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row>
    <row r="863">
      <c r="A863" s="206"/>
      <c r="B863" s="207"/>
      <c r="C863" s="208"/>
      <c r="D863" s="208"/>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row>
    <row r="864">
      <c r="A864" s="206"/>
      <c r="B864" s="207"/>
      <c r="C864" s="208"/>
      <c r="D864" s="208"/>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row>
    <row r="865">
      <c r="A865" s="206"/>
      <c r="B865" s="207"/>
      <c r="C865" s="208"/>
      <c r="D865" s="208"/>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row>
    <row r="866">
      <c r="A866" s="206"/>
      <c r="B866" s="207"/>
      <c r="C866" s="208"/>
      <c r="D866" s="208"/>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row>
    <row r="867">
      <c r="A867" s="206"/>
      <c r="B867" s="207"/>
      <c r="C867" s="208"/>
      <c r="D867" s="208"/>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row>
    <row r="868">
      <c r="A868" s="206"/>
      <c r="B868" s="207"/>
      <c r="C868" s="208"/>
      <c r="D868" s="208"/>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row>
    <row r="869">
      <c r="A869" s="206"/>
      <c r="B869" s="207"/>
      <c r="C869" s="208"/>
      <c r="D869" s="208"/>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row>
    <row r="870">
      <c r="A870" s="206"/>
      <c r="B870" s="207"/>
      <c r="C870" s="208"/>
      <c r="D870" s="208"/>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row>
    <row r="871">
      <c r="A871" s="206"/>
      <c r="B871" s="207"/>
      <c r="C871" s="208"/>
      <c r="D871" s="208"/>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row>
    <row r="872">
      <c r="A872" s="206"/>
      <c r="B872" s="207"/>
      <c r="C872" s="208"/>
      <c r="D872" s="208"/>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row>
    <row r="873">
      <c r="A873" s="206"/>
      <c r="B873" s="207"/>
      <c r="C873" s="208"/>
      <c r="D873" s="208"/>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row>
    <row r="874">
      <c r="A874" s="206"/>
      <c r="B874" s="207"/>
      <c r="C874" s="208"/>
      <c r="D874" s="208"/>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row>
    <row r="875">
      <c r="A875" s="206"/>
      <c r="B875" s="207"/>
      <c r="C875" s="208"/>
      <c r="D875" s="208"/>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row>
    <row r="876">
      <c r="A876" s="206"/>
      <c r="B876" s="207"/>
      <c r="C876" s="208"/>
      <c r="D876" s="208"/>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row>
    <row r="877">
      <c r="A877" s="206"/>
      <c r="B877" s="207"/>
      <c r="C877" s="208"/>
      <c r="D877" s="208"/>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row>
    <row r="878">
      <c r="A878" s="206"/>
      <c r="B878" s="207"/>
      <c r="C878" s="208"/>
      <c r="D878" s="208"/>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row>
    <row r="879">
      <c r="A879" s="206"/>
      <c r="B879" s="207"/>
      <c r="C879" s="208"/>
      <c r="D879" s="208"/>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row>
    <row r="880">
      <c r="A880" s="206"/>
      <c r="B880" s="207"/>
      <c r="C880" s="208"/>
      <c r="D880" s="208"/>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row>
    <row r="881">
      <c r="A881" s="206"/>
      <c r="B881" s="207"/>
      <c r="C881" s="208"/>
      <c r="D881" s="208"/>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row>
    <row r="882">
      <c r="A882" s="206"/>
      <c r="B882" s="207"/>
      <c r="C882" s="208"/>
      <c r="D882" s="208"/>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row>
    <row r="883">
      <c r="A883" s="206"/>
      <c r="B883" s="207"/>
      <c r="C883" s="208"/>
      <c r="D883" s="208"/>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row>
    <row r="884">
      <c r="A884" s="206"/>
      <c r="B884" s="207"/>
      <c r="C884" s="208"/>
      <c r="D884" s="208"/>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row>
    <row r="885">
      <c r="A885" s="206"/>
      <c r="B885" s="207"/>
      <c r="C885" s="208"/>
      <c r="D885" s="208"/>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row>
    <row r="886">
      <c r="A886" s="206"/>
      <c r="B886" s="207"/>
      <c r="C886" s="208"/>
      <c r="D886" s="208"/>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row>
    <row r="887">
      <c r="A887" s="206"/>
      <c r="B887" s="207"/>
      <c r="C887" s="208"/>
      <c r="D887" s="208"/>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row>
    <row r="888">
      <c r="A888" s="206"/>
      <c r="B888" s="207"/>
      <c r="C888" s="208"/>
      <c r="D888" s="208"/>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row>
    <row r="889">
      <c r="A889" s="206"/>
      <c r="B889" s="207"/>
      <c r="C889" s="208"/>
      <c r="D889" s="208"/>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row>
    <row r="890">
      <c r="A890" s="206"/>
      <c r="B890" s="207"/>
      <c r="C890" s="208"/>
      <c r="D890" s="208"/>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row>
    <row r="891">
      <c r="A891" s="206"/>
      <c r="B891" s="207"/>
      <c r="C891" s="208"/>
      <c r="D891" s="208"/>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row>
    <row r="892">
      <c r="A892" s="206"/>
      <c r="B892" s="207"/>
      <c r="C892" s="208"/>
      <c r="D892" s="208"/>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row>
    <row r="893">
      <c r="A893" s="206"/>
      <c r="B893" s="207"/>
      <c r="C893" s="208"/>
      <c r="D893" s="208"/>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row>
    <row r="894">
      <c r="A894" s="206"/>
      <c r="B894" s="207"/>
      <c r="C894" s="208"/>
      <c r="D894" s="208"/>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row>
    <row r="895">
      <c r="A895" s="206"/>
      <c r="B895" s="207"/>
      <c r="C895" s="208"/>
      <c r="D895" s="208"/>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row>
    <row r="896">
      <c r="A896" s="206"/>
      <c r="B896" s="207"/>
      <c r="C896" s="208"/>
      <c r="D896" s="208"/>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row>
    <row r="897">
      <c r="A897" s="206"/>
      <c r="B897" s="207"/>
      <c r="C897" s="208"/>
      <c r="D897" s="208"/>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row>
    <row r="898">
      <c r="A898" s="206"/>
      <c r="B898" s="207"/>
      <c r="C898" s="208"/>
      <c r="D898" s="208"/>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row>
    <row r="899">
      <c r="A899" s="206"/>
      <c r="B899" s="207"/>
      <c r="C899" s="208"/>
      <c r="D899" s="208"/>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row>
    <row r="900">
      <c r="A900" s="206"/>
      <c r="B900" s="207"/>
      <c r="C900" s="208"/>
      <c r="D900" s="208"/>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row>
    <row r="901">
      <c r="A901" s="206"/>
      <c r="B901" s="207"/>
      <c r="C901" s="208"/>
      <c r="D901" s="208"/>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row>
    <row r="902">
      <c r="A902" s="206"/>
      <c r="B902" s="207"/>
      <c r="C902" s="208"/>
      <c r="D902" s="208"/>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row>
    <row r="903">
      <c r="A903" s="206"/>
      <c r="B903" s="207"/>
      <c r="C903" s="208"/>
      <c r="D903" s="208"/>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row>
    <row r="904">
      <c r="A904" s="206"/>
      <c r="B904" s="207"/>
      <c r="C904" s="208"/>
      <c r="D904" s="208"/>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row>
    <row r="905">
      <c r="A905" s="206"/>
      <c r="B905" s="207"/>
      <c r="C905" s="208"/>
      <c r="D905" s="208"/>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row>
    <row r="906">
      <c r="A906" s="206"/>
      <c r="B906" s="207"/>
      <c r="C906" s="208"/>
      <c r="D906" s="208"/>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row>
    <row r="907">
      <c r="A907" s="206"/>
      <c r="B907" s="207"/>
      <c r="C907" s="208"/>
      <c r="D907" s="208"/>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row>
    <row r="908">
      <c r="A908" s="206"/>
      <c r="B908" s="207"/>
      <c r="C908" s="208"/>
      <c r="D908" s="208"/>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row>
    <row r="909">
      <c r="A909" s="206"/>
      <c r="B909" s="207"/>
      <c r="C909" s="208"/>
      <c r="D909" s="208"/>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row>
    <row r="910">
      <c r="A910" s="206"/>
      <c r="B910" s="207"/>
      <c r="C910" s="208"/>
      <c r="D910" s="208"/>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row>
    <row r="911">
      <c r="A911" s="206"/>
      <c r="B911" s="207"/>
      <c r="C911" s="208"/>
      <c r="D911" s="208"/>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row>
    <row r="912">
      <c r="A912" s="206"/>
      <c r="B912" s="207"/>
      <c r="C912" s="208"/>
      <c r="D912" s="208"/>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row>
    <row r="913">
      <c r="A913" s="206"/>
      <c r="B913" s="207"/>
      <c r="C913" s="208"/>
      <c r="D913" s="208"/>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row>
    <row r="914">
      <c r="A914" s="206"/>
      <c r="B914" s="207"/>
      <c r="C914" s="208"/>
      <c r="D914" s="208"/>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row>
    <row r="915">
      <c r="A915" s="206"/>
      <c r="B915" s="207"/>
      <c r="C915" s="208"/>
      <c r="D915" s="208"/>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row>
    <row r="916">
      <c r="A916" s="206"/>
      <c r="B916" s="207"/>
      <c r="C916" s="208"/>
      <c r="D916" s="208"/>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row>
    <row r="917">
      <c r="A917" s="206"/>
      <c r="B917" s="207"/>
      <c r="C917" s="208"/>
      <c r="D917" s="208"/>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row>
    <row r="918">
      <c r="A918" s="206"/>
      <c r="B918" s="207"/>
      <c r="C918" s="208"/>
      <c r="D918" s="208"/>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row>
    <row r="919">
      <c r="A919" s="206"/>
      <c r="B919" s="207"/>
      <c r="C919" s="208"/>
      <c r="D919" s="208"/>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row>
    <row r="920">
      <c r="A920" s="206"/>
      <c r="B920" s="207"/>
      <c r="C920" s="208"/>
      <c r="D920" s="208"/>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row>
    <row r="921">
      <c r="A921" s="206"/>
      <c r="B921" s="207"/>
      <c r="C921" s="208"/>
      <c r="D921" s="208"/>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row>
    <row r="922">
      <c r="A922" s="206"/>
      <c r="B922" s="207"/>
      <c r="C922" s="208"/>
      <c r="D922" s="208"/>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row>
    <row r="923">
      <c r="A923" s="206"/>
      <c r="B923" s="207"/>
      <c r="C923" s="208"/>
      <c r="D923" s="208"/>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row>
    <row r="924">
      <c r="A924" s="206"/>
      <c r="B924" s="207"/>
      <c r="C924" s="208"/>
      <c r="D924" s="208"/>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row>
    <row r="925">
      <c r="A925" s="206"/>
      <c r="B925" s="207"/>
      <c r="C925" s="208"/>
      <c r="D925" s="208"/>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row>
    <row r="926">
      <c r="A926" s="206"/>
      <c r="B926" s="207"/>
      <c r="C926" s="208"/>
      <c r="D926" s="208"/>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row>
    <row r="927">
      <c r="A927" s="206"/>
      <c r="B927" s="207"/>
      <c r="C927" s="208"/>
      <c r="D927" s="208"/>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row>
    <row r="928">
      <c r="A928" s="206"/>
      <c r="B928" s="207"/>
      <c r="C928" s="208"/>
      <c r="D928" s="208"/>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row>
    <row r="929">
      <c r="A929" s="206"/>
      <c r="B929" s="207"/>
      <c r="C929" s="208"/>
      <c r="D929" s="208"/>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row>
    <row r="930">
      <c r="A930" s="206"/>
      <c r="B930" s="207"/>
      <c r="C930" s="208"/>
      <c r="D930" s="208"/>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row>
    <row r="931">
      <c r="A931" s="206"/>
      <c r="B931" s="207"/>
      <c r="C931" s="208"/>
      <c r="D931" s="208"/>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row>
    <row r="932">
      <c r="A932" s="206"/>
      <c r="B932" s="207"/>
      <c r="C932" s="208"/>
      <c r="D932" s="208"/>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row>
    <row r="933">
      <c r="A933" s="206"/>
      <c r="B933" s="207"/>
      <c r="C933" s="208"/>
      <c r="D933" s="208"/>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row>
    <row r="934">
      <c r="A934" s="206"/>
      <c r="B934" s="207"/>
      <c r="C934" s="208"/>
      <c r="D934" s="208"/>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row>
    <row r="935">
      <c r="A935" s="206"/>
      <c r="B935" s="207"/>
      <c r="C935" s="208"/>
      <c r="D935" s="208"/>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row>
    <row r="936">
      <c r="A936" s="206"/>
      <c r="B936" s="207"/>
      <c r="C936" s="208"/>
      <c r="D936" s="208"/>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row>
    <row r="937">
      <c r="A937" s="206"/>
      <c r="B937" s="207"/>
      <c r="C937" s="208"/>
      <c r="D937" s="208"/>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row>
    <row r="938">
      <c r="A938" s="206"/>
      <c r="B938" s="207"/>
      <c r="C938" s="208"/>
      <c r="D938" s="208"/>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row>
    <row r="939">
      <c r="A939" s="206"/>
      <c r="B939" s="207"/>
      <c r="C939" s="208"/>
      <c r="D939" s="208"/>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row>
    <row r="940">
      <c r="A940" s="206"/>
      <c r="B940" s="207"/>
      <c r="C940" s="208"/>
      <c r="D940" s="208"/>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row>
    <row r="941">
      <c r="A941" s="206"/>
      <c r="B941" s="207"/>
      <c r="C941" s="208"/>
      <c r="D941" s="208"/>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row>
    <row r="942">
      <c r="A942" s="206"/>
      <c r="B942" s="207"/>
      <c r="C942" s="208"/>
      <c r="D942" s="208"/>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row>
    <row r="943">
      <c r="A943" s="206"/>
      <c r="B943" s="207"/>
      <c r="C943" s="208"/>
      <c r="D943" s="208"/>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row>
    <row r="944">
      <c r="A944" s="206"/>
      <c r="B944" s="207"/>
      <c r="C944" s="208"/>
      <c r="D944" s="208"/>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row>
    <row r="945">
      <c r="A945" s="206"/>
      <c r="B945" s="207"/>
      <c r="C945" s="208"/>
      <c r="D945" s="208"/>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row>
    <row r="946">
      <c r="A946" s="206"/>
      <c r="B946" s="207"/>
      <c r="C946" s="208"/>
      <c r="D946" s="208"/>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row>
    <row r="947">
      <c r="A947" s="206"/>
      <c r="B947" s="207"/>
      <c r="C947" s="208"/>
      <c r="D947" s="208"/>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row>
    <row r="948">
      <c r="A948" s="206"/>
      <c r="B948" s="207"/>
      <c r="C948" s="208"/>
      <c r="D948" s="208"/>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row>
    <row r="949">
      <c r="A949" s="206"/>
      <c r="B949" s="207"/>
      <c r="C949" s="208"/>
      <c r="D949" s="208"/>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row>
    <row r="950">
      <c r="A950" s="206"/>
      <c r="B950" s="207"/>
      <c r="C950" s="208"/>
      <c r="D950" s="208"/>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row>
    <row r="951">
      <c r="A951" s="206"/>
      <c r="B951" s="207"/>
      <c r="C951" s="208"/>
      <c r="D951" s="208"/>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row>
    <row r="952">
      <c r="A952" s="206"/>
      <c r="B952" s="207"/>
      <c r="C952" s="208"/>
      <c r="D952" s="208"/>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row>
    <row r="953">
      <c r="A953" s="206"/>
      <c r="B953" s="207"/>
      <c r="C953" s="208"/>
      <c r="D953" s="208"/>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row>
    <row r="954">
      <c r="A954" s="206"/>
      <c r="B954" s="207"/>
      <c r="C954" s="208"/>
      <c r="D954" s="208"/>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row>
    <row r="955">
      <c r="A955" s="206"/>
      <c r="B955" s="207"/>
      <c r="C955" s="208"/>
      <c r="D955" s="208"/>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row>
    <row r="956">
      <c r="A956" s="206"/>
      <c r="B956" s="207"/>
      <c r="C956" s="208"/>
      <c r="D956" s="208"/>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row>
    <row r="957">
      <c r="A957" s="206"/>
      <c r="B957" s="207"/>
      <c r="C957" s="208"/>
      <c r="D957" s="208"/>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row>
    <row r="958">
      <c r="A958" s="206"/>
      <c r="B958" s="207"/>
      <c r="C958" s="208"/>
      <c r="D958" s="208"/>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row>
    <row r="959">
      <c r="A959" s="206"/>
      <c r="B959" s="207"/>
      <c r="C959" s="208"/>
      <c r="D959" s="208"/>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row>
    <row r="960">
      <c r="A960" s="206"/>
      <c r="B960" s="207"/>
      <c r="C960" s="208"/>
      <c r="D960" s="208"/>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row>
    <row r="961">
      <c r="A961" s="206"/>
      <c r="B961" s="207"/>
      <c r="C961" s="208"/>
      <c r="D961" s="208"/>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row>
    <row r="962">
      <c r="A962" s="206"/>
      <c r="B962" s="207"/>
      <c r="C962" s="208"/>
      <c r="D962" s="208"/>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row>
    <row r="963">
      <c r="A963" s="206"/>
      <c r="B963" s="207"/>
      <c r="C963" s="208"/>
      <c r="D963" s="208"/>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row>
    <row r="964">
      <c r="A964" s="206"/>
      <c r="B964" s="207"/>
      <c r="C964" s="208"/>
      <c r="D964" s="208"/>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row>
    <row r="965">
      <c r="A965" s="206"/>
      <c r="B965" s="207"/>
      <c r="C965" s="208"/>
      <c r="D965" s="208"/>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row>
    <row r="966">
      <c r="A966" s="206"/>
      <c r="B966" s="207"/>
      <c r="C966" s="208"/>
      <c r="D966" s="208"/>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row>
    <row r="967">
      <c r="A967" s="206"/>
      <c r="B967" s="207"/>
      <c r="C967" s="208"/>
      <c r="D967" s="208"/>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row>
    <row r="968">
      <c r="A968" s="206"/>
      <c r="B968" s="207"/>
      <c r="C968" s="208"/>
      <c r="D968" s="208"/>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row>
    <row r="969">
      <c r="A969" s="206"/>
      <c r="B969" s="207"/>
      <c r="C969" s="208"/>
      <c r="D969" s="208"/>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row>
    <row r="970">
      <c r="A970" s="206"/>
      <c r="B970" s="207"/>
      <c r="C970" s="208"/>
      <c r="D970" s="208"/>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row>
    <row r="971">
      <c r="A971" s="206"/>
      <c r="B971" s="207"/>
      <c r="C971" s="208"/>
      <c r="D971" s="208"/>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row>
    <row r="972">
      <c r="A972" s="206"/>
      <c r="B972" s="207"/>
      <c r="C972" s="208"/>
      <c r="D972" s="208"/>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row>
    <row r="973">
      <c r="A973" s="206"/>
      <c r="B973" s="207"/>
      <c r="C973" s="208"/>
      <c r="D973" s="208"/>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row>
    <row r="974">
      <c r="A974" s="206"/>
      <c r="B974" s="207"/>
      <c r="C974" s="208"/>
      <c r="D974" s="208"/>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row>
    <row r="975">
      <c r="A975" s="206"/>
      <c r="B975" s="207"/>
      <c r="C975" s="208"/>
      <c r="D975" s="208"/>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row>
    <row r="976">
      <c r="A976" s="206"/>
      <c r="B976" s="207"/>
      <c r="C976" s="208"/>
      <c r="D976" s="208"/>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row>
    <row r="977">
      <c r="A977" s="206"/>
      <c r="B977" s="207"/>
      <c r="C977" s="208"/>
      <c r="D977" s="208"/>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row>
    <row r="978">
      <c r="A978" s="206"/>
      <c r="B978" s="207"/>
      <c r="C978" s="208"/>
      <c r="D978" s="208"/>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row>
    <row r="979">
      <c r="A979" s="206"/>
      <c r="B979" s="207"/>
      <c r="C979" s="208"/>
      <c r="D979" s="208"/>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row>
    <row r="980">
      <c r="A980" s="206"/>
      <c r="B980" s="207"/>
      <c r="C980" s="208"/>
      <c r="D980" s="208"/>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row>
    <row r="981">
      <c r="A981" s="206"/>
      <c r="B981" s="207"/>
      <c r="C981" s="208"/>
      <c r="D981" s="208"/>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row>
    <row r="982">
      <c r="A982" s="206"/>
      <c r="B982" s="207"/>
      <c r="C982" s="208"/>
      <c r="D982" s="208"/>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row>
    <row r="983">
      <c r="A983" s="206"/>
      <c r="B983" s="207"/>
      <c r="C983" s="208"/>
      <c r="D983" s="208"/>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row>
    <row r="984">
      <c r="A984" s="206"/>
      <c r="B984" s="207"/>
      <c r="C984" s="208"/>
      <c r="D984" s="208"/>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row>
    <row r="985">
      <c r="A985" s="206"/>
      <c r="B985" s="207"/>
      <c r="C985" s="208"/>
      <c r="D985" s="208"/>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row>
    <row r="986">
      <c r="A986" s="206"/>
      <c r="B986" s="207"/>
      <c r="C986" s="208"/>
      <c r="D986" s="208"/>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row>
    <row r="987">
      <c r="A987" s="206"/>
      <c r="B987" s="207"/>
      <c r="C987" s="208"/>
      <c r="D987" s="208"/>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row>
    <row r="988">
      <c r="A988" s="206"/>
      <c r="B988" s="207"/>
      <c r="C988" s="208"/>
      <c r="D988" s="208"/>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row>
    <row r="989">
      <c r="A989" s="206"/>
      <c r="B989" s="207"/>
      <c r="C989" s="208"/>
      <c r="D989" s="208"/>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row>
    <row r="990">
      <c r="A990" s="206"/>
      <c r="B990" s="207"/>
      <c r="C990" s="208"/>
      <c r="D990" s="208"/>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row>
    <row r="991">
      <c r="A991" s="206"/>
      <c r="B991" s="207"/>
      <c r="C991" s="208"/>
      <c r="D991" s="208"/>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row>
    <row r="992">
      <c r="A992" s="206"/>
      <c r="B992" s="207"/>
      <c r="C992" s="208"/>
      <c r="D992" s="208"/>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row>
    <row r="993">
      <c r="A993" s="206"/>
      <c r="B993" s="207"/>
      <c r="C993" s="208"/>
      <c r="D993" s="208"/>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row>
    <row r="994">
      <c r="A994" s="206"/>
      <c r="B994" s="207"/>
      <c r="C994" s="208"/>
      <c r="D994" s="208"/>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row>
    <row r="995">
      <c r="A995" s="206"/>
      <c r="B995" s="207"/>
      <c r="C995" s="208"/>
      <c r="D995" s="208"/>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row>
    <row r="996">
      <c r="A996" s="206"/>
      <c r="B996" s="207"/>
      <c r="C996" s="208"/>
      <c r="D996" s="208"/>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row>
    <row r="997">
      <c r="A997" s="206"/>
      <c r="B997" s="207"/>
      <c r="C997" s="208"/>
      <c r="D997" s="208"/>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row>
    <row r="998">
      <c r="A998" s="206"/>
      <c r="B998" s="207"/>
      <c r="C998" s="208"/>
      <c r="D998" s="208"/>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row>
    <row r="999">
      <c r="A999" s="206"/>
      <c r="B999" s="207"/>
      <c r="C999" s="208"/>
      <c r="D999" s="208"/>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row>
    <row r="1000">
      <c r="A1000" s="206"/>
      <c r="B1000" s="207"/>
      <c r="C1000" s="208"/>
      <c r="D1000" s="208"/>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row>
    <row r="1001">
      <c r="A1001" s="206"/>
      <c r="B1001" s="207"/>
      <c r="C1001" s="208"/>
      <c r="D1001" s="208"/>
      <c r="E1001" s="207"/>
      <c r="F1001" s="207"/>
      <c r="G1001" s="207"/>
      <c r="H1001" s="207"/>
      <c r="I1001" s="207"/>
      <c r="J1001" s="207"/>
      <c r="K1001" s="207"/>
      <c r="L1001" s="207"/>
      <c r="M1001" s="207"/>
      <c r="N1001" s="207"/>
      <c r="O1001" s="207"/>
      <c r="P1001" s="207"/>
      <c r="Q1001" s="207"/>
      <c r="R1001" s="207"/>
      <c r="S1001" s="207"/>
      <c r="T1001" s="207"/>
      <c r="U1001" s="207"/>
      <c r="V1001" s="207"/>
      <c r="W1001" s="207"/>
      <c r="X1001" s="207"/>
      <c r="Y1001" s="207"/>
      <c r="Z1001" s="207"/>
    </row>
    <row r="1002">
      <c r="A1002" s="206"/>
      <c r="B1002" s="207"/>
      <c r="C1002" s="208"/>
      <c r="D1002" s="208"/>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row>
    <row r="1003">
      <c r="A1003" s="206"/>
      <c r="B1003" s="207"/>
      <c r="C1003" s="208"/>
      <c r="D1003" s="208"/>
      <c r="E1003" s="207"/>
      <c r="F1003" s="207"/>
      <c r="G1003" s="207"/>
      <c r="H1003" s="207"/>
      <c r="I1003" s="207"/>
      <c r="J1003" s="207"/>
      <c r="K1003" s="207"/>
      <c r="L1003" s="207"/>
      <c r="M1003" s="207"/>
      <c r="N1003" s="207"/>
      <c r="O1003" s="207"/>
      <c r="P1003" s="207"/>
      <c r="Q1003" s="207"/>
      <c r="R1003" s="207"/>
      <c r="S1003" s="207"/>
      <c r="T1003" s="207"/>
      <c r="U1003" s="207"/>
      <c r="V1003" s="207"/>
      <c r="W1003" s="207"/>
      <c r="X1003" s="207"/>
      <c r="Y1003" s="207"/>
      <c r="Z1003" s="207"/>
    </row>
    <row r="1004">
      <c r="A1004" s="206"/>
      <c r="B1004" s="207"/>
      <c r="C1004" s="208"/>
      <c r="D1004" s="208"/>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row>
    <row r="1005">
      <c r="A1005" s="206"/>
      <c r="B1005" s="207"/>
      <c r="C1005" s="208"/>
      <c r="D1005" s="208"/>
      <c r="E1005" s="207"/>
      <c r="F1005" s="207"/>
      <c r="G1005" s="207"/>
      <c r="H1005" s="207"/>
      <c r="I1005" s="207"/>
      <c r="J1005" s="207"/>
      <c r="K1005" s="207"/>
      <c r="L1005" s="207"/>
      <c r="M1005" s="207"/>
      <c r="N1005" s="207"/>
      <c r="O1005" s="207"/>
      <c r="P1005" s="207"/>
      <c r="Q1005" s="207"/>
      <c r="R1005" s="207"/>
      <c r="S1005" s="207"/>
      <c r="T1005" s="207"/>
      <c r="U1005" s="207"/>
      <c r="V1005" s="207"/>
      <c r="W1005" s="207"/>
      <c r="X1005" s="207"/>
      <c r="Y1005" s="207"/>
      <c r="Z1005" s="207"/>
    </row>
    <row r="1006">
      <c r="A1006" s="206"/>
      <c r="B1006" s="207"/>
      <c r="C1006" s="208"/>
      <c r="D1006" s="208"/>
      <c r="E1006" s="207"/>
      <c r="F1006" s="207"/>
      <c r="G1006" s="207"/>
      <c r="H1006" s="207"/>
      <c r="I1006" s="207"/>
      <c r="J1006" s="207"/>
      <c r="K1006" s="207"/>
      <c r="L1006" s="207"/>
      <c r="M1006" s="207"/>
      <c r="N1006" s="207"/>
      <c r="O1006" s="207"/>
      <c r="P1006" s="207"/>
      <c r="Q1006" s="207"/>
      <c r="R1006" s="207"/>
      <c r="S1006" s="207"/>
      <c r="T1006" s="207"/>
      <c r="U1006" s="207"/>
      <c r="V1006" s="207"/>
      <c r="W1006" s="207"/>
      <c r="X1006" s="207"/>
      <c r="Y1006" s="207"/>
      <c r="Z1006" s="207"/>
    </row>
    <row r="1007">
      <c r="A1007" s="206"/>
      <c r="B1007" s="207"/>
      <c r="C1007" s="208"/>
      <c r="D1007" s="208"/>
      <c r="E1007" s="207"/>
      <c r="F1007" s="207"/>
      <c r="G1007" s="207"/>
      <c r="H1007" s="207"/>
      <c r="I1007" s="207"/>
      <c r="J1007" s="207"/>
      <c r="K1007" s="207"/>
      <c r="L1007" s="207"/>
      <c r="M1007" s="207"/>
      <c r="N1007" s="207"/>
      <c r="O1007" s="207"/>
      <c r="P1007" s="207"/>
      <c r="Q1007" s="207"/>
      <c r="R1007" s="207"/>
      <c r="S1007" s="207"/>
      <c r="T1007" s="207"/>
      <c r="U1007" s="207"/>
      <c r="V1007" s="207"/>
      <c r="W1007" s="207"/>
      <c r="X1007" s="207"/>
      <c r="Y1007" s="207"/>
      <c r="Z1007" s="207"/>
    </row>
    <row r="1008">
      <c r="A1008" s="206"/>
      <c r="B1008" s="207"/>
      <c r="C1008" s="208"/>
      <c r="D1008" s="208"/>
      <c r="E1008" s="207"/>
      <c r="F1008" s="207"/>
      <c r="G1008" s="207"/>
      <c r="H1008" s="207"/>
      <c r="I1008" s="207"/>
      <c r="J1008" s="207"/>
      <c r="K1008" s="207"/>
      <c r="L1008" s="207"/>
      <c r="M1008" s="207"/>
      <c r="N1008" s="207"/>
      <c r="O1008" s="207"/>
      <c r="P1008" s="207"/>
      <c r="Q1008" s="207"/>
      <c r="R1008" s="207"/>
      <c r="S1008" s="207"/>
      <c r="T1008" s="207"/>
      <c r="U1008" s="207"/>
      <c r="V1008" s="207"/>
      <c r="W1008" s="207"/>
      <c r="X1008" s="207"/>
      <c r="Y1008" s="207"/>
      <c r="Z1008" s="207"/>
    </row>
    <row r="1009">
      <c r="A1009" s="206"/>
      <c r="B1009" s="207"/>
      <c r="C1009" s="208"/>
      <c r="D1009" s="208"/>
      <c r="E1009" s="207"/>
      <c r="F1009" s="207"/>
      <c r="G1009" s="207"/>
      <c r="H1009" s="207"/>
      <c r="I1009" s="207"/>
      <c r="J1009" s="207"/>
      <c r="K1009" s="207"/>
      <c r="L1009" s="207"/>
      <c r="M1009" s="207"/>
      <c r="N1009" s="207"/>
      <c r="O1009" s="207"/>
      <c r="P1009" s="207"/>
      <c r="Q1009" s="207"/>
      <c r="R1009" s="207"/>
      <c r="S1009" s="207"/>
      <c r="T1009" s="207"/>
      <c r="U1009" s="207"/>
      <c r="V1009" s="207"/>
      <c r="W1009" s="207"/>
      <c r="X1009" s="207"/>
      <c r="Y1009" s="207"/>
      <c r="Z1009" s="207"/>
    </row>
    <row r="1010">
      <c r="A1010" s="206"/>
      <c r="B1010" s="207"/>
      <c r="C1010" s="208"/>
      <c r="D1010" s="208"/>
      <c r="E1010" s="207"/>
      <c r="F1010" s="207"/>
      <c r="G1010" s="207"/>
      <c r="H1010" s="207"/>
      <c r="I1010" s="207"/>
      <c r="J1010" s="207"/>
      <c r="K1010" s="207"/>
      <c r="L1010" s="207"/>
      <c r="M1010" s="207"/>
      <c r="N1010" s="207"/>
      <c r="O1010" s="207"/>
      <c r="P1010" s="207"/>
      <c r="Q1010" s="207"/>
      <c r="R1010" s="207"/>
      <c r="S1010" s="207"/>
      <c r="T1010" s="207"/>
      <c r="U1010" s="207"/>
      <c r="V1010" s="207"/>
      <c r="W1010" s="207"/>
      <c r="X1010" s="207"/>
      <c r="Y1010" s="207"/>
      <c r="Z1010" s="207"/>
    </row>
    <row r="1011">
      <c r="A1011" s="206"/>
      <c r="B1011" s="207"/>
      <c r="C1011" s="208"/>
      <c r="D1011" s="208"/>
      <c r="E1011" s="207"/>
      <c r="F1011" s="207"/>
      <c r="G1011" s="207"/>
      <c r="H1011" s="207"/>
      <c r="I1011" s="207"/>
      <c r="J1011" s="207"/>
      <c r="K1011" s="207"/>
      <c r="L1011" s="207"/>
      <c r="M1011" s="207"/>
      <c r="N1011" s="207"/>
      <c r="O1011" s="207"/>
      <c r="P1011" s="207"/>
      <c r="Q1011" s="207"/>
      <c r="R1011" s="207"/>
      <c r="S1011" s="207"/>
      <c r="T1011" s="207"/>
      <c r="U1011" s="207"/>
      <c r="V1011" s="207"/>
      <c r="W1011" s="207"/>
      <c r="X1011" s="207"/>
      <c r="Y1011" s="207"/>
      <c r="Z1011" s="207"/>
    </row>
    <row r="1012">
      <c r="A1012" s="206"/>
      <c r="B1012" s="207"/>
      <c r="C1012" s="208"/>
      <c r="D1012" s="208"/>
      <c r="E1012" s="207"/>
      <c r="F1012" s="207"/>
      <c r="G1012" s="207"/>
      <c r="H1012" s="207"/>
      <c r="I1012" s="207"/>
      <c r="J1012" s="207"/>
      <c r="K1012" s="207"/>
      <c r="L1012" s="207"/>
      <c r="M1012" s="207"/>
      <c r="N1012" s="207"/>
      <c r="O1012" s="207"/>
      <c r="P1012" s="207"/>
      <c r="Q1012" s="207"/>
      <c r="R1012" s="207"/>
      <c r="S1012" s="207"/>
      <c r="T1012" s="207"/>
      <c r="U1012" s="207"/>
      <c r="V1012" s="207"/>
      <c r="W1012" s="207"/>
      <c r="X1012" s="207"/>
      <c r="Y1012" s="207"/>
      <c r="Z1012" s="207"/>
    </row>
    <row r="1013">
      <c r="A1013" s="206"/>
      <c r="B1013" s="207"/>
      <c r="C1013" s="208"/>
      <c r="D1013" s="208"/>
      <c r="E1013" s="207"/>
      <c r="F1013" s="207"/>
      <c r="G1013" s="207"/>
      <c r="H1013" s="207"/>
      <c r="I1013" s="207"/>
      <c r="J1013" s="207"/>
      <c r="K1013" s="207"/>
      <c r="L1013" s="207"/>
      <c r="M1013" s="207"/>
      <c r="N1013" s="207"/>
      <c r="O1013" s="207"/>
      <c r="P1013" s="207"/>
      <c r="Q1013" s="207"/>
      <c r="R1013" s="207"/>
      <c r="S1013" s="207"/>
      <c r="T1013" s="207"/>
      <c r="U1013" s="207"/>
      <c r="V1013" s="207"/>
      <c r="W1013" s="207"/>
      <c r="X1013" s="207"/>
      <c r="Y1013" s="207"/>
      <c r="Z1013" s="207"/>
    </row>
    <row r="1014">
      <c r="A1014" s="206"/>
      <c r="B1014" s="207"/>
      <c r="C1014" s="208"/>
      <c r="D1014" s="208"/>
      <c r="E1014" s="207"/>
      <c r="F1014" s="207"/>
      <c r="G1014" s="207"/>
      <c r="H1014" s="207"/>
      <c r="I1014" s="207"/>
      <c r="J1014" s="207"/>
      <c r="K1014" s="207"/>
      <c r="L1014" s="207"/>
      <c r="M1014" s="207"/>
      <c r="N1014" s="207"/>
      <c r="O1014" s="207"/>
      <c r="P1014" s="207"/>
      <c r="Q1014" s="207"/>
      <c r="R1014" s="207"/>
      <c r="S1014" s="207"/>
      <c r="T1014" s="207"/>
      <c r="U1014" s="207"/>
      <c r="V1014" s="207"/>
      <c r="W1014" s="207"/>
      <c r="X1014" s="207"/>
      <c r="Y1014" s="207"/>
      <c r="Z1014" s="207"/>
    </row>
    <row r="1015">
      <c r="A1015" s="206"/>
      <c r="B1015" s="207"/>
      <c r="C1015" s="208"/>
      <c r="D1015" s="208"/>
      <c r="E1015" s="207"/>
      <c r="F1015" s="207"/>
      <c r="G1015" s="207"/>
      <c r="H1015" s="207"/>
      <c r="I1015" s="207"/>
      <c r="J1015" s="207"/>
      <c r="K1015" s="207"/>
      <c r="L1015" s="207"/>
      <c r="M1015" s="207"/>
      <c r="N1015" s="207"/>
      <c r="O1015" s="207"/>
      <c r="P1015" s="207"/>
      <c r="Q1015" s="207"/>
      <c r="R1015" s="207"/>
      <c r="S1015" s="207"/>
      <c r="T1015" s="207"/>
      <c r="U1015" s="207"/>
      <c r="V1015" s="207"/>
      <c r="W1015" s="207"/>
      <c r="X1015" s="207"/>
      <c r="Y1015" s="207"/>
      <c r="Z1015" s="207"/>
    </row>
  </sheetData>
  <mergeCells count="25">
    <mergeCell ref="A2:C2"/>
    <mergeCell ref="A8:C8"/>
    <mergeCell ref="A15:C15"/>
    <mergeCell ref="A21:C21"/>
    <mergeCell ref="A28:C28"/>
    <mergeCell ref="A36:C36"/>
    <mergeCell ref="A43:C43"/>
    <mergeCell ref="A50:C50"/>
    <mergeCell ref="A58:C58"/>
    <mergeCell ref="A65:C65"/>
    <mergeCell ref="A72:C72"/>
    <mergeCell ref="A78:C78"/>
    <mergeCell ref="A85:C85"/>
    <mergeCell ref="A94:C94"/>
    <mergeCell ref="A145:A146"/>
    <mergeCell ref="A152:C152"/>
    <mergeCell ref="A160:C160"/>
    <mergeCell ref="B162:C162"/>
    <mergeCell ref="A101:C101"/>
    <mergeCell ref="A103:A104"/>
    <mergeCell ref="A110:C110"/>
    <mergeCell ref="A117:C117"/>
    <mergeCell ref="A119:A121"/>
    <mergeCell ref="A123:A136"/>
    <mergeCell ref="A141:C141"/>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5.0"/>
    <col customWidth="1" min="2" max="2" width="10.14"/>
    <col customWidth="1" min="3" max="3" width="9.57"/>
    <col customWidth="1" min="4" max="4" width="9.29"/>
    <col customWidth="1" min="5" max="5" width="9.86"/>
    <col hidden="1" min="12" max="23" width="14.43"/>
  </cols>
  <sheetData>
    <row r="1">
      <c r="A1" s="231" t="s">
        <v>927</v>
      </c>
      <c r="B1" s="232"/>
      <c r="C1" s="232"/>
      <c r="D1" s="232"/>
      <c r="E1" s="232"/>
      <c r="F1" s="233"/>
      <c r="G1" s="231"/>
      <c r="H1" s="232"/>
      <c r="I1" s="232"/>
      <c r="J1" s="232"/>
      <c r="K1" s="232"/>
      <c r="L1" s="233"/>
      <c r="M1" s="233"/>
      <c r="N1" s="233"/>
      <c r="O1" s="233"/>
      <c r="P1" s="233"/>
      <c r="Q1" s="233"/>
      <c r="R1" s="233"/>
      <c r="S1" s="233"/>
      <c r="T1" s="233"/>
      <c r="U1" s="233"/>
      <c r="V1" s="233"/>
      <c r="W1" s="233"/>
    </row>
    <row r="2">
      <c r="A2" s="231"/>
      <c r="B2" s="232"/>
      <c r="C2" s="232"/>
      <c r="D2" s="232"/>
      <c r="E2" s="232"/>
      <c r="F2" s="233"/>
      <c r="G2" s="231"/>
      <c r="H2" s="232"/>
      <c r="I2" s="232"/>
      <c r="J2" s="232"/>
      <c r="K2" s="232"/>
      <c r="L2" s="233"/>
      <c r="M2" s="233"/>
      <c r="N2" s="233"/>
      <c r="O2" s="233"/>
      <c r="P2" s="233"/>
      <c r="Q2" s="233"/>
      <c r="R2" s="233"/>
      <c r="S2" s="233"/>
      <c r="T2" s="233"/>
      <c r="U2" s="233"/>
      <c r="V2" s="233"/>
      <c r="W2" s="233"/>
    </row>
    <row r="3">
      <c r="A3" s="234" t="s">
        <v>408</v>
      </c>
      <c r="B3" s="235" t="s">
        <v>993</v>
      </c>
      <c r="C3" s="235" t="s">
        <v>994</v>
      </c>
      <c r="D3" s="235" t="s">
        <v>995</v>
      </c>
      <c r="E3" s="235" t="s">
        <v>996</v>
      </c>
      <c r="F3" s="233"/>
      <c r="G3" s="234" t="s">
        <v>408</v>
      </c>
      <c r="H3" s="235" t="s">
        <v>562</v>
      </c>
      <c r="I3" s="235" t="s">
        <v>994</v>
      </c>
      <c r="J3" s="235" t="s">
        <v>995</v>
      </c>
      <c r="K3" s="235" t="s">
        <v>996</v>
      </c>
      <c r="L3" s="233"/>
      <c r="M3" s="233"/>
      <c r="N3" s="233"/>
      <c r="O3" s="233"/>
      <c r="P3" s="233"/>
      <c r="Q3" s="233"/>
      <c r="R3" s="233"/>
      <c r="S3" s="233"/>
      <c r="T3" s="233"/>
      <c r="U3" s="233"/>
      <c r="V3" s="233"/>
      <c r="W3" s="233"/>
    </row>
    <row r="4">
      <c r="A4" s="236" t="s">
        <v>999</v>
      </c>
      <c r="B4" s="237" t="s">
        <v>1000</v>
      </c>
      <c r="C4" s="237">
        <v>3.0</v>
      </c>
      <c r="D4" s="237">
        <v>0.0</v>
      </c>
      <c r="E4" s="237" t="s">
        <v>634</v>
      </c>
      <c r="G4" s="236" t="s">
        <v>1001</v>
      </c>
      <c r="H4" s="237" t="s">
        <v>1</v>
      </c>
      <c r="I4" s="237">
        <v>3.0</v>
      </c>
      <c r="J4" s="237">
        <v>2.0</v>
      </c>
      <c r="K4" s="237" t="s">
        <v>634</v>
      </c>
    </row>
    <row r="5">
      <c r="A5" s="238" t="s">
        <v>1004</v>
      </c>
      <c r="B5" s="237" t="s">
        <v>1005</v>
      </c>
      <c r="C5" s="239">
        <v>1.0</v>
      </c>
      <c r="D5" s="239">
        <v>2.0</v>
      </c>
      <c r="E5" s="239" t="s">
        <v>634</v>
      </c>
      <c r="G5" s="236" t="s">
        <v>1006</v>
      </c>
      <c r="H5" s="237" t="s">
        <v>1006</v>
      </c>
      <c r="I5" s="237">
        <v>4.0</v>
      </c>
      <c r="J5" s="237">
        <v>2.0</v>
      </c>
      <c r="K5" s="240" t="s">
        <v>634</v>
      </c>
    </row>
    <row r="6">
      <c r="A6" s="236" t="s">
        <v>1007</v>
      </c>
      <c r="B6" s="237" t="s">
        <v>1005</v>
      </c>
      <c r="C6" s="237">
        <v>2.0</v>
      </c>
      <c r="D6" s="237">
        <v>1.0</v>
      </c>
      <c r="E6" s="237" t="s">
        <v>634</v>
      </c>
      <c r="G6" s="236" t="s">
        <v>1008</v>
      </c>
      <c r="H6" s="237" t="s">
        <v>1009</v>
      </c>
      <c r="I6" s="237">
        <v>1.0</v>
      </c>
      <c r="J6" s="237">
        <v>1.0</v>
      </c>
      <c r="K6" s="237" t="s">
        <v>634</v>
      </c>
    </row>
    <row r="7">
      <c r="A7" s="238" t="s">
        <v>1010</v>
      </c>
      <c r="B7" s="242" t="s">
        <v>1000</v>
      </c>
      <c r="C7" s="239">
        <v>3.0</v>
      </c>
      <c r="D7" s="239">
        <v>1.0</v>
      </c>
      <c r="E7" s="239" t="s">
        <v>634</v>
      </c>
      <c r="G7" s="236" t="s">
        <v>1011</v>
      </c>
      <c r="H7" s="237" t="s">
        <v>1009</v>
      </c>
      <c r="I7" s="237">
        <v>2.0</v>
      </c>
      <c r="J7" s="237">
        <v>0.0</v>
      </c>
      <c r="K7" s="237" t="s">
        <v>634</v>
      </c>
    </row>
    <row r="8">
      <c r="A8" s="236" t="s">
        <v>1012</v>
      </c>
      <c r="B8" s="237" t="s">
        <v>1013</v>
      </c>
      <c r="C8" s="237">
        <v>1.0</v>
      </c>
      <c r="D8" s="237">
        <v>3.0</v>
      </c>
      <c r="E8" s="237" t="s">
        <v>1014</v>
      </c>
      <c r="G8" s="236" t="s">
        <v>1015</v>
      </c>
      <c r="H8" s="237" t="s">
        <v>1009</v>
      </c>
      <c r="I8" s="237">
        <v>0.0</v>
      </c>
      <c r="J8" s="237">
        <v>1.0</v>
      </c>
      <c r="K8" s="237" t="s">
        <v>634</v>
      </c>
    </row>
    <row r="9">
      <c r="A9" s="238" t="s">
        <v>1018</v>
      </c>
      <c r="B9" s="237" t="s">
        <v>1013</v>
      </c>
      <c r="C9" s="239">
        <v>1.0</v>
      </c>
      <c r="D9" s="239">
        <v>2.0</v>
      </c>
      <c r="E9" s="239" t="s">
        <v>634</v>
      </c>
      <c r="G9" s="236" t="s">
        <v>1019</v>
      </c>
      <c r="H9" s="237" t="s">
        <v>1020</v>
      </c>
      <c r="I9" s="237">
        <v>1.0</v>
      </c>
      <c r="J9" s="237">
        <v>2.0</v>
      </c>
      <c r="K9" s="237" t="s">
        <v>634</v>
      </c>
    </row>
    <row r="10">
      <c r="A10" s="238" t="s">
        <v>1021</v>
      </c>
      <c r="B10" s="242" t="s">
        <v>1013</v>
      </c>
      <c r="C10" s="239">
        <v>0.0</v>
      </c>
      <c r="D10" s="239">
        <v>2.0</v>
      </c>
      <c r="E10" s="239" t="s">
        <v>634</v>
      </c>
      <c r="G10" s="236" t="s">
        <v>1022</v>
      </c>
      <c r="H10" s="237" t="s">
        <v>1020</v>
      </c>
      <c r="I10" s="237">
        <v>2.0</v>
      </c>
      <c r="J10" s="237">
        <v>3.0</v>
      </c>
      <c r="K10" s="237" t="s">
        <v>634</v>
      </c>
    </row>
    <row r="11">
      <c r="A11" s="236" t="s">
        <v>1023</v>
      </c>
      <c r="B11" s="237" t="s">
        <v>1000</v>
      </c>
      <c r="C11" s="239">
        <v>2.0</v>
      </c>
      <c r="D11" s="239">
        <v>0.0</v>
      </c>
      <c r="E11" s="239" t="s">
        <v>634</v>
      </c>
      <c r="G11" s="236" t="s">
        <v>1024</v>
      </c>
      <c r="H11" s="237" t="s">
        <v>1025</v>
      </c>
      <c r="I11" s="237">
        <v>5.0</v>
      </c>
      <c r="J11" s="237">
        <v>0.0</v>
      </c>
      <c r="K11" s="237" t="s">
        <v>634</v>
      </c>
    </row>
    <row r="12">
      <c r="A12" s="238" t="s">
        <v>1026</v>
      </c>
      <c r="B12" s="237" t="s">
        <v>1005</v>
      </c>
      <c r="C12" s="239">
        <v>1.0</v>
      </c>
      <c r="D12" s="239">
        <v>1.0</v>
      </c>
      <c r="E12" s="239" t="s">
        <v>1027</v>
      </c>
      <c r="G12" s="236" t="s">
        <v>1028</v>
      </c>
      <c r="H12" s="237" t="s">
        <v>1029</v>
      </c>
      <c r="I12" s="237">
        <v>4.0</v>
      </c>
      <c r="J12" s="237">
        <v>0.0</v>
      </c>
      <c r="K12" s="237" t="s">
        <v>634</v>
      </c>
    </row>
    <row r="13">
      <c r="A13" s="238" t="s">
        <v>1030</v>
      </c>
      <c r="B13" s="242" t="s">
        <v>1005</v>
      </c>
      <c r="C13" s="239">
        <v>1.0</v>
      </c>
      <c r="D13" s="239">
        <v>0.0</v>
      </c>
      <c r="E13" s="239" t="s">
        <v>1031</v>
      </c>
      <c r="G13" s="236" t="s">
        <v>1032</v>
      </c>
      <c r="H13" s="237" t="s">
        <v>1029</v>
      </c>
      <c r="I13" s="237">
        <v>2.0</v>
      </c>
      <c r="J13" s="237">
        <v>1.0</v>
      </c>
      <c r="K13" s="237" t="s">
        <v>634</v>
      </c>
    </row>
    <row r="14">
      <c r="A14" s="238" t="s">
        <v>1033</v>
      </c>
      <c r="B14" s="242" t="s">
        <v>1000</v>
      </c>
      <c r="C14" s="239">
        <v>2.0</v>
      </c>
      <c r="D14" s="239">
        <v>3.0</v>
      </c>
      <c r="E14" s="239" t="s">
        <v>634</v>
      </c>
      <c r="G14" s="236" t="s">
        <v>1034</v>
      </c>
      <c r="H14" s="237" t="s">
        <v>1035</v>
      </c>
      <c r="I14" s="237">
        <v>4.0</v>
      </c>
      <c r="J14" s="237">
        <v>1.0</v>
      </c>
      <c r="K14" s="237" t="s">
        <v>634</v>
      </c>
    </row>
    <row r="15">
      <c r="A15" s="236" t="s">
        <v>1036</v>
      </c>
      <c r="B15" s="237" t="s">
        <v>1013</v>
      </c>
      <c r="C15" s="239">
        <v>3.0</v>
      </c>
      <c r="D15" s="239">
        <v>1.0</v>
      </c>
      <c r="E15" s="239" t="s">
        <v>634</v>
      </c>
      <c r="G15" s="236" t="s">
        <v>1037</v>
      </c>
      <c r="H15" s="237" t="s">
        <v>1038</v>
      </c>
      <c r="I15" s="237">
        <v>4.0</v>
      </c>
      <c r="J15" s="237">
        <v>1.0</v>
      </c>
      <c r="K15" s="237" t="s">
        <v>634</v>
      </c>
    </row>
    <row r="16">
      <c r="A16" s="238" t="s">
        <v>1039</v>
      </c>
      <c r="B16" s="237" t="s">
        <v>1005</v>
      </c>
      <c r="C16" s="239">
        <v>1.0</v>
      </c>
      <c r="D16" s="239">
        <v>2.0</v>
      </c>
      <c r="E16" s="239" t="s">
        <v>1040</v>
      </c>
      <c r="G16" s="236" t="s">
        <v>1041</v>
      </c>
      <c r="H16" s="237" t="s">
        <v>1042</v>
      </c>
      <c r="I16" s="237">
        <v>3.0</v>
      </c>
      <c r="J16" s="237">
        <v>1.0</v>
      </c>
      <c r="K16" s="237" t="s">
        <v>634</v>
      </c>
    </row>
    <row r="17">
      <c r="A17" s="236" t="s">
        <v>1043</v>
      </c>
      <c r="B17" s="237" t="s">
        <v>120</v>
      </c>
      <c r="C17" s="237">
        <v>1.0</v>
      </c>
      <c r="D17" s="237">
        <v>6.0</v>
      </c>
      <c r="E17" s="237" t="s">
        <v>634</v>
      </c>
      <c r="G17" s="236" t="s">
        <v>1044</v>
      </c>
      <c r="H17" s="237" t="s">
        <v>1042</v>
      </c>
      <c r="I17" s="237">
        <v>0.0</v>
      </c>
      <c r="J17" s="237">
        <v>2.0</v>
      </c>
      <c r="K17" s="237" t="s">
        <v>634</v>
      </c>
    </row>
    <row r="18">
      <c r="A18" s="238" t="s">
        <v>1045</v>
      </c>
      <c r="B18" s="237" t="s">
        <v>1000</v>
      </c>
      <c r="C18" s="239">
        <v>0.0</v>
      </c>
      <c r="D18" s="239">
        <v>4.0</v>
      </c>
      <c r="E18" s="239" t="s">
        <v>1046</v>
      </c>
      <c r="G18" s="236" t="s">
        <v>1047</v>
      </c>
      <c r="H18" s="237" t="s">
        <v>31</v>
      </c>
      <c r="I18" s="237">
        <v>4.0</v>
      </c>
      <c r="J18" s="237">
        <v>0.0</v>
      </c>
      <c r="K18" s="237" t="s">
        <v>634</v>
      </c>
    </row>
    <row r="19">
      <c r="A19" s="238" t="s">
        <v>1048</v>
      </c>
      <c r="B19" s="242" t="s">
        <v>1000</v>
      </c>
      <c r="C19" s="239">
        <v>1.0</v>
      </c>
      <c r="D19" s="239">
        <v>3.0</v>
      </c>
      <c r="E19" s="239" t="s">
        <v>1046</v>
      </c>
      <c r="G19" s="236" t="s">
        <v>1049</v>
      </c>
      <c r="H19" s="237" t="s">
        <v>1050</v>
      </c>
      <c r="I19" s="237">
        <v>1.0</v>
      </c>
      <c r="J19" s="237">
        <v>0.0</v>
      </c>
      <c r="K19" s="237" t="s">
        <v>634</v>
      </c>
    </row>
    <row r="20">
      <c r="A20" s="236" t="s">
        <v>1051</v>
      </c>
      <c r="B20" s="242" t="s">
        <v>1013</v>
      </c>
      <c r="C20" s="237">
        <v>0.0</v>
      </c>
      <c r="D20" s="237">
        <v>2.0</v>
      </c>
      <c r="E20" s="237" t="s">
        <v>634</v>
      </c>
      <c r="G20" s="236" t="s">
        <v>1052</v>
      </c>
      <c r="H20" s="237" t="s">
        <v>1050</v>
      </c>
      <c r="I20" s="237">
        <v>2.0</v>
      </c>
      <c r="J20" s="237">
        <v>1.0</v>
      </c>
      <c r="K20" s="237" t="s">
        <v>634</v>
      </c>
    </row>
    <row r="21">
      <c r="A21" s="238" t="s">
        <v>1053</v>
      </c>
      <c r="B21" s="237" t="s">
        <v>1005</v>
      </c>
      <c r="C21" s="239">
        <v>1.0</v>
      </c>
      <c r="D21" s="239">
        <v>1.0</v>
      </c>
      <c r="E21" s="239" t="s">
        <v>1054</v>
      </c>
      <c r="G21" s="236" t="s">
        <v>1055</v>
      </c>
      <c r="H21" s="237" t="s">
        <v>66</v>
      </c>
      <c r="I21" s="237">
        <v>1.0</v>
      </c>
      <c r="J21" s="237">
        <v>0.0</v>
      </c>
      <c r="K21" s="237" t="s">
        <v>634</v>
      </c>
    </row>
    <row r="22">
      <c r="A22" s="236" t="s">
        <v>1056</v>
      </c>
      <c r="B22" s="237" t="s">
        <v>1013</v>
      </c>
      <c r="C22" s="239">
        <v>2.0</v>
      </c>
      <c r="D22" s="239">
        <v>1.0</v>
      </c>
      <c r="E22" s="239" t="s">
        <v>634</v>
      </c>
      <c r="G22" s="236" t="s">
        <v>1057</v>
      </c>
      <c r="H22" s="237" t="s">
        <v>66</v>
      </c>
      <c r="I22" s="237">
        <v>3.0</v>
      </c>
      <c r="J22" s="237">
        <v>1.0</v>
      </c>
      <c r="K22" s="237" t="s">
        <v>634</v>
      </c>
    </row>
    <row r="23">
      <c r="A23" s="236" t="s">
        <v>1058</v>
      </c>
      <c r="B23" s="237" t="s">
        <v>1005</v>
      </c>
      <c r="C23" s="237">
        <v>1.0</v>
      </c>
      <c r="D23" s="237">
        <v>2.0</v>
      </c>
      <c r="E23" s="237" t="s">
        <v>634</v>
      </c>
      <c r="G23" s="236" t="s">
        <v>1059</v>
      </c>
      <c r="H23" s="237" t="s">
        <v>1060</v>
      </c>
      <c r="I23" s="237">
        <v>4.0</v>
      </c>
      <c r="J23" s="237">
        <v>2.0</v>
      </c>
      <c r="K23" s="237" t="s">
        <v>634</v>
      </c>
    </row>
    <row r="24">
      <c r="A24" s="236" t="s">
        <v>1061</v>
      </c>
      <c r="B24" s="237" t="s">
        <v>1013</v>
      </c>
      <c r="C24" s="237">
        <v>0.0</v>
      </c>
      <c r="D24" s="237">
        <v>3.0</v>
      </c>
      <c r="E24" s="237" t="s">
        <v>634</v>
      </c>
      <c r="G24" s="236" t="s">
        <v>162</v>
      </c>
      <c r="H24" s="237" t="s">
        <v>162</v>
      </c>
      <c r="I24" s="237">
        <v>3.0</v>
      </c>
      <c r="J24" s="237">
        <v>4.0</v>
      </c>
      <c r="K24" s="237" t="s">
        <v>634</v>
      </c>
    </row>
    <row r="25">
      <c r="A25" s="238" t="s">
        <v>1064</v>
      </c>
      <c r="B25" s="237" t="s">
        <v>1013</v>
      </c>
      <c r="C25" s="237">
        <v>2.0</v>
      </c>
      <c r="D25" s="237">
        <v>0.0</v>
      </c>
      <c r="E25" s="237" t="s">
        <v>634</v>
      </c>
      <c r="G25" s="236" t="s">
        <v>1065</v>
      </c>
      <c r="H25" s="237" t="s">
        <v>1066</v>
      </c>
      <c r="I25" s="237">
        <v>2.0</v>
      </c>
      <c r="J25" s="237">
        <v>3.0</v>
      </c>
      <c r="K25" s="237" t="s">
        <v>634</v>
      </c>
    </row>
    <row r="26">
      <c r="A26" s="238" t="s">
        <v>1067</v>
      </c>
      <c r="B26" s="242" t="s">
        <v>1000</v>
      </c>
      <c r="C26" s="237">
        <v>2.0</v>
      </c>
      <c r="D26" s="237">
        <v>1.0</v>
      </c>
      <c r="E26" s="237" t="s">
        <v>634</v>
      </c>
      <c r="G26" s="236" t="s">
        <v>1068</v>
      </c>
      <c r="H26" s="237" t="s">
        <v>1066</v>
      </c>
      <c r="I26" s="237">
        <v>1.0</v>
      </c>
      <c r="J26" s="237">
        <v>1.0</v>
      </c>
      <c r="K26" s="237" t="s">
        <v>634</v>
      </c>
    </row>
    <row r="27">
      <c r="A27" s="236" t="s">
        <v>1069</v>
      </c>
      <c r="B27" s="242" t="s">
        <v>1005</v>
      </c>
      <c r="C27" s="237">
        <v>2.0</v>
      </c>
      <c r="D27" s="237">
        <v>2.0</v>
      </c>
      <c r="E27" s="237" t="s">
        <v>634</v>
      </c>
      <c r="G27" s="236" t="s">
        <v>1071</v>
      </c>
      <c r="H27" s="237" t="s">
        <v>1072</v>
      </c>
      <c r="I27" s="237">
        <v>4.0</v>
      </c>
      <c r="J27" s="237">
        <v>4.0</v>
      </c>
      <c r="K27" s="237" t="s">
        <v>634</v>
      </c>
    </row>
    <row r="28">
      <c r="A28" s="236" t="s">
        <v>1074</v>
      </c>
      <c r="B28" s="242" t="s">
        <v>1000</v>
      </c>
      <c r="C28" s="237">
        <v>3.0</v>
      </c>
      <c r="D28" s="237">
        <v>1.0</v>
      </c>
      <c r="E28" s="237" t="s">
        <v>634</v>
      </c>
      <c r="G28" s="236" t="s">
        <v>1075</v>
      </c>
      <c r="H28" s="237" t="s">
        <v>1076</v>
      </c>
      <c r="I28" s="237">
        <v>2.0</v>
      </c>
      <c r="J28" s="237">
        <v>3.0</v>
      </c>
      <c r="K28" s="237" t="s">
        <v>634</v>
      </c>
    </row>
    <row r="29">
      <c r="A29" s="238" t="s">
        <v>1077</v>
      </c>
      <c r="B29" s="242" t="s">
        <v>1005</v>
      </c>
      <c r="C29" s="239">
        <v>1.0</v>
      </c>
      <c r="D29" s="239">
        <v>1.0</v>
      </c>
      <c r="E29" s="239" t="s">
        <v>1054</v>
      </c>
      <c r="G29" s="236" t="s">
        <v>1078</v>
      </c>
      <c r="H29" s="237" t="s">
        <v>1076</v>
      </c>
      <c r="I29" s="237">
        <v>1.0</v>
      </c>
      <c r="J29" s="237">
        <v>2.0</v>
      </c>
      <c r="K29" s="237" t="s">
        <v>634</v>
      </c>
    </row>
    <row r="30">
      <c r="A30" s="238" t="s">
        <v>1079</v>
      </c>
      <c r="B30" s="237" t="s">
        <v>1000</v>
      </c>
      <c r="C30" s="239">
        <v>2.0</v>
      </c>
      <c r="D30" s="239">
        <v>0.0</v>
      </c>
      <c r="E30" s="239" t="s">
        <v>634</v>
      </c>
      <c r="G30" s="243" t="s">
        <v>1080</v>
      </c>
      <c r="H30" s="237" t="s">
        <v>1087</v>
      </c>
      <c r="I30" s="244" t="s">
        <v>634</v>
      </c>
      <c r="J30" s="244" t="s">
        <v>634</v>
      </c>
      <c r="K30" s="244" t="s">
        <v>634</v>
      </c>
    </row>
    <row r="31">
      <c r="A31" s="236" t="s">
        <v>1090</v>
      </c>
      <c r="B31" s="242" t="s">
        <v>1005</v>
      </c>
      <c r="C31" s="239">
        <v>1.0</v>
      </c>
      <c r="D31" s="239">
        <v>1.0</v>
      </c>
      <c r="E31" s="239" t="s">
        <v>1027</v>
      </c>
      <c r="G31" s="243" t="s">
        <v>1091</v>
      </c>
      <c r="H31" s="237" t="s">
        <v>1087</v>
      </c>
      <c r="I31" s="244" t="s">
        <v>634</v>
      </c>
      <c r="J31" s="244" t="s">
        <v>634</v>
      </c>
      <c r="K31" s="244" t="s">
        <v>634</v>
      </c>
    </row>
    <row r="32">
      <c r="A32" s="238" t="s">
        <v>1092</v>
      </c>
      <c r="B32" s="237" t="s">
        <v>1013</v>
      </c>
      <c r="C32" s="239">
        <v>0.0</v>
      </c>
      <c r="D32" s="239">
        <v>3.0</v>
      </c>
      <c r="E32" s="239" t="s">
        <v>634</v>
      </c>
      <c r="G32" s="236" t="s">
        <v>1095</v>
      </c>
      <c r="H32" s="237" t="s">
        <v>1096</v>
      </c>
      <c r="I32" s="244" t="s">
        <v>634</v>
      </c>
      <c r="J32" s="244" t="s">
        <v>634</v>
      </c>
      <c r="K32" s="244" t="s">
        <v>634</v>
      </c>
    </row>
    <row r="33">
      <c r="A33" s="238" t="s">
        <v>1097</v>
      </c>
      <c r="B33" s="242" t="s">
        <v>1000</v>
      </c>
      <c r="C33" s="239">
        <v>2.0</v>
      </c>
      <c r="D33" s="237">
        <v>2.0</v>
      </c>
      <c r="E33" s="239" t="s">
        <v>634</v>
      </c>
      <c r="G33" s="245" t="s">
        <v>1098</v>
      </c>
      <c r="H33" s="237" t="s">
        <v>1096</v>
      </c>
      <c r="I33" s="244" t="s">
        <v>634</v>
      </c>
      <c r="J33" s="244" t="s">
        <v>634</v>
      </c>
      <c r="K33" s="244" t="s">
        <v>634</v>
      </c>
    </row>
    <row r="34">
      <c r="A34" s="238" t="s">
        <v>1099</v>
      </c>
      <c r="B34" s="242" t="s">
        <v>1005</v>
      </c>
      <c r="C34" s="239">
        <v>1.0</v>
      </c>
      <c r="D34" s="239">
        <v>2.0</v>
      </c>
      <c r="E34" s="239" t="s">
        <v>1031</v>
      </c>
      <c r="G34" s="236" t="s">
        <v>1100</v>
      </c>
      <c r="H34" s="237" t="s">
        <v>1096</v>
      </c>
      <c r="I34" s="244" t="s">
        <v>634</v>
      </c>
      <c r="J34" s="244" t="s">
        <v>634</v>
      </c>
      <c r="K34" s="244" t="s">
        <v>634</v>
      </c>
    </row>
    <row r="35">
      <c r="A35" s="238" t="s">
        <v>1101</v>
      </c>
      <c r="B35" s="237" t="s">
        <v>1013</v>
      </c>
      <c r="C35" s="239">
        <v>1.0</v>
      </c>
      <c r="D35" s="239">
        <v>1.0</v>
      </c>
      <c r="E35" s="237" t="s">
        <v>634</v>
      </c>
      <c r="G35" s="236" t="s">
        <v>1102</v>
      </c>
      <c r="H35" s="237" t="s">
        <v>1096</v>
      </c>
      <c r="I35" s="244" t="s">
        <v>634</v>
      </c>
      <c r="J35" s="244" t="s">
        <v>634</v>
      </c>
      <c r="K35" s="244" t="s">
        <v>634</v>
      </c>
    </row>
    <row r="36">
      <c r="A36" s="238" t="s">
        <v>1103</v>
      </c>
      <c r="B36" s="237" t="s">
        <v>1000</v>
      </c>
      <c r="C36" s="239">
        <v>3.0</v>
      </c>
      <c r="D36" s="239">
        <v>1.0</v>
      </c>
      <c r="E36" s="239" t="s">
        <v>634</v>
      </c>
      <c r="G36" s="236" t="s">
        <v>1104</v>
      </c>
      <c r="H36" s="246" t="s">
        <v>1087</v>
      </c>
      <c r="I36" s="244" t="s">
        <v>634</v>
      </c>
      <c r="J36" s="244" t="s">
        <v>634</v>
      </c>
      <c r="K36" s="244" t="s">
        <v>634</v>
      </c>
    </row>
    <row r="37" hidden="1">
      <c r="A37" s="247"/>
      <c r="B37" s="248"/>
      <c r="C37" s="248"/>
      <c r="D37" s="248"/>
      <c r="E37" s="239"/>
      <c r="J37" s="248"/>
      <c r="K37" s="248"/>
    </row>
    <row r="38" hidden="1">
      <c r="A38" s="247"/>
      <c r="B38" s="248"/>
      <c r="C38" s="248"/>
      <c r="D38" s="248"/>
      <c r="E38" s="239"/>
      <c r="G38" s="236"/>
      <c r="J38" s="248"/>
      <c r="K38" s="248"/>
    </row>
    <row r="39" hidden="1">
      <c r="A39" s="236"/>
      <c r="B39" s="237"/>
      <c r="C39" s="237"/>
      <c r="D39" s="237"/>
      <c r="E39" s="237"/>
      <c r="G39" s="236"/>
      <c r="H39" s="249"/>
      <c r="J39" s="248"/>
      <c r="K39" s="248"/>
    </row>
    <row r="40" hidden="1">
      <c r="A40" s="236"/>
      <c r="B40" s="237"/>
      <c r="C40" s="237"/>
      <c r="D40" s="237"/>
      <c r="E40" s="240"/>
      <c r="G40" s="236"/>
      <c r="I40" s="249"/>
      <c r="J40" s="250"/>
      <c r="K40" s="250"/>
    </row>
    <row r="41" hidden="1">
      <c r="A41" s="236"/>
      <c r="B41" s="237"/>
      <c r="C41" s="237"/>
      <c r="D41" s="237"/>
      <c r="E41" s="237"/>
      <c r="G41" s="236"/>
      <c r="J41" s="248"/>
      <c r="K41" s="248"/>
    </row>
    <row r="42" hidden="1">
      <c r="A42" s="236"/>
      <c r="B42" s="237"/>
      <c r="C42" s="237"/>
      <c r="D42" s="237"/>
      <c r="E42" s="237"/>
      <c r="J42" s="248"/>
      <c r="K42" s="248"/>
    </row>
    <row r="43" hidden="1">
      <c r="A43" s="236"/>
      <c r="B43" s="237"/>
      <c r="C43" s="237"/>
      <c r="D43" s="237"/>
      <c r="E43" s="237"/>
    </row>
    <row r="44" hidden="1">
      <c r="A44" s="236"/>
      <c r="B44" s="237"/>
      <c r="C44" s="237"/>
      <c r="D44" s="237"/>
      <c r="E44" s="237"/>
    </row>
    <row r="45" hidden="1">
      <c r="A45" s="236"/>
      <c r="B45" s="237"/>
      <c r="C45" s="237"/>
      <c r="D45" s="237"/>
      <c r="E45" s="237"/>
    </row>
    <row r="46" hidden="1">
      <c r="A46" s="236"/>
      <c r="B46" s="237"/>
      <c r="C46" s="237"/>
      <c r="D46" s="237"/>
      <c r="E46" s="237"/>
    </row>
    <row r="47" hidden="1">
      <c r="A47" s="236"/>
      <c r="B47" s="237"/>
      <c r="C47" s="237"/>
      <c r="D47" s="237"/>
      <c r="E47" s="237"/>
      <c r="H47" s="251"/>
    </row>
    <row r="48" hidden="1">
      <c r="A48" s="236"/>
      <c r="B48" s="237"/>
      <c r="C48" s="237"/>
      <c r="D48" s="237"/>
      <c r="E48" s="237"/>
    </row>
    <row r="49" hidden="1">
      <c r="A49" s="236"/>
      <c r="B49" s="237"/>
      <c r="C49" s="237"/>
      <c r="D49" s="237"/>
      <c r="E49" s="237"/>
    </row>
    <row r="50" hidden="1">
      <c r="A50" s="236"/>
      <c r="B50" s="237"/>
      <c r="C50" s="237"/>
      <c r="D50" s="237"/>
      <c r="E50" s="237"/>
    </row>
    <row r="51" hidden="1">
      <c r="A51" s="236"/>
      <c r="B51" s="237"/>
      <c r="C51" s="237"/>
      <c r="D51" s="237"/>
      <c r="E51" s="237"/>
    </row>
    <row r="52" hidden="1">
      <c r="A52" s="236"/>
      <c r="B52" s="237"/>
      <c r="C52" s="237"/>
      <c r="D52" s="237"/>
      <c r="E52" s="237"/>
    </row>
    <row r="53" hidden="1">
      <c r="A53" s="236"/>
      <c r="B53" s="237"/>
      <c r="C53" s="237"/>
      <c r="D53" s="237"/>
      <c r="E53" s="237"/>
    </row>
    <row r="54" hidden="1">
      <c r="A54" s="236"/>
      <c r="B54" s="237"/>
      <c r="C54" s="237"/>
      <c r="D54" s="237"/>
      <c r="E54" s="237"/>
    </row>
    <row r="55" hidden="1">
      <c r="A55" s="236"/>
      <c r="B55" s="237"/>
      <c r="C55" s="237"/>
      <c r="D55" s="237"/>
      <c r="E55" s="237"/>
    </row>
    <row r="56" hidden="1">
      <c r="A56" s="236"/>
      <c r="B56" s="237"/>
      <c r="C56" s="237"/>
      <c r="D56" s="237"/>
      <c r="E56" s="237"/>
    </row>
    <row r="57" hidden="1">
      <c r="A57" s="236"/>
      <c r="B57" s="237"/>
      <c r="C57" s="237"/>
      <c r="D57" s="237"/>
      <c r="E57" s="237"/>
    </row>
    <row r="58" hidden="1">
      <c r="A58" s="236"/>
      <c r="B58" s="237"/>
      <c r="C58" s="237"/>
      <c r="D58" s="237"/>
      <c r="E58" s="237"/>
    </row>
    <row r="59" hidden="1">
      <c r="A59" s="236"/>
      <c r="B59" s="237"/>
      <c r="C59" s="237"/>
      <c r="D59" s="237"/>
      <c r="E59" s="237"/>
    </row>
    <row r="60" hidden="1">
      <c r="A60" s="236"/>
      <c r="B60" s="237"/>
      <c r="C60" s="237"/>
      <c r="D60" s="237"/>
      <c r="E60" s="237"/>
    </row>
    <row r="61" hidden="1">
      <c r="A61" s="236"/>
      <c r="B61" s="237"/>
      <c r="C61" s="237"/>
      <c r="D61" s="237"/>
      <c r="E61" s="237"/>
    </row>
    <row r="62" hidden="1">
      <c r="A62" s="236"/>
      <c r="B62" s="237"/>
      <c r="C62" s="237"/>
      <c r="D62" s="237"/>
      <c r="E62" s="237"/>
    </row>
    <row r="63" hidden="1">
      <c r="A63" s="236"/>
      <c r="B63" s="237"/>
      <c r="C63" s="237"/>
      <c r="D63" s="237"/>
      <c r="E63" s="237"/>
    </row>
    <row r="64" hidden="1">
      <c r="A64" s="236"/>
      <c r="B64" s="237"/>
      <c r="C64" s="237"/>
      <c r="D64" s="237"/>
      <c r="E64" s="237"/>
    </row>
    <row r="65" hidden="1">
      <c r="A65" s="252"/>
      <c r="B65" s="253"/>
      <c r="C65" s="253"/>
      <c r="D65" s="253"/>
      <c r="E65" s="253"/>
    </row>
    <row r="66" hidden="1">
      <c r="A66" s="243"/>
      <c r="B66" s="237"/>
      <c r="C66" s="237"/>
      <c r="D66" s="237"/>
      <c r="E66" s="237"/>
    </row>
    <row r="67" hidden="1">
      <c r="A67" s="243"/>
      <c r="B67" s="237"/>
      <c r="C67" s="248"/>
      <c r="D67" s="248"/>
      <c r="E67" s="248"/>
    </row>
    <row r="68" hidden="1">
      <c r="A68" s="236"/>
      <c r="B68" s="237"/>
      <c r="C68" s="248"/>
      <c r="D68" s="248"/>
      <c r="E68" s="248"/>
    </row>
    <row r="69" hidden="1">
      <c r="A69" s="236"/>
      <c r="B69" s="237"/>
      <c r="C69" s="248"/>
      <c r="D69" s="248"/>
      <c r="E69" s="248"/>
    </row>
    <row r="70" hidden="1">
      <c r="A70" s="245"/>
      <c r="B70" s="237"/>
      <c r="C70" s="248"/>
      <c r="D70" s="248"/>
      <c r="E70" s="248"/>
    </row>
    <row r="71" hidden="1">
      <c r="A71" s="236"/>
      <c r="B71" s="237"/>
      <c r="D71" s="248"/>
      <c r="E71" s="248"/>
    </row>
    <row r="72" hidden="1">
      <c r="A72" s="236"/>
      <c r="B72" s="237"/>
      <c r="D72" s="248"/>
      <c r="E72" s="248"/>
    </row>
    <row r="73" hidden="1">
      <c r="A73" s="236"/>
      <c r="D73" s="248"/>
      <c r="E73" s="248"/>
    </row>
    <row r="74" hidden="1">
      <c r="A74" s="236"/>
      <c r="D74" s="248"/>
      <c r="E74" s="248"/>
    </row>
    <row r="75" hidden="1">
      <c r="A75" s="236"/>
      <c r="B75" s="249"/>
      <c r="C75" s="249"/>
      <c r="D75" s="250"/>
      <c r="E75" s="250"/>
      <c r="F75" s="249"/>
      <c r="G75" s="249"/>
      <c r="H75" s="249"/>
      <c r="I75" s="249"/>
      <c r="J75" s="249"/>
      <c r="K75" s="249"/>
      <c r="L75" s="249"/>
      <c r="M75" s="249"/>
      <c r="N75" s="249"/>
      <c r="O75" s="249"/>
      <c r="P75" s="249"/>
      <c r="Q75" s="249"/>
      <c r="R75" s="249"/>
      <c r="S75" s="249"/>
      <c r="T75" s="249"/>
      <c r="U75" s="249"/>
      <c r="V75" s="249"/>
      <c r="W75" s="249"/>
    </row>
    <row r="76" hidden="1">
      <c r="A76" s="236"/>
      <c r="D76" s="248"/>
      <c r="E76" s="248"/>
    </row>
    <row r="77" hidden="1">
      <c r="A77" s="236"/>
      <c r="D77" s="248"/>
      <c r="E77" s="248"/>
    </row>
    <row r="78" hidden="1">
      <c r="D78" s="248"/>
      <c r="E78" s="248"/>
    </row>
    <row r="79" hidden="1">
      <c r="B79" s="248"/>
      <c r="C79" s="248"/>
      <c r="D79" s="248"/>
      <c r="E79" s="248"/>
    </row>
    <row r="80" hidden="1">
      <c r="A80" s="236"/>
      <c r="B80" s="248"/>
      <c r="C80" s="248"/>
      <c r="D80" s="248"/>
      <c r="E80" s="248"/>
    </row>
    <row r="81" hidden="1">
      <c r="A81" s="236"/>
      <c r="B81" s="248"/>
      <c r="C81" s="248"/>
      <c r="D81" s="248"/>
      <c r="E81" s="248"/>
    </row>
    <row r="82" hidden="1">
      <c r="A82" s="236"/>
      <c r="B82" s="248"/>
      <c r="C82" s="248"/>
      <c r="D82" s="248"/>
      <c r="E82" s="248"/>
    </row>
    <row r="83" hidden="1">
      <c r="B83" s="248"/>
      <c r="C83" s="248"/>
      <c r="D83" s="248"/>
      <c r="E83" s="248"/>
    </row>
    <row r="84" hidden="1">
      <c r="B84" s="248"/>
      <c r="C84" s="248"/>
      <c r="D84" s="248"/>
      <c r="E84" s="248"/>
    </row>
    <row r="85" hidden="1">
      <c r="B85" s="248"/>
      <c r="C85" s="248"/>
      <c r="D85" s="248"/>
      <c r="E85" s="248"/>
    </row>
    <row r="86" hidden="1">
      <c r="B86" s="248"/>
      <c r="C86" s="248"/>
      <c r="D86" s="248"/>
      <c r="E86" s="248"/>
    </row>
    <row r="87" hidden="1">
      <c r="B87" s="248"/>
      <c r="C87" s="248"/>
      <c r="D87" s="248"/>
      <c r="E87" s="248"/>
    </row>
    <row r="88" hidden="1">
      <c r="B88" s="248"/>
      <c r="C88" s="248"/>
      <c r="D88" s="248"/>
      <c r="E88" s="248"/>
    </row>
    <row r="89" hidden="1">
      <c r="B89" s="248"/>
      <c r="C89" s="248"/>
      <c r="D89" s="248"/>
      <c r="E89" s="248"/>
    </row>
    <row r="90" hidden="1">
      <c r="B90" s="248"/>
      <c r="C90" s="248"/>
      <c r="D90" s="248"/>
      <c r="E90" s="248"/>
    </row>
    <row r="91" hidden="1">
      <c r="B91" s="248"/>
      <c r="C91" s="248"/>
      <c r="D91" s="248"/>
      <c r="E91" s="248"/>
    </row>
    <row r="92" hidden="1">
      <c r="A92" s="247"/>
      <c r="B92" s="248"/>
      <c r="C92" s="248"/>
      <c r="D92" s="248"/>
      <c r="E92" s="248"/>
    </row>
    <row r="93" hidden="1">
      <c r="B93" s="255"/>
      <c r="C93" s="255"/>
      <c r="D93" s="255"/>
      <c r="E93" s="255"/>
    </row>
    <row r="94" hidden="1">
      <c r="B94" s="255"/>
      <c r="C94" s="255"/>
      <c r="D94" s="255"/>
      <c r="E94" s="255"/>
    </row>
    <row r="95" hidden="1">
      <c r="B95" s="255"/>
      <c r="C95" s="255"/>
      <c r="D95" s="255"/>
      <c r="E95" s="255"/>
    </row>
    <row r="96" hidden="1">
      <c r="B96" s="255"/>
      <c r="C96" s="255"/>
      <c r="D96" s="255"/>
      <c r="E96" s="255"/>
    </row>
    <row r="97" hidden="1">
      <c r="B97" s="255"/>
      <c r="C97" s="255"/>
      <c r="D97" s="255"/>
      <c r="E97" s="255"/>
    </row>
    <row r="98" hidden="1">
      <c r="B98" s="255"/>
      <c r="C98" s="255"/>
      <c r="D98" s="255"/>
      <c r="E98" s="255"/>
    </row>
    <row r="99" hidden="1">
      <c r="B99" s="255"/>
      <c r="C99" s="255"/>
      <c r="D99" s="255"/>
      <c r="E99" s="255"/>
    </row>
    <row r="100" hidden="1">
      <c r="B100" s="255"/>
      <c r="C100" s="255"/>
      <c r="D100" s="255"/>
      <c r="E100" s="255"/>
    </row>
    <row r="101" hidden="1">
      <c r="B101" s="255"/>
      <c r="C101" s="255"/>
      <c r="D101" s="255"/>
      <c r="E101" s="255"/>
    </row>
    <row r="102" hidden="1">
      <c r="B102" s="255"/>
      <c r="C102" s="255"/>
      <c r="D102" s="255"/>
      <c r="E102" s="255"/>
    </row>
    <row r="103" hidden="1">
      <c r="B103" s="255"/>
      <c r="C103" s="255"/>
      <c r="D103" s="255"/>
      <c r="E103" s="255"/>
    </row>
    <row r="104" hidden="1">
      <c r="B104" s="255"/>
      <c r="C104" s="255"/>
      <c r="D104" s="255"/>
      <c r="E104" s="255"/>
    </row>
    <row r="105" hidden="1">
      <c r="B105" s="255"/>
      <c r="C105" s="255"/>
      <c r="D105" s="255"/>
      <c r="E105" s="255"/>
    </row>
    <row r="106" hidden="1">
      <c r="B106" s="255"/>
      <c r="C106" s="255"/>
      <c r="D106" s="255"/>
      <c r="E106" s="255"/>
    </row>
    <row r="107" hidden="1">
      <c r="B107" s="255"/>
      <c r="C107" s="255"/>
      <c r="D107" s="255"/>
      <c r="E107" s="255"/>
    </row>
    <row r="108" hidden="1">
      <c r="B108" s="255"/>
      <c r="C108" s="255"/>
      <c r="D108" s="255"/>
      <c r="E108" s="255"/>
    </row>
    <row r="109" hidden="1">
      <c r="B109" s="255"/>
      <c r="C109" s="255"/>
      <c r="D109" s="255"/>
      <c r="E109" s="255"/>
    </row>
    <row r="110" hidden="1">
      <c r="B110" s="255"/>
      <c r="C110" s="255"/>
      <c r="D110" s="255"/>
      <c r="E110" s="255"/>
    </row>
    <row r="111" hidden="1">
      <c r="B111" s="255"/>
      <c r="C111" s="255"/>
      <c r="D111" s="255"/>
      <c r="E111" s="255"/>
    </row>
    <row r="112" hidden="1">
      <c r="B112" s="255"/>
      <c r="C112" s="255"/>
      <c r="D112" s="255"/>
      <c r="E112" s="255"/>
    </row>
    <row r="113" hidden="1">
      <c r="B113" s="255"/>
      <c r="C113" s="255"/>
      <c r="D113" s="255"/>
      <c r="E113" s="255"/>
    </row>
    <row r="114" hidden="1">
      <c r="B114" s="255"/>
      <c r="C114" s="255"/>
      <c r="D114" s="255"/>
      <c r="E114" s="255"/>
    </row>
    <row r="115" hidden="1">
      <c r="B115" s="255"/>
      <c r="C115" s="255"/>
      <c r="D115" s="255"/>
      <c r="E115" s="255"/>
    </row>
    <row r="116" hidden="1">
      <c r="B116" s="255"/>
      <c r="C116" s="255"/>
      <c r="D116" s="255"/>
      <c r="E116" s="255"/>
    </row>
    <row r="117" hidden="1">
      <c r="B117" s="255"/>
      <c r="C117" s="255"/>
      <c r="D117" s="255"/>
      <c r="E117" s="255"/>
    </row>
    <row r="118" hidden="1">
      <c r="B118" s="255"/>
      <c r="C118" s="255"/>
      <c r="D118" s="255"/>
      <c r="E118" s="255"/>
    </row>
    <row r="119" hidden="1">
      <c r="B119" s="255"/>
      <c r="C119" s="255"/>
      <c r="D119" s="255"/>
      <c r="E119" s="255"/>
    </row>
    <row r="120" hidden="1">
      <c r="B120" s="255"/>
      <c r="C120" s="255"/>
      <c r="D120" s="255"/>
      <c r="E120" s="255"/>
    </row>
    <row r="121" hidden="1">
      <c r="B121" s="255"/>
      <c r="C121" s="255"/>
      <c r="D121" s="255"/>
      <c r="E121" s="255"/>
    </row>
    <row r="122" hidden="1">
      <c r="B122" s="255"/>
      <c r="C122" s="255"/>
      <c r="D122" s="255"/>
      <c r="E122" s="255"/>
    </row>
    <row r="123" hidden="1">
      <c r="B123" s="255"/>
      <c r="C123" s="255"/>
      <c r="D123" s="255"/>
      <c r="E123" s="255"/>
    </row>
    <row r="124" hidden="1">
      <c r="B124" s="255"/>
      <c r="C124" s="255"/>
      <c r="D124" s="255"/>
      <c r="E124" s="255"/>
    </row>
    <row r="125" hidden="1">
      <c r="B125" s="255"/>
      <c r="C125" s="255"/>
      <c r="D125" s="255"/>
      <c r="E125" s="255"/>
    </row>
    <row r="126" hidden="1">
      <c r="B126" s="255"/>
      <c r="C126" s="255"/>
      <c r="D126" s="255"/>
      <c r="E126" s="255"/>
    </row>
    <row r="127" hidden="1">
      <c r="B127" s="255"/>
      <c r="C127" s="255"/>
      <c r="D127" s="255"/>
      <c r="E127" s="255"/>
    </row>
    <row r="128" hidden="1">
      <c r="B128" s="255"/>
      <c r="C128" s="255"/>
      <c r="D128" s="255"/>
      <c r="E128" s="255"/>
    </row>
    <row r="129" hidden="1">
      <c r="B129" s="255"/>
      <c r="C129" s="255"/>
      <c r="D129" s="255"/>
      <c r="E129" s="255"/>
    </row>
    <row r="130" hidden="1">
      <c r="B130" s="255"/>
      <c r="C130" s="255"/>
      <c r="D130" s="255"/>
      <c r="E130" s="255"/>
    </row>
    <row r="131" hidden="1">
      <c r="B131" s="255"/>
      <c r="C131" s="255"/>
      <c r="D131" s="255"/>
      <c r="E131" s="255"/>
    </row>
    <row r="132" hidden="1">
      <c r="B132" s="255"/>
      <c r="C132" s="255"/>
      <c r="D132" s="255"/>
      <c r="E132" s="255"/>
    </row>
    <row r="133" hidden="1">
      <c r="B133" s="255"/>
      <c r="C133" s="255"/>
      <c r="D133" s="255"/>
      <c r="E133" s="255"/>
    </row>
    <row r="134" hidden="1">
      <c r="B134" s="255"/>
      <c r="C134" s="255"/>
      <c r="D134" s="255"/>
      <c r="E134" s="255"/>
    </row>
    <row r="135" hidden="1">
      <c r="B135" s="255"/>
      <c r="C135" s="255"/>
      <c r="D135" s="255"/>
      <c r="E135" s="255"/>
    </row>
    <row r="136" hidden="1">
      <c r="B136" s="255"/>
      <c r="C136" s="255"/>
      <c r="D136" s="255"/>
      <c r="E136" s="255"/>
    </row>
    <row r="137" hidden="1">
      <c r="B137" s="255"/>
      <c r="C137" s="255"/>
      <c r="D137" s="255"/>
      <c r="E137" s="255"/>
    </row>
    <row r="138" hidden="1">
      <c r="B138" s="255"/>
      <c r="C138" s="255"/>
      <c r="D138" s="255"/>
      <c r="E138" s="255"/>
    </row>
    <row r="139" hidden="1">
      <c r="B139" s="255"/>
      <c r="C139" s="255"/>
      <c r="D139" s="255"/>
      <c r="E139" s="255"/>
    </row>
    <row r="140" hidden="1">
      <c r="B140" s="255"/>
      <c r="C140" s="255"/>
      <c r="D140" s="255"/>
      <c r="E140" s="255"/>
    </row>
    <row r="141" hidden="1">
      <c r="B141" s="255"/>
      <c r="C141" s="255"/>
      <c r="D141" s="255"/>
      <c r="E141" s="255"/>
    </row>
    <row r="142" hidden="1">
      <c r="B142" s="255"/>
      <c r="C142" s="255"/>
      <c r="D142" s="255"/>
      <c r="E142" s="255"/>
    </row>
    <row r="143" hidden="1">
      <c r="B143" s="255"/>
      <c r="C143" s="255"/>
      <c r="D143" s="255"/>
      <c r="E143" s="255"/>
    </row>
    <row r="144" hidden="1">
      <c r="B144" s="255"/>
      <c r="C144" s="255"/>
      <c r="D144" s="255"/>
      <c r="E144" s="255"/>
    </row>
    <row r="145" hidden="1">
      <c r="B145" s="255"/>
      <c r="C145" s="255"/>
      <c r="D145" s="255"/>
      <c r="E145" s="255"/>
    </row>
    <row r="146" hidden="1">
      <c r="B146" s="255"/>
      <c r="C146" s="255"/>
      <c r="D146" s="255"/>
      <c r="E146" s="255"/>
    </row>
    <row r="147" hidden="1">
      <c r="B147" s="255"/>
      <c r="C147" s="255"/>
      <c r="D147" s="255"/>
      <c r="E147" s="255"/>
    </row>
    <row r="148" hidden="1">
      <c r="B148" s="255"/>
      <c r="C148" s="255"/>
      <c r="D148" s="255"/>
      <c r="E148" s="255"/>
    </row>
    <row r="149" hidden="1">
      <c r="B149" s="255"/>
      <c r="C149" s="255"/>
      <c r="D149" s="255"/>
      <c r="E149" s="255"/>
    </row>
    <row r="150" hidden="1">
      <c r="B150" s="255"/>
      <c r="C150" s="255"/>
      <c r="D150" s="255"/>
      <c r="E150" s="255"/>
    </row>
    <row r="151" hidden="1">
      <c r="B151" s="255"/>
      <c r="C151" s="255"/>
      <c r="D151" s="255"/>
      <c r="E151" s="255"/>
    </row>
    <row r="152" hidden="1">
      <c r="B152" s="255"/>
      <c r="C152" s="255"/>
      <c r="D152" s="255"/>
      <c r="E152" s="255"/>
    </row>
    <row r="153" hidden="1">
      <c r="B153" s="255"/>
      <c r="C153" s="255"/>
      <c r="D153" s="255"/>
      <c r="E153" s="255"/>
    </row>
    <row r="154" hidden="1">
      <c r="B154" s="255"/>
      <c r="C154" s="255"/>
      <c r="D154" s="255"/>
      <c r="E154" s="255"/>
    </row>
    <row r="155" hidden="1">
      <c r="B155" s="255"/>
      <c r="C155" s="255"/>
      <c r="D155" s="255"/>
      <c r="E155" s="255"/>
    </row>
    <row r="156" hidden="1">
      <c r="B156" s="255"/>
      <c r="C156" s="255"/>
      <c r="D156" s="255"/>
      <c r="E156" s="255"/>
    </row>
    <row r="157" hidden="1">
      <c r="B157" s="255"/>
      <c r="C157" s="255"/>
      <c r="D157" s="255"/>
      <c r="E157" s="255"/>
    </row>
    <row r="158" hidden="1">
      <c r="B158" s="255"/>
      <c r="C158" s="255"/>
      <c r="D158" s="255"/>
      <c r="E158" s="255"/>
    </row>
    <row r="159" hidden="1">
      <c r="B159" s="255"/>
      <c r="C159" s="255"/>
      <c r="D159" s="255"/>
      <c r="E159" s="255"/>
    </row>
    <row r="160" hidden="1">
      <c r="B160" s="255"/>
      <c r="C160" s="255"/>
      <c r="D160" s="255"/>
      <c r="E160" s="255"/>
    </row>
    <row r="161" hidden="1">
      <c r="B161" s="255"/>
      <c r="C161" s="255"/>
      <c r="D161" s="255"/>
      <c r="E161" s="255"/>
    </row>
    <row r="162" hidden="1">
      <c r="B162" s="255"/>
      <c r="C162" s="255"/>
      <c r="D162" s="255"/>
      <c r="E162" s="255"/>
    </row>
    <row r="163" hidden="1">
      <c r="B163" s="255"/>
      <c r="C163" s="255"/>
      <c r="D163" s="255"/>
      <c r="E163" s="255"/>
    </row>
    <row r="164" hidden="1">
      <c r="B164" s="255"/>
      <c r="C164" s="255"/>
      <c r="D164" s="255"/>
      <c r="E164" s="255"/>
    </row>
    <row r="165" hidden="1">
      <c r="B165" s="255"/>
      <c r="C165" s="255"/>
      <c r="D165" s="255"/>
      <c r="E165" s="255"/>
    </row>
    <row r="166" hidden="1">
      <c r="B166" s="255"/>
      <c r="C166" s="255"/>
      <c r="D166" s="255"/>
      <c r="E166" s="255"/>
    </row>
    <row r="167" hidden="1">
      <c r="B167" s="255"/>
      <c r="C167" s="255"/>
      <c r="D167" s="255"/>
      <c r="E167" s="255"/>
    </row>
    <row r="168" hidden="1">
      <c r="B168" s="255"/>
      <c r="C168" s="255"/>
      <c r="D168" s="255"/>
      <c r="E168" s="255"/>
    </row>
    <row r="169" hidden="1">
      <c r="B169" s="255"/>
      <c r="C169" s="255"/>
      <c r="D169" s="255"/>
      <c r="E169" s="255"/>
    </row>
    <row r="170" hidden="1">
      <c r="B170" s="255"/>
      <c r="C170" s="255"/>
      <c r="D170" s="255"/>
      <c r="E170" s="255"/>
    </row>
    <row r="171" hidden="1">
      <c r="B171" s="255"/>
      <c r="C171" s="255"/>
      <c r="D171" s="255"/>
      <c r="E171" s="255"/>
    </row>
    <row r="172" hidden="1">
      <c r="B172" s="255"/>
      <c r="C172" s="255"/>
      <c r="D172" s="255"/>
      <c r="E172" s="255"/>
    </row>
    <row r="173" hidden="1">
      <c r="B173" s="255"/>
      <c r="C173" s="255"/>
      <c r="D173" s="255"/>
      <c r="E173" s="255"/>
    </row>
    <row r="174" hidden="1">
      <c r="B174" s="255"/>
      <c r="C174" s="255"/>
      <c r="D174" s="255"/>
      <c r="E174" s="255"/>
    </row>
    <row r="175" hidden="1">
      <c r="B175" s="255"/>
      <c r="C175" s="255"/>
      <c r="D175" s="255"/>
      <c r="E175" s="255"/>
    </row>
    <row r="176" hidden="1">
      <c r="B176" s="255"/>
      <c r="C176" s="255"/>
      <c r="D176" s="255"/>
      <c r="E176" s="255"/>
    </row>
    <row r="177" hidden="1">
      <c r="B177" s="255"/>
      <c r="C177" s="255"/>
      <c r="D177" s="255"/>
      <c r="E177" s="255"/>
    </row>
    <row r="178" hidden="1">
      <c r="B178" s="255"/>
      <c r="C178" s="255"/>
      <c r="D178" s="255"/>
      <c r="E178" s="255"/>
    </row>
    <row r="179" hidden="1">
      <c r="B179" s="255"/>
      <c r="C179" s="255"/>
      <c r="D179" s="255"/>
      <c r="E179" s="255"/>
    </row>
    <row r="180" hidden="1">
      <c r="B180" s="255"/>
      <c r="C180" s="255"/>
      <c r="D180" s="255"/>
      <c r="E180" s="255"/>
    </row>
    <row r="181" hidden="1">
      <c r="B181" s="255"/>
      <c r="C181" s="255"/>
      <c r="D181" s="255"/>
      <c r="E181" s="255"/>
    </row>
    <row r="182" hidden="1">
      <c r="B182" s="255"/>
      <c r="C182" s="255"/>
      <c r="D182" s="255"/>
      <c r="E182" s="255"/>
    </row>
    <row r="183" hidden="1">
      <c r="B183" s="255"/>
      <c r="C183" s="255"/>
      <c r="D183" s="255"/>
      <c r="E183" s="255"/>
    </row>
    <row r="184" hidden="1">
      <c r="B184" s="255"/>
      <c r="C184" s="255"/>
      <c r="D184" s="255"/>
      <c r="E184" s="255"/>
    </row>
    <row r="185" hidden="1">
      <c r="B185" s="255"/>
      <c r="C185" s="255"/>
      <c r="D185" s="255"/>
      <c r="E185" s="255"/>
    </row>
    <row r="186" hidden="1">
      <c r="B186" s="255"/>
      <c r="C186" s="255"/>
      <c r="D186" s="255"/>
      <c r="E186" s="255"/>
    </row>
    <row r="187" hidden="1">
      <c r="B187" s="255"/>
      <c r="C187" s="255"/>
      <c r="D187" s="255"/>
      <c r="E187" s="255"/>
    </row>
    <row r="188" hidden="1">
      <c r="B188" s="255"/>
      <c r="C188" s="255"/>
      <c r="D188" s="255"/>
      <c r="E188" s="255"/>
    </row>
    <row r="189" hidden="1">
      <c r="B189" s="255"/>
      <c r="C189" s="255"/>
      <c r="D189" s="255"/>
      <c r="E189" s="255"/>
    </row>
    <row r="190" hidden="1">
      <c r="B190" s="255"/>
      <c r="C190" s="255"/>
      <c r="D190" s="255"/>
      <c r="E190" s="255"/>
    </row>
    <row r="191" hidden="1">
      <c r="B191" s="255"/>
      <c r="C191" s="255"/>
      <c r="D191" s="255"/>
      <c r="E191" s="255"/>
    </row>
    <row r="192" hidden="1">
      <c r="B192" s="255"/>
      <c r="C192" s="255"/>
      <c r="D192" s="255"/>
      <c r="E192" s="255"/>
    </row>
    <row r="193" hidden="1">
      <c r="B193" s="255"/>
      <c r="C193" s="255"/>
      <c r="D193" s="255"/>
      <c r="E193" s="255"/>
    </row>
    <row r="194" hidden="1">
      <c r="B194" s="255"/>
      <c r="C194" s="255"/>
      <c r="D194" s="255"/>
      <c r="E194" s="255"/>
    </row>
    <row r="195" hidden="1">
      <c r="B195" s="255"/>
      <c r="C195" s="255"/>
      <c r="D195" s="255"/>
      <c r="E195" s="255"/>
    </row>
    <row r="196" hidden="1">
      <c r="B196" s="255"/>
      <c r="C196" s="255"/>
      <c r="D196" s="255"/>
      <c r="E196" s="255"/>
    </row>
    <row r="197" hidden="1">
      <c r="B197" s="255"/>
      <c r="C197" s="255"/>
      <c r="D197" s="255"/>
      <c r="E197" s="255"/>
    </row>
    <row r="198" hidden="1">
      <c r="B198" s="255"/>
      <c r="C198" s="255"/>
      <c r="D198" s="255"/>
      <c r="E198" s="255"/>
    </row>
    <row r="199" hidden="1">
      <c r="B199" s="255"/>
      <c r="C199" s="255"/>
      <c r="D199" s="255"/>
      <c r="E199" s="255"/>
    </row>
    <row r="200" hidden="1">
      <c r="B200" s="255"/>
      <c r="C200" s="255"/>
      <c r="D200" s="255"/>
      <c r="E200" s="255"/>
    </row>
    <row r="201" hidden="1">
      <c r="B201" s="255"/>
      <c r="C201" s="255"/>
      <c r="D201" s="255"/>
      <c r="E201" s="255"/>
    </row>
    <row r="202" hidden="1">
      <c r="B202" s="255"/>
      <c r="C202" s="255"/>
      <c r="D202" s="255"/>
      <c r="E202" s="255"/>
    </row>
    <row r="203" hidden="1">
      <c r="B203" s="255"/>
      <c r="C203" s="255"/>
      <c r="D203" s="255"/>
      <c r="E203" s="255"/>
    </row>
    <row r="204" hidden="1">
      <c r="B204" s="255"/>
      <c r="C204" s="255"/>
      <c r="D204" s="255"/>
      <c r="E204" s="255"/>
    </row>
    <row r="205" hidden="1">
      <c r="B205" s="255"/>
      <c r="C205" s="255"/>
      <c r="D205" s="255"/>
      <c r="E205" s="255"/>
    </row>
    <row r="206" hidden="1">
      <c r="B206" s="255"/>
      <c r="C206" s="255"/>
      <c r="D206" s="255"/>
      <c r="E206" s="255"/>
    </row>
    <row r="207" hidden="1">
      <c r="B207" s="255"/>
      <c r="C207" s="255"/>
      <c r="D207" s="255"/>
      <c r="E207" s="255"/>
    </row>
    <row r="208" hidden="1">
      <c r="B208" s="255"/>
      <c r="C208" s="255"/>
      <c r="D208" s="255"/>
      <c r="E208" s="255"/>
    </row>
    <row r="209" hidden="1">
      <c r="B209" s="255"/>
      <c r="C209" s="255"/>
      <c r="D209" s="255"/>
      <c r="E209" s="255"/>
    </row>
    <row r="210" hidden="1">
      <c r="B210" s="255"/>
      <c r="C210" s="255"/>
      <c r="D210" s="255"/>
      <c r="E210" s="255"/>
    </row>
    <row r="211" hidden="1">
      <c r="B211" s="255"/>
      <c r="C211" s="255"/>
      <c r="D211" s="255"/>
      <c r="E211" s="255"/>
    </row>
    <row r="212" hidden="1">
      <c r="B212" s="255"/>
      <c r="C212" s="255"/>
      <c r="D212" s="255"/>
      <c r="E212" s="255"/>
    </row>
    <row r="213" hidden="1">
      <c r="B213" s="255"/>
      <c r="C213" s="255"/>
      <c r="D213" s="255"/>
      <c r="E213" s="255"/>
    </row>
    <row r="214" hidden="1">
      <c r="B214" s="255"/>
      <c r="C214" s="255"/>
      <c r="D214" s="255"/>
      <c r="E214" s="255"/>
    </row>
    <row r="215" hidden="1">
      <c r="B215" s="255"/>
      <c r="C215" s="255"/>
      <c r="D215" s="255"/>
      <c r="E215" s="255"/>
    </row>
    <row r="216" hidden="1">
      <c r="B216" s="255"/>
      <c r="C216" s="255"/>
      <c r="D216" s="255"/>
      <c r="E216" s="255"/>
    </row>
    <row r="217" hidden="1">
      <c r="B217" s="255"/>
      <c r="C217" s="255"/>
      <c r="D217" s="255"/>
      <c r="E217" s="255"/>
    </row>
    <row r="218" hidden="1">
      <c r="B218" s="255"/>
      <c r="C218" s="255"/>
      <c r="D218" s="255"/>
      <c r="E218" s="255"/>
    </row>
    <row r="219" hidden="1">
      <c r="B219" s="255"/>
      <c r="C219" s="255"/>
      <c r="D219" s="255"/>
      <c r="E219" s="255"/>
    </row>
    <row r="220" hidden="1">
      <c r="B220" s="255"/>
      <c r="C220" s="255"/>
      <c r="D220" s="255"/>
      <c r="E220" s="255"/>
    </row>
    <row r="221" hidden="1">
      <c r="B221" s="255"/>
      <c r="C221" s="255"/>
      <c r="D221" s="255"/>
      <c r="E221" s="255"/>
    </row>
    <row r="222" hidden="1">
      <c r="B222" s="255"/>
      <c r="C222" s="255"/>
      <c r="D222" s="255"/>
      <c r="E222" s="255"/>
    </row>
    <row r="223" hidden="1">
      <c r="B223" s="255"/>
      <c r="C223" s="255"/>
      <c r="D223" s="255"/>
      <c r="E223" s="255"/>
    </row>
    <row r="224" hidden="1">
      <c r="B224" s="255"/>
      <c r="C224" s="255"/>
      <c r="D224" s="255"/>
      <c r="E224" s="255"/>
    </row>
    <row r="225" hidden="1">
      <c r="B225" s="255"/>
      <c r="C225" s="255"/>
      <c r="D225" s="255"/>
      <c r="E225" s="255"/>
    </row>
    <row r="226" hidden="1">
      <c r="B226" s="255"/>
      <c r="C226" s="255"/>
      <c r="D226" s="255"/>
      <c r="E226" s="255"/>
    </row>
    <row r="227" hidden="1">
      <c r="B227" s="255"/>
      <c r="C227" s="255"/>
      <c r="D227" s="255"/>
      <c r="E227" s="255"/>
    </row>
    <row r="228" hidden="1">
      <c r="B228" s="255"/>
      <c r="C228" s="255"/>
      <c r="D228" s="255"/>
      <c r="E228" s="255"/>
    </row>
    <row r="229" hidden="1">
      <c r="B229" s="255"/>
      <c r="C229" s="255"/>
      <c r="D229" s="255"/>
      <c r="E229" s="255"/>
    </row>
    <row r="230" hidden="1">
      <c r="B230" s="255"/>
      <c r="C230" s="255"/>
      <c r="D230" s="255"/>
      <c r="E230" s="255"/>
    </row>
    <row r="231" hidden="1">
      <c r="B231" s="255"/>
      <c r="C231" s="255"/>
      <c r="D231" s="255"/>
      <c r="E231" s="255"/>
    </row>
    <row r="232" hidden="1">
      <c r="B232" s="255"/>
      <c r="C232" s="255"/>
      <c r="D232" s="255"/>
      <c r="E232" s="255"/>
    </row>
    <row r="233" hidden="1">
      <c r="B233" s="255"/>
      <c r="C233" s="255"/>
      <c r="D233" s="255"/>
      <c r="E233" s="255"/>
    </row>
    <row r="234" hidden="1">
      <c r="B234" s="255"/>
      <c r="C234" s="255"/>
      <c r="D234" s="255"/>
      <c r="E234" s="255"/>
    </row>
    <row r="235" hidden="1">
      <c r="B235" s="255"/>
      <c r="C235" s="255"/>
      <c r="D235" s="255"/>
      <c r="E235" s="255"/>
    </row>
    <row r="236" hidden="1">
      <c r="B236" s="255"/>
      <c r="C236" s="255"/>
      <c r="D236" s="255"/>
      <c r="E236" s="255"/>
    </row>
    <row r="237" hidden="1">
      <c r="B237" s="255"/>
      <c r="C237" s="255"/>
      <c r="D237" s="255"/>
      <c r="E237" s="255"/>
    </row>
    <row r="238" hidden="1">
      <c r="B238" s="255"/>
      <c r="C238" s="255"/>
      <c r="D238" s="255"/>
      <c r="E238" s="255"/>
    </row>
    <row r="239" hidden="1">
      <c r="B239" s="255"/>
      <c r="C239" s="255"/>
      <c r="D239" s="255"/>
      <c r="E239" s="255"/>
    </row>
    <row r="240" hidden="1">
      <c r="B240" s="255"/>
      <c r="C240" s="255"/>
      <c r="D240" s="255"/>
      <c r="E240" s="255"/>
    </row>
    <row r="241" hidden="1">
      <c r="B241" s="255"/>
      <c r="C241" s="255"/>
      <c r="D241" s="255"/>
      <c r="E241" s="255"/>
    </row>
    <row r="242" hidden="1">
      <c r="B242" s="255"/>
      <c r="C242" s="255"/>
      <c r="D242" s="255"/>
      <c r="E242" s="255"/>
    </row>
    <row r="243" hidden="1">
      <c r="B243" s="255"/>
      <c r="C243" s="255"/>
      <c r="D243" s="255"/>
      <c r="E243" s="255"/>
    </row>
    <row r="244" hidden="1">
      <c r="B244" s="255"/>
      <c r="C244" s="255"/>
      <c r="D244" s="255"/>
      <c r="E244" s="255"/>
    </row>
    <row r="245" hidden="1">
      <c r="B245" s="255"/>
      <c r="C245" s="255"/>
      <c r="D245" s="255"/>
      <c r="E245" s="255"/>
    </row>
    <row r="246" hidden="1">
      <c r="B246" s="255"/>
      <c r="C246" s="255"/>
      <c r="D246" s="255"/>
      <c r="E246" s="255"/>
    </row>
    <row r="247" hidden="1">
      <c r="B247" s="255"/>
      <c r="C247" s="255"/>
      <c r="D247" s="255"/>
      <c r="E247" s="255"/>
    </row>
    <row r="248" hidden="1">
      <c r="B248" s="255"/>
      <c r="C248" s="255"/>
      <c r="D248" s="255"/>
      <c r="E248" s="255"/>
    </row>
    <row r="249" hidden="1">
      <c r="B249" s="255"/>
      <c r="C249" s="255"/>
      <c r="D249" s="255"/>
      <c r="E249" s="255"/>
    </row>
    <row r="250" hidden="1">
      <c r="B250" s="255"/>
      <c r="C250" s="255"/>
      <c r="D250" s="255"/>
      <c r="E250" s="255"/>
    </row>
    <row r="251" hidden="1">
      <c r="B251" s="255"/>
      <c r="C251" s="255"/>
      <c r="D251" s="255"/>
      <c r="E251" s="255"/>
    </row>
    <row r="252" hidden="1">
      <c r="B252" s="255"/>
      <c r="C252" s="255"/>
      <c r="D252" s="255"/>
      <c r="E252" s="255"/>
    </row>
    <row r="253" hidden="1">
      <c r="B253" s="255"/>
      <c r="C253" s="255"/>
      <c r="D253" s="255"/>
      <c r="E253" s="255"/>
    </row>
    <row r="254" hidden="1">
      <c r="B254" s="255"/>
      <c r="C254" s="255"/>
      <c r="D254" s="255"/>
      <c r="E254" s="255"/>
    </row>
    <row r="255" hidden="1">
      <c r="B255" s="255"/>
      <c r="C255" s="255"/>
      <c r="D255" s="255"/>
      <c r="E255" s="255"/>
    </row>
    <row r="256" hidden="1">
      <c r="B256" s="255"/>
      <c r="C256" s="255"/>
      <c r="D256" s="255"/>
      <c r="E256" s="255"/>
    </row>
    <row r="257" hidden="1">
      <c r="B257" s="255"/>
      <c r="C257" s="255"/>
      <c r="D257" s="255"/>
      <c r="E257" s="255"/>
    </row>
    <row r="258" hidden="1">
      <c r="B258" s="255"/>
      <c r="C258" s="255"/>
      <c r="D258" s="255"/>
      <c r="E258" s="255"/>
    </row>
    <row r="259" hidden="1">
      <c r="B259" s="255"/>
      <c r="C259" s="255"/>
      <c r="D259" s="255"/>
      <c r="E259" s="255"/>
    </row>
    <row r="260" hidden="1">
      <c r="B260" s="255"/>
      <c r="C260" s="255"/>
      <c r="D260" s="255"/>
      <c r="E260" s="255"/>
    </row>
    <row r="261" hidden="1">
      <c r="B261" s="255"/>
      <c r="C261" s="255"/>
      <c r="D261" s="255"/>
      <c r="E261" s="255"/>
    </row>
    <row r="262" hidden="1">
      <c r="B262" s="255"/>
      <c r="C262" s="255"/>
      <c r="D262" s="255"/>
      <c r="E262" s="255"/>
    </row>
    <row r="263" hidden="1">
      <c r="B263" s="255"/>
      <c r="C263" s="255"/>
      <c r="D263" s="255"/>
      <c r="E263" s="255"/>
    </row>
    <row r="264" hidden="1">
      <c r="B264" s="255"/>
      <c r="C264" s="255"/>
      <c r="D264" s="255"/>
      <c r="E264" s="255"/>
    </row>
    <row r="265" hidden="1">
      <c r="B265" s="255"/>
      <c r="C265" s="255"/>
      <c r="D265" s="255"/>
      <c r="E265" s="255"/>
    </row>
    <row r="266" hidden="1">
      <c r="B266" s="255"/>
      <c r="C266" s="255"/>
      <c r="D266" s="255"/>
      <c r="E266" s="255"/>
    </row>
    <row r="267" hidden="1">
      <c r="B267" s="255"/>
      <c r="C267" s="255"/>
      <c r="D267" s="255"/>
      <c r="E267" s="255"/>
    </row>
    <row r="268" hidden="1">
      <c r="B268" s="255"/>
      <c r="C268" s="255"/>
      <c r="D268" s="255"/>
      <c r="E268" s="255"/>
    </row>
    <row r="269" hidden="1">
      <c r="B269" s="255"/>
      <c r="C269" s="255"/>
      <c r="D269" s="255"/>
      <c r="E269" s="255"/>
    </row>
    <row r="270" hidden="1">
      <c r="B270" s="255"/>
      <c r="C270" s="255"/>
      <c r="D270" s="255"/>
      <c r="E270" s="255"/>
    </row>
    <row r="271" hidden="1">
      <c r="B271" s="255"/>
      <c r="C271" s="255"/>
      <c r="D271" s="255"/>
      <c r="E271" s="255"/>
    </row>
    <row r="272" hidden="1">
      <c r="B272" s="255"/>
      <c r="C272" s="255"/>
      <c r="D272" s="255"/>
      <c r="E272" s="255"/>
    </row>
    <row r="273" hidden="1">
      <c r="B273" s="255"/>
      <c r="C273" s="255"/>
      <c r="D273" s="255"/>
      <c r="E273" s="255"/>
    </row>
    <row r="274" hidden="1">
      <c r="B274" s="255"/>
      <c r="C274" s="255"/>
      <c r="D274" s="255"/>
      <c r="E274" s="255"/>
    </row>
    <row r="275" hidden="1">
      <c r="B275" s="255"/>
      <c r="C275" s="255"/>
      <c r="D275" s="255"/>
      <c r="E275" s="255"/>
    </row>
    <row r="276" hidden="1">
      <c r="B276" s="255"/>
      <c r="C276" s="255"/>
      <c r="D276" s="255"/>
      <c r="E276" s="255"/>
    </row>
    <row r="277" hidden="1">
      <c r="B277" s="255"/>
      <c r="C277" s="255"/>
      <c r="D277" s="255"/>
      <c r="E277" s="255"/>
    </row>
    <row r="278" hidden="1">
      <c r="B278" s="255"/>
      <c r="C278" s="255"/>
      <c r="D278" s="255"/>
      <c r="E278" s="255"/>
    </row>
    <row r="279" hidden="1">
      <c r="B279" s="255"/>
      <c r="C279" s="255"/>
      <c r="D279" s="255"/>
      <c r="E279" s="255"/>
    </row>
    <row r="280" hidden="1">
      <c r="B280" s="255"/>
      <c r="C280" s="255"/>
      <c r="D280" s="255"/>
      <c r="E280" s="255"/>
    </row>
    <row r="281" hidden="1">
      <c r="B281" s="255"/>
      <c r="C281" s="255"/>
      <c r="D281" s="255"/>
      <c r="E281" s="255"/>
    </row>
    <row r="282" hidden="1">
      <c r="B282" s="255"/>
      <c r="C282" s="255"/>
      <c r="D282" s="255"/>
      <c r="E282" s="255"/>
    </row>
    <row r="283" hidden="1">
      <c r="B283" s="255"/>
      <c r="C283" s="255"/>
      <c r="D283" s="255"/>
      <c r="E283" s="255"/>
    </row>
    <row r="284" hidden="1">
      <c r="B284" s="255"/>
      <c r="C284" s="255"/>
      <c r="D284" s="255"/>
      <c r="E284" s="255"/>
    </row>
    <row r="285" hidden="1">
      <c r="B285" s="255"/>
      <c r="C285" s="255"/>
      <c r="D285" s="255"/>
      <c r="E285" s="255"/>
    </row>
    <row r="286" hidden="1">
      <c r="B286" s="255"/>
      <c r="C286" s="255"/>
      <c r="D286" s="255"/>
      <c r="E286" s="255"/>
    </row>
    <row r="287" hidden="1">
      <c r="B287" s="255"/>
      <c r="C287" s="255"/>
      <c r="D287" s="255"/>
      <c r="E287" s="255"/>
    </row>
    <row r="288" hidden="1">
      <c r="B288" s="255"/>
      <c r="C288" s="255"/>
      <c r="D288" s="255"/>
      <c r="E288" s="255"/>
    </row>
    <row r="289" hidden="1">
      <c r="B289" s="255"/>
      <c r="C289" s="255"/>
      <c r="D289" s="255"/>
      <c r="E289" s="255"/>
    </row>
    <row r="290" hidden="1">
      <c r="B290" s="255"/>
      <c r="C290" s="255"/>
      <c r="D290" s="255"/>
      <c r="E290" s="255"/>
    </row>
    <row r="291" hidden="1">
      <c r="B291" s="255"/>
      <c r="C291" s="255"/>
      <c r="D291" s="255"/>
      <c r="E291" s="255"/>
    </row>
    <row r="292" hidden="1">
      <c r="B292" s="255"/>
      <c r="C292" s="255"/>
      <c r="D292" s="255"/>
      <c r="E292" s="255"/>
    </row>
    <row r="293" hidden="1">
      <c r="B293" s="255"/>
      <c r="C293" s="255"/>
      <c r="D293" s="255"/>
      <c r="E293" s="255"/>
    </row>
    <row r="294" hidden="1">
      <c r="B294" s="255"/>
      <c r="C294" s="255"/>
      <c r="D294" s="255"/>
      <c r="E294" s="255"/>
    </row>
    <row r="295" hidden="1">
      <c r="B295" s="255"/>
      <c r="C295" s="255"/>
      <c r="D295" s="255"/>
      <c r="E295" s="255"/>
    </row>
    <row r="296" hidden="1">
      <c r="B296" s="255"/>
      <c r="C296" s="255"/>
      <c r="D296" s="255"/>
      <c r="E296" s="255"/>
    </row>
    <row r="297" hidden="1">
      <c r="B297" s="255"/>
      <c r="C297" s="255"/>
      <c r="D297" s="255"/>
      <c r="E297" s="255"/>
    </row>
    <row r="298" hidden="1">
      <c r="B298" s="255"/>
      <c r="C298" s="255"/>
      <c r="D298" s="255"/>
      <c r="E298" s="255"/>
    </row>
    <row r="299" hidden="1">
      <c r="B299" s="255"/>
      <c r="C299" s="255"/>
      <c r="D299" s="255"/>
      <c r="E299" s="255"/>
    </row>
    <row r="300" hidden="1">
      <c r="B300" s="255"/>
      <c r="C300" s="255"/>
      <c r="D300" s="255"/>
      <c r="E300" s="255"/>
    </row>
    <row r="301" hidden="1">
      <c r="B301" s="255"/>
      <c r="C301" s="255"/>
      <c r="D301" s="255"/>
      <c r="E301" s="255"/>
    </row>
    <row r="302" hidden="1">
      <c r="B302" s="255"/>
      <c r="C302" s="255"/>
      <c r="D302" s="255"/>
      <c r="E302" s="255"/>
    </row>
    <row r="303" hidden="1">
      <c r="B303" s="255"/>
      <c r="C303" s="255"/>
      <c r="D303" s="255"/>
      <c r="E303" s="255"/>
    </row>
    <row r="304" hidden="1">
      <c r="B304" s="255"/>
      <c r="C304" s="255"/>
      <c r="D304" s="255"/>
      <c r="E304" s="255"/>
    </row>
    <row r="305" hidden="1">
      <c r="B305" s="255"/>
      <c r="C305" s="255"/>
      <c r="D305" s="255"/>
      <c r="E305" s="255"/>
    </row>
    <row r="306" hidden="1">
      <c r="B306" s="255"/>
      <c r="C306" s="255"/>
      <c r="D306" s="255"/>
      <c r="E306" s="255"/>
    </row>
    <row r="307" hidden="1">
      <c r="B307" s="255"/>
      <c r="C307" s="255"/>
      <c r="D307" s="255"/>
      <c r="E307" s="255"/>
    </row>
    <row r="308" hidden="1">
      <c r="B308" s="255"/>
      <c r="C308" s="255"/>
      <c r="D308" s="255"/>
      <c r="E308" s="255"/>
    </row>
    <row r="309" hidden="1">
      <c r="B309" s="255"/>
      <c r="C309" s="255"/>
      <c r="D309" s="255"/>
      <c r="E309" s="255"/>
    </row>
    <row r="310" hidden="1">
      <c r="B310" s="255"/>
      <c r="C310" s="255"/>
      <c r="D310" s="255"/>
      <c r="E310" s="255"/>
    </row>
    <row r="311" hidden="1">
      <c r="B311" s="255"/>
      <c r="C311" s="255"/>
      <c r="D311" s="255"/>
      <c r="E311" s="255"/>
    </row>
    <row r="312" hidden="1">
      <c r="B312" s="255"/>
      <c r="C312" s="255"/>
      <c r="D312" s="255"/>
      <c r="E312" s="255"/>
    </row>
    <row r="313" hidden="1">
      <c r="B313" s="255"/>
      <c r="C313" s="255"/>
      <c r="D313" s="255"/>
      <c r="E313" s="255"/>
    </row>
    <row r="314" hidden="1">
      <c r="B314" s="255"/>
      <c r="C314" s="255"/>
      <c r="D314" s="255"/>
      <c r="E314" s="255"/>
    </row>
    <row r="315" hidden="1">
      <c r="B315" s="255"/>
      <c r="C315" s="255"/>
      <c r="D315" s="255"/>
      <c r="E315" s="255"/>
    </row>
    <row r="316" hidden="1">
      <c r="B316" s="255"/>
      <c r="C316" s="255"/>
      <c r="D316" s="255"/>
      <c r="E316" s="255"/>
    </row>
    <row r="317" hidden="1">
      <c r="B317" s="255"/>
      <c r="C317" s="255"/>
      <c r="D317" s="255"/>
      <c r="E317" s="255"/>
    </row>
    <row r="318" hidden="1">
      <c r="B318" s="255"/>
      <c r="C318" s="255"/>
      <c r="D318" s="255"/>
      <c r="E318" s="255"/>
    </row>
    <row r="319" hidden="1">
      <c r="B319" s="255"/>
      <c r="C319" s="255"/>
      <c r="D319" s="255"/>
      <c r="E319" s="255"/>
    </row>
    <row r="320" hidden="1">
      <c r="B320" s="255"/>
      <c r="C320" s="255"/>
      <c r="D320" s="255"/>
      <c r="E320" s="255"/>
    </row>
    <row r="321" hidden="1">
      <c r="B321" s="255"/>
      <c r="C321" s="255"/>
      <c r="D321" s="255"/>
      <c r="E321" s="255"/>
    </row>
    <row r="322" hidden="1">
      <c r="B322" s="255"/>
      <c r="C322" s="255"/>
      <c r="D322" s="255"/>
      <c r="E322" s="255"/>
    </row>
    <row r="323" hidden="1">
      <c r="B323" s="255"/>
      <c r="C323" s="255"/>
      <c r="D323" s="255"/>
      <c r="E323" s="255"/>
    </row>
    <row r="324" hidden="1">
      <c r="B324" s="255"/>
      <c r="C324" s="255"/>
      <c r="D324" s="255"/>
      <c r="E324" s="255"/>
    </row>
    <row r="325" hidden="1">
      <c r="B325" s="255"/>
      <c r="C325" s="255"/>
      <c r="D325" s="255"/>
      <c r="E325" s="255"/>
    </row>
    <row r="326" hidden="1">
      <c r="B326" s="255"/>
      <c r="C326" s="255"/>
      <c r="D326" s="255"/>
      <c r="E326" s="255"/>
    </row>
    <row r="327" hidden="1">
      <c r="B327" s="255"/>
      <c r="C327" s="255"/>
      <c r="D327" s="255"/>
      <c r="E327" s="255"/>
    </row>
    <row r="328" hidden="1">
      <c r="B328" s="255"/>
      <c r="C328" s="255"/>
      <c r="D328" s="255"/>
      <c r="E328" s="255"/>
    </row>
    <row r="329" hidden="1">
      <c r="B329" s="255"/>
      <c r="C329" s="255"/>
      <c r="D329" s="255"/>
      <c r="E329" s="255"/>
    </row>
    <row r="330" hidden="1">
      <c r="B330" s="255"/>
      <c r="C330" s="255"/>
      <c r="D330" s="255"/>
      <c r="E330" s="255"/>
    </row>
    <row r="331" hidden="1">
      <c r="B331" s="255"/>
      <c r="C331" s="255"/>
      <c r="D331" s="255"/>
      <c r="E331" s="255"/>
    </row>
    <row r="332" hidden="1">
      <c r="B332" s="255"/>
      <c r="C332" s="255"/>
      <c r="D332" s="255"/>
      <c r="E332" s="255"/>
    </row>
    <row r="333" hidden="1">
      <c r="B333" s="255"/>
      <c r="C333" s="255"/>
      <c r="D333" s="255"/>
      <c r="E333" s="255"/>
    </row>
    <row r="334" hidden="1">
      <c r="B334" s="255"/>
      <c r="C334" s="255"/>
      <c r="D334" s="255"/>
      <c r="E334" s="255"/>
    </row>
    <row r="335" hidden="1">
      <c r="B335" s="255"/>
      <c r="C335" s="255"/>
      <c r="D335" s="255"/>
      <c r="E335" s="255"/>
    </row>
    <row r="336" hidden="1">
      <c r="B336" s="255"/>
      <c r="C336" s="255"/>
      <c r="D336" s="255"/>
      <c r="E336" s="255"/>
    </row>
    <row r="337" hidden="1">
      <c r="B337" s="255"/>
      <c r="C337" s="255"/>
      <c r="D337" s="255"/>
      <c r="E337" s="255"/>
    </row>
    <row r="338" hidden="1">
      <c r="B338" s="255"/>
      <c r="C338" s="255"/>
      <c r="D338" s="255"/>
      <c r="E338" s="255"/>
    </row>
    <row r="339" hidden="1">
      <c r="B339" s="255"/>
      <c r="C339" s="255"/>
      <c r="D339" s="255"/>
      <c r="E339" s="255"/>
    </row>
    <row r="340" hidden="1">
      <c r="B340" s="255"/>
      <c r="C340" s="255"/>
      <c r="D340" s="255"/>
      <c r="E340" s="255"/>
    </row>
    <row r="341" hidden="1">
      <c r="B341" s="255"/>
      <c r="C341" s="255"/>
      <c r="D341" s="255"/>
      <c r="E341" s="255"/>
    </row>
    <row r="342" hidden="1">
      <c r="B342" s="255"/>
      <c r="C342" s="255"/>
      <c r="D342" s="255"/>
      <c r="E342" s="255"/>
    </row>
    <row r="343" hidden="1">
      <c r="B343" s="255"/>
      <c r="C343" s="255"/>
      <c r="D343" s="255"/>
      <c r="E343" s="255"/>
    </row>
    <row r="344" hidden="1">
      <c r="B344" s="255"/>
      <c r="C344" s="255"/>
      <c r="D344" s="255"/>
      <c r="E344" s="255"/>
    </row>
    <row r="345" hidden="1">
      <c r="B345" s="255"/>
      <c r="C345" s="255"/>
      <c r="D345" s="255"/>
      <c r="E345" s="255"/>
    </row>
    <row r="346" hidden="1">
      <c r="B346" s="255"/>
      <c r="C346" s="255"/>
      <c r="D346" s="255"/>
      <c r="E346" s="255"/>
    </row>
    <row r="347" hidden="1">
      <c r="B347" s="255"/>
      <c r="C347" s="255"/>
      <c r="D347" s="255"/>
      <c r="E347" s="255"/>
    </row>
    <row r="348" hidden="1">
      <c r="B348" s="255"/>
      <c r="C348" s="255"/>
      <c r="D348" s="255"/>
      <c r="E348" s="255"/>
    </row>
    <row r="349" hidden="1">
      <c r="B349" s="255"/>
      <c r="C349" s="255"/>
      <c r="D349" s="255"/>
      <c r="E349" s="255"/>
    </row>
    <row r="350" hidden="1">
      <c r="B350" s="255"/>
      <c r="C350" s="255"/>
      <c r="D350" s="255"/>
      <c r="E350" s="255"/>
    </row>
    <row r="351" hidden="1">
      <c r="B351" s="255"/>
      <c r="C351" s="255"/>
      <c r="D351" s="255"/>
      <c r="E351" s="255"/>
    </row>
    <row r="352" hidden="1">
      <c r="B352" s="255"/>
      <c r="C352" s="255"/>
      <c r="D352" s="255"/>
      <c r="E352" s="255"/>
    </row>
    <row r="353" hidden="1">
      <c r="B353" s="255"/>
      <c r="C353" s="255"/>
      <c r="D353" s="255"/>
      <c r="E353" s="255"/>
    </row>
    <row r="354" hidden="1">
      <c r="B354" s="255"/>
      <c r="C354" s="255"/>
      <c r="D354" s="255"/>
      <c r="E354" s="255"/>
    </row>
    <row r="355" hidden="1">
      <c r="B355" s="255"/>
      <c r="C355" s="255"/>
      <c r="D355" s="255"/>
      <c r="E355" s="255"/>
    </row>
    <row r="356" hidden="1">
      <c r="B356" s="255"/>
      <c r="C356" s="255"/>
      <c r="D356" s="255"/>
      <c r="E356" s="255"/>
    </row>
    <row r="357" hidden="1">
      <c r="B357" s="255"/>
      <c r="C357" s="255"/>
      <c r="D357" s="255"/>
      <c r="E357" s="255"/>
    </row>
    <row r="358" hidden="1">
      <c r="B358" s="255"/>
      <c r="C358" s="255"/>
      <c r="D358" s="255"/>
      <c r="E358" s="255"/>
    </row>
    <row r="359" hidden="1">
      <c r="B359" s="255"/>
      <c r="C359" s="255"/>
      <c r="D359" s="255"/>
      <c r="E359" s="255"/>
    </row>
    <row r="360" hidden="1">
      <c r="B360" s="255"/>
      <c r="C360" s="255"/>
      <c r="D360" s="255"/>
      <c r="E360" s="255"/>
    </row>
    <row r="361" hidden="1">
      <c r="B361" s="255"/>
      <c r="C361" s="255"/>
      <c r="D361" s="255"/>
      <c r="E361" s="255"/>
    </row>
    <row r="362" hidden="1">
      <c r="B362" s="255"/>
      <c r="C362" s="255"/>
      <c r="D362" s="255"/>
      <c r="E362" s="255"/>
    </row>
    <row r="363" hidden="1">
      <c r="B363" s="255"/>
      <c r="C363" s="255"/>
      <c r="D363" s="255"/>
      <c r="E363" s="255"/>
    </row>
    <row r="364" hidden="1">
      <c r="B364" s="255"/>
      <c r="C364" s="255"/>
      <c r="D364" s="255"/>
      <c r="E364" s="255"/>
    </row>
    <row r="365" hidden="1">
      <c r="B365" s="255"/>
      <c r="C365" s="255"/>
      <c r="D365" s="255"/>
      <c r="E365" s="255"/>
    </row>
    <row r="366" hidden="1">
      <c r="B366" s="255"/>
      <c r="C366" s="255"/>
      <c r="D366" s="255"/>
      <c r="E366" s="255"/>
    </row>
    <row r="367" hidden="1">
      <c r="B367" s="255"/>
      <c r="C367" s="255"/>
      <c r="D367" s="255"/>
      <c r="E367" s="255"/>
    </row>
    <row r="368" hidden="1">
      <c r="B368" s="255"/>
      <c r="C368" s="255"/>
      <c r="D368" s="255"/>
      <c r="E368" s="255"/>
    </row>
    <row r="369" hidden="1">
      <c r="B369" s="255"/>
      <c r="C369" s="255"/>
      <c r="D369" s="255"/>
      <c r="E369" s="255"/>
    </row>
    <row r="370" hidden="1">
      <c r="B370" s="255"/>
      <c r="C370" s="255"/>
      <c r="D370" s="255"/>
      <c r="E370" s="255"/>
    </row>
    <row r="371" hidden="1">
      <c r="B371" s="255"/>
      <c r="C371" s="255"/>
      <c r="D371" s="255"/>
      <c r="E371" s="255"/>
    </row>
    <row r="372" hidden="1">
      <c r="B372" s="255"/>
      <c r="C372" s="255"/>
      <c r="D372" s="255"/>
      <c r="E372" s="255"/>
    </row>
    <row r="373" hidden="1">
      <c r="B373" s="255"/>
      <c r="C373" s="255"/>
      <c r="D373" s="255"/>
      <c r="E373" s="255"/>
    </row>
    <row r="374" hidden="1">
      <c r="B374" s="255"/>
      <c r="C374" s="255"/>
      <c r="D374" s="255"/>
      <c r="E374" s="255"/>
    </row>
    <row r="375" hidden="1">
      <c r="B375" s="255"/>
      <c r="C375" s="255"/>
      <c r="D375" s="255"/>
      <c r="E375" s="255"/>
    </row>
    <row r="376" hidden="1">
      <c r="B376" s="255"/>
      <c r="C376" s="255"/>
      <c r="D376" s="255"/>
      <c r="E376" s="255"/>
    </row>
    <row r="377" hidden="1">
      <c r="B377" s="255"/>
      <c r="C377" s="255"/>
      <c r="D377" s="255"/>
      <c r="E377" s="255"/>
    </row>
    <row r="378" hidden="1">
      <c r="B378" s="255"/>
      <c r="C378" s="255"/>
      <c r="D378" s="255"/>
      <c r="E378" s="255"/>
    </row>
    <row r="379" hidden="1">
      <c r="B379" s="255"/>
      <c r="C379" s="255"/>
      <c r="D379" s="255"/>
      <c r="E379" s="255"/>
    </row>
    <row r="380" hidden="1">
      <c r="B380" s="255"/>
      <c r="C380" s="255"/>
      <c r="D380" s="255"/>
      <c r="E380" s="255"/>
    </row>
    <row r="381" hidden="1">
      <c r="B381" s="255"/>
      <c r="C381" s="255"/>
      <c r="D381" s="255"/>
      <c r="E381" s="255"/>
    </row>
    <row r="382" hidden="1">
      <c r="B382" s="255"/>
      <c r="C382" s="255"/>
      <c r="D382" s="255"/>
      <c r="E382" s="255"/>
    </row>
    <row r="383" hidden="1">
      <c r="B383" s="255"/>
      <c r="C383" s="255"/>
      <c r="D383" s="255"/>
      <c r="E383" s="255"/>
    </row>
    <row r="384" hidden="1">
      <c r="B384" s="255"/>
      <c r="C384" s="255"/>
      <c r="D384" s="255"/>
      <c r="E384" s="255"/>
    </row>
    <row r="385" hidden="1">
      <c r="B385" s="255"/>
      <c r="C385" s="255"/>
      <c r="D385" s="255"/>
      <c r="E385" s="255"/>
    </row>
    <row r="386" hidden="1">
      <c r="B386" s="255"/>
      <c r="C386" s="255"/>
      <c r="D386" s="255"/>
      <c r="E386" s="255"/>
    </row>
    <row r="387" hidden="1">
      <c r="B387" s="255"/>
      <c r="C387" s="255"/>
      <c r="D387" s="255"/>
      <c r="E387" s="255"/>
    </row>
    <row r="388" hidden="1">
      <c r="B388" s="255"/>
      <c r="C388" s="255"/>
      <c r="D388" s="255"/>
      <c r="E388" s="255"/>
    </row>
    <row r="389" hidden="1">
      <c r="B389" s="255"/>
      <c r="C389" s="255"/>
      <c r="D389" s="255"/>
      <c r="E389" s="255"/>
    </row>
    <row r="390" hidden="1">
      <c r="B390" s="255"/>
      <c r="C390" s="255"/>
      <c r="D390" s="255"/>
      <c r="E390" s="255"/>
    </row>
    <row r="391" hidden="1">
      <c r="B391" s="255"/>
      <c r="C391" s="255"/>
      <c r="D391" s="255"/>
      <c r="E391" s="255"/>
    </row>
    <row r="392" hidden="1">
      <c r="B392" s="255"/>
      <c r="C392" s="255"/>
      <c r="D392" s="255"/>
      <c r="E392" s="255"/>
    </row>
    <row r="393" hidden="1">
      <c r="B393" s="255"/>
      <c r="C393" s="255"/>
      <c r="D393" s="255"/>
      <c r="E393" s="255"/>
    </row>
    <row r="394" hidden="1">
      <c r="B394" s="255"/>
      <c r="C394" s="255"/>
      <c r="D394" s="255"/>
      <c r="E394" s="255"/>
    </row>
    <row r="395" hidden="1">
      <c r="B395" s="255"/>
      <c r="C395" s="255"/>
      <c r="D395" s="255"/>
      <c r="E395" s="255"/>
    </row>
    <row r="396" hidden="1">
      <c r="B396" s="255"/>
      <c r="C396" s="255"/>
      <c r="D396" s="255"/>
      <c r="E396" s="255"/>
    </row>
    <row r="397" hidden="1">
      <c r="B397" s="255"/>
      <c r="C397" s="255"/>
      <c r="D397" s="255"/>
      <c r="E397" s="255"/>
    </row>
    <row r="398" hidden="1">
      <c r="B398" s="255"/>
      <c r="C398" s="255"/>
      <c r="D398" s="255"/>
      <c r="E398" s="255"/>
    </row>
    <row r="399" hidden="1">
      <c r="B399" s="255"/>
      <c r="C399" s="255"/>
      <c r="D399" s="255"/>
      <c r="E399" s="255"/>
    </row>
    <row r="400" hidden="1">
      <c r="B400" s="255"/>
      <c r="C400" s="255"/>
      <c r="D400" s="255"/>
      <c r="E400" s="255"/>
    </row>
    <row r="401" hidden="1">
      <c r="B401" s="255"/>
      <c r="C401" s="255"/>
      <c r="D401" s="255"/>
      <c r="E401" s="255"/>
    </row>
    <row r="402" hidden="1">
      <c r="B402" s="255"/>
      <c r="C402" s="255"/>
      <c r="D402" s="255"/>
      <c r="E402" s="255"/>
    </row>
    <row r="403" hidden="1">
      <c r="B403" s="255"/>
      <c r="C403" s="255"/>
      <c r="D403" s="255"/>
      <c r="E403" s="255"/>
    </row>
    <row r="404" hidden="1">
      <c r="B404" s="255"/>
      <c r="C404" s="255"/>
      <c r="D404" s="255"/>
      <c r="E404" s="255"/>
    </row>
    <row r="405" hidden="1">
      <c r="B405" s="255"/>
      <c r="C405" s="255"/>
      <c r="D405" s="255"/>
      <c r="E405" s="255"/>
    </row>
    <row r="406" hidden="1">
      <c r="B406" s="255"/>
      <c r="C406" s="255"/>
      <c r="D406" s="255"/>
      <c r="E406" s="255"/>
    </row>
    <row r="407" hidden="1">
      <c r="B407" s="255"/>
      <c r="C407" s="255"/>
      <c r="D407" s="255"/>
      <c r="E407" s="255"/>
    </row>
    <row r="408" hidden="1">
      <c r="B408" s="255"/>
      <c r="C408" s="255"/>
      <c r="D408" s="255"/>
      <c r="E408" s="255"/>
    </row>
    <row r="409" hidden="1">
      <c r="B409" s="255"/>
      <c r="C409" s="255"/>
      <c r="D409" s="255"/>
      <c r="E409" s="255"/>
    </row>
    <row r="410" hidden="1">
      <c r="B410" s="255"/>
      <c r="C410" s="255"/>
      <c r="D410" s="255"/>
      <c r="E410" s="255"/>
    </row>
    <row r="411" hidden="1">
      <c r="B411" s="255"/>
      <c r="C411" s="255"/>
      <c r="D411" s="255"/>
      <c r="E411" s="255"/>
    </row>
    <row r="412" hidden="1">
      <c r="B412" s="255"/>
      <c r="C412" s="255"/>
      <c r="D412" s="255"/>
      <c r="E412" s="255"/>
    </row>
    <row r="413" hidden="1">
      <c r="B413" s="255"/>
      <c r="C413" s="255"/>
      <c r="D413" s="255"/>
      <c r="E413" s="255"/>
    </row>
    <row r="414" hidden="1">
      <c r="B414" s="255"/>
      <c r="C414" s="255"/>
      <c r="D414" s="255"/>
      <c r="E414" s="255"/>
    </row>
    <row r="415" hidden="1">
      <c r="B415" s="255"/>
      <c r="C415" s="255"/>
      <c r="D415" s="255"/>
      <c r="E415" s="255"/>
    </row>
    <row r="416" hidden="1">
      <c r="B416" s="255"/>
      <c r="C416" s="255"/>
      <c r="D416" s="255"/>
      <c r="E416" s="255"/>
    </row>
    <row r="417" hidden="1">
      <c r="B417" s="255"/>
      <c r="C417" s="255"/>
      <c r="D417" s="255"/>
      <c r="E417" s="255"/>
    </row>
    <row r="418" hidden="1">
      <c r="B418" s="255"/>
      <c r="C418" s="255"/>
      <c r="D418" s="255"/>
      <c r="E418" s="255"/>
    </row>
    <row r="419" hidden="1">
      <c r="B419" s="255"/>
      <c r="C419" s="255"/>
      <c r="D419" s="255"/>
      <c r="E419" s="255"/>
    </row>
    <row r="420" hidden="1">
      <c r="B420" s="255"/>
      <c r="C420" s="255"/>
      <c r="D420" s="255"/>
      <c r="E420" s="255"/>
    </row>
    <row r="421" hidden="1">
      <c r="B421" s="255"/>
      <c r="C421" s="255"/>
      <c r="D421" s="255"/>
      <c r="E421" s="255"/>
    </row>
    <row r="422" hidden="1">
      <c r="B422" s="255"/>
      <c r="C422" s="255"/>
      <c r="D422" s="255"/>
      <c r="E422" s="255"/>
    </row>
    <row r="423" hidden="1">
      <c r="B423" s="255"/>
      <c r="C423" s="255"/>
      <c r="D423" s="255"/>
      <c r="E423" s="255"/>
    </row>
    <row r="424" hidden="1">
      <c r="B424" s="255"/>
      <c r="C424" s="255"/>
      <c r="D424" s="255"/>
      <c r="E424" s="255"/>
    </row>
    <row r="425" hidden="1">
      <c r="B425" s="255"/>
      <c r="C425" s="255"/>
      <c r="D425" s="255"/>
      <c r="E425" s="255"/>
    </row>
    <row r="426" hidden="1">
      <c r="B426" s="255"/>
      <c r="C426" s="255"/>
      <c r="D426" s="255"/>
      <c r="E426" s="255"/>
    </row>
    <row r="427" hidden="1">
      <c r="B427" s="255"/>
      <c r="C427" s="255"/>
      <c r="D427" s="255"/>
      <c r="E427" s="255"/>
    </row>
    <row r="428" hidden="1">
      <c r="B428" s="255"/>
      <c r="C428" s="255"/>
      <c r="D428" s="255"/>
      <c r="E428" s="255"/>
    </row>
    <row r="429" hidden="1">
      <c r="B429" s="255"/>
      <c r="C429" s="255"/>
      <c r="D429" s="255"/>
      <c r="E429" s="255"/>
    </row>
    <row r="430" hidden="1">
      <c r="B430" s="255"/>
      <c r="C430" s="255"/>
      <c r="D430" s="255"/>
      <c r="E430" s="255"/>
    </row>
    <row r="431" hidden="1">
      <c r="B431" s="255"/>
      <c r="C431" s="255"/>
      <c r="D431" s="255"/>
      <c r="E431" s="255"/>
    </row>
    <row r="432" hidden="1">
      <c r="B432" s="255"/>
      <c r="C432" s="255"/>
      <c r="D432" s="255"/>
      <c r="E432" s="255"/>
    </row>
    <row r="433" hidden="1">
      <c r="B433" s="255"/>
      <c r="C433" s="255"/>
      <c r="D433" s="255"/>
      <c r="E433" s="255"/>
    </row>
    <row r="434" hidden="1">
      <c r="B434" s="255"/>
      <c r="C434" s="255"/>
      <c r="D434" s="255"/>
      <c r="E434" s="255"/>
    </row>
    <row r="435" hidden="1">
      <c r="B435" s="255"/>
      <c r="C435" s="255"/>
      <c r="D435" s="255"/>
      <c r="E435" s="255"/>
    </row>
    <row r="436" hidden="1">
      <c r="B436" s="255"/>
      <c r="C436" s="255"/>
      <c r="D436" s="255"/>
      <c r="E436" s="255"/>
    </row>
    <row r="437" hidden="1">
      <c r="B437" s="255"/>
      <c r="C437" s="255"/>
      <c r="D437" s="255"/>
      <c r="E437" s="255"/>
    </row>
    <row r="438" hidden="1">
      <c r="B438" s="255"/>
      <c r="C438" s="255"/>
      <c r="D438" s="255"/>
      <c r="E438" s="255"/>
    </row>
    <row r="439" hidden="1">
      <c r="B439" s="255"/>
      <c r="C439" s="255"/>
      <c r="D439" s="255"/>
      <c r="E439" s="255"/>
    </row>
    <row r="440" hidden="1">
      <c r="B440" s="255"/>
      <c r="C440" s="255"/>
      <c r="D440" s="255"/>
      <c r="E440" s="255"/>
    </row>
    <row r="441" hidden="1">
      <c r="B441" s="255"/>
      <c r="C441" s="255"/>
      <c r="D441" s="255"/>
      <c r="E441" s="255"/>
    </row>
    <row r="442" hidden="1">
      <c r="B442" s="255"/>
      <c r="C442" s="255"/>
      <c r="D442" s="255"/>
      <c r="E442" s="255"/>
    </row>
    <row r="443" hidden="1">
      <c r="B443" s="255"/>
      <c r="C443" s="255"/>
      <c r="D443" s="255"/>
      <c r="E443" s="255"/>
    </row>
    <row r="444" hidden="1">
      <c r="B444" s="255"/>
      <c r="C444" s="255"/>
      <c r="D444" s="255"/>
      <c r="E444" s="255"/>
    </row>
    <row r="445" hidden="1">
      <c r="B445" s="255"/>
      <c r="C445" s="255"/>
      <c r="D445" s="255"/>
      <c r="E445" s="255"/>
    </row>
    <row r="446" hidden="1">
      <c r="B446" s="255"/>
      <c r="C446" s="255"/>
      <c r="D446" s="255"/>
      <c r="E446" s="255"/>
    </row>
    <row r="447" hidden="1">
      <c r="B447" s="255"/>
      <c r="C447" s="255"/>
      <c r="D447" s="255"/>
      <c r="E447" s="255"/>
    </row>
    <row r="448" hidden="1">
      <c r="B448" s="255"/>
      <c r="C448" s="255"/>
      <c r="D448" s="255"/>
      <c r="E448" s="255"/>
    </row>
    <row r="449" hidden="1">
      <c r="B449" s="255"/>
      <c r="C449" s="255"/>
      <c r="D449" s="255"/>
      <c r="E449" s="255"/>
    </row>
    <row r="450" hidden="1">
      <c r="B450" s="255"/>
      <c r="C450" s="255"/>
      <c r="D450" s="255"/>
      <c r="E450" s="255"/>
    </row>
    <row r="451" hidden="1">
      <c r="B451" s="255"/>
      <c r="C451" s="255"/>
      <c r="D451" s="255"/>
      <c r="E451" s="255"/>
    </row>
    <row r="452" hidden="1">
      <c r="B452" s="255"/>
      <c r="C452" s="255"/>
      <c r="D452" s="255"/>
      <c r="E452" s="255"/>
    </row>
    <row r="453" hidden="1">
      <c r="B453" s="255"/>
      <c r="C453" s="255"/>
      <c r="D453" s="255"/>
      <c r="E453" s="255"/>
    </row>
    <row r="454" hidden="1">
      <c r="B454" s="255"/>
      <c r="C454" s="255"/>
      <c r="D454" s="255"/>
      <c r="E454" s="255"/>
    </row>
    <row r="455" hidden="1">
      <c r="B455" s="255"/>
      <c r="C455" s="255"/>
      <c r="D455" s="255"/>
      <c r="E455" s="255"/>
    </row>
    <row r="456" hidden="1">
      <c r="B456" s="255"/>
      <c r="C456" s="255"/>
      <c r="D456" s="255"/>
      <c r="E456" s="255"/>
    </row>
    <row r="457" hidden="1">
      <c r="B457" s="255"/>
      <c r="C457" s="255"/>
      <c r="D457" s="255"/>
      <c r="E457" s="255"/>
    </row>
    <row r="458" hidden="1">
      <c r="B458" s="255"/>
      <c r="C458" s="255"/>
      <c r="D458" s="255"/>
      <c r="E458" s="255"/>
    </row>
    <row r="459" hidden="1">
      <c r="B459" s="255"/>
      <c r="C459" s="255"/>
      <c r="D459" s="255"/>
      <c r="E459" s="255"/>
    </row>
    <row r="460" hidden="1">
      <c r="B460" s="255"/>
      <c r="C460" s="255"/>
      <c r="D460" s="255"/>
      <c r="E460" s="255"/>
    </row>
    <row r="461" hidden="1">
      <c r="B461" s="255"/>
      <c r="C461" s="255"/>
      <c r="D461" s="255"/>
      <c r="E461" s="255"/>
    </row>
    <row r="462" hidden="1">
      <c r="B462" s="255"/>
      <c r="C462" s="255"/>
      <c r="D462" s="255"/>
      <c r="E462" s="255"/>
    </row>
    <row r="463" hidden="1">
      <c r="B463" s="255"/>
      <c r="C463" s="255"/>
      <c r="D463" s="255"/>
      <c r="E463" s="255"/>
    </row>
    <row r="464" hidden="1">
      <c r="B464" s="255"/>
      <c r="C464" s="255"/>
      <c r="D464" s="255"/>
      <c r="E464" s="255"/>
    </row>
    <row r="465" hidden="1">
      <c r="B465" s="255"/>
      <c r="C465" s="255"/>
      <c r="D465" s="255"/>
      <c r="E465" s="255"/>
    </row>
    <row r="466" hidden="1">
      <c r="B466" s="255"/>
      <c r="C466" s="255"/>
      <c r="D466" s="255"/>
      <c r="E466" s="255"/>
    </row>
    <row r="467" hidden="1">
      <c r="B467" s="255"/>
      <c r="C467" s="255"/>
      <c r="D467" s="255"/>
      <c r="E467" s="255"/>
    </row>
    <row r="468" hidden="1">
      <c r="B468" s="255"/>
      <c r="C468" s="255"/>
      <c r="D468" s="255"/>
      <c r="E468" s="255"/>
    </row>
    <row r="469" hidden="1">
      <c r="B469" s="255"/>
      <c r="C469" s="255"/>
      <c r="D469" s="255"/>
      <c r="E469" s="255"/>
    </row>
    <row r="470" hidden="1">
      <c r="B470" s="255"/>
      <c r="C470" s="255"/>
      <c r="D470" s="255"/>
      <c r="E470" s="255"/>
    </row>
    <row r="471" hidden="1">
      <c r="B471" s="255"/>
      <c r="C471" s="255"/>
      <c r="D471" s="255"/>
      <c r="E471" s="255"/>
    </row>
    <row r="472" hidden="1">
      <c r="B472" s="255"/>
      <c r="C472" s="255"/>
      <c r="D472" s="255"/>
      <c r="E472" s="255"/>
    </row>
    <row r="473" hidden="1">
      <c r="B473" s="255"/>
      <c r="C473" s="255"/>
      <c r="D473" s="255"/>
      <c r="E473" s="255"/>
    </row>
    <row r="474" hidden="1">
      <c r="B474" s="255"/>
      <c r="C474" s="255"/>
      <c r="D474" s="255"/>
      <c r="E474" s="255"/>
    </row>
    <row r="475" hidden="1">
      <c r="B475" s="255"/>
      <c r="C475" s="255"/>
      <c r="D475" s="255"/>
      <c r="E475" s="255"/>
    </row>
    <row r="476" hidden="1">
      <c r="B476" s="255"/>
      <c r="C476" s="255"/>
      <c r="D476" s="255"/>
      <c r="E476" s="255"/>
    </row>
    <row r="477" hidden="1">
      <c r="B477" s="255"/>
      <c r="C477" s="255"/>
      <c r="D477" s="255"/>
      <c r="E477" s="255"/>
    </row>
    <row r="478" hidden="1">
      <c r="B478" s="255"/>
      <c r="C478" s="255"/>
      <c r="D478" s="255"/>
      <c r="E478" s="255"/>
    </row>
    <row r="479" hidden="1">
      <c r="B479" s="255"/>
      <c r="C479" s="255"/>
      <c r="D479" s="255"/>
      <c r="E479" s="255"/>
    </row>
    <row r="480" hidden="1">
      <c r="B480" s="255"/>
      <c r="C480" s="255"/>
      <c r="D480" s="255"/>
      <c r="E480" s="255"/>
    </row>
    <row r="481" hidden="1">
      <c r="B481" s="255"/>
      <c r="C481" s="255"/>
      <c r="D481" s="255"/>
      <c r="E481" s="255"/>
    </row>
    <row r="482" hidden="1">
      <c r="B482" s="255"/>
      <c r="C482" s="255"/>
      <c r="D482" s="255"/>
      <c r="E482" s="255"/>
    </row>
    <row r="483" hidden="1">
      <c r="B483" s="255"/>
      <c r="C483" s="255"/>
      <c r="D483" s="255"/>
      <c r="E483" s="255"/>
    </row>
    <row r="484" hidden="1">
      <c r="B484" s="255"/>
      <c r="C484" s="255"/>
      <c r="D484" s="255"/>
      <c r="E484" s="255"/>
    </row>
    <row r="485" hidden="1">
      <c r="B485" s="255"/>
      <c r="C485" s="255"/>
      <c r="D485" s="255"/>
      <c r="E485" s="255"/>
    </row>
    <row r="486" hidden="1">
      <c r="B486" s="255"/>
      <c r="C486" s="255"/>
      <c r="D486" s="255"/>
      <c r="E486" s="255"/>
    </row>
    <row r="487" hidden="1">
      <c r="B487" s="255"/>
      <c r="C487" s="255"/>
      <c r="D487" s="255"/>
      <c r="E487" s="255"/>
    </row>
    <row r="488" hidden="1">
      <c r="B488" s="255"/>
      <c r="C488" s="255"/>
      <c r="D488" s="255"/>
      <c r="E488" s="255"/>
    </row>
    <row r="489" hidden="1">
      <c r="B489" s="255"/>
      <c r="C489" s="255"/>
      <c r="D489" s="255"/>
      <c r="E489" s="255"/>
    </row>
    <row r="490" hidden="1">
      <c r="B490" s="255"/>
      <c r="C490" s="255"/>
      <c r="D490" s="255"/>
      <c r="E490" s="255"/>
    </row>
    <row r="491" hidden="1">
      <c r="B491" s="255"/>
      <c r="C491" s="255"/>
      <c r="D491" s="255"/>
      <c r="E491" s="255"/>
    </row>
    <row r="492" hidden="1">
      <c r="B492" s="255"/>
      <c r="C492" s="255"/>
      <c r="D492" s="255"/>
      <c r="E492" s="255"/>
    </row>
    <row r="493" hidden="1">
      <c r="B493" s="255"/>
      <c r="C493" s="255"/>
      <c r="D493" s="255"/>
      <c r="E493" s="255"/>
    </row>
    <row r="494" hidden="1">
      <c r="B494" s="255"/>
      <c r="C494" s="255"/>
      <c r="D494" s="255"/>
      <c r="E494" s="255"/>
    </row>
    <row r="495" hidden="1">
      <c r="B495" s="255"/>
      <c r="C495" s="255"/>
      <c r="D495" s="255"/>
      <c r="E495" s="255"/>
    </row>
    <row r="496" hidden="1">
      <c r="B496" s="255"/>
      <c r="C496" s="255"/>
      <c r="D496" s="255"/>
      <c r="E496" s="255"/>
    </row>
    <row r="497" hidden="1">
      <c r="B497" s="255"/>
      <c r="C497" s="255"/>
      <c r="D497" s="255"/>
      <c r="E497" s="255"/>
    </row>
    <row r="498" hidden="1">
      <c r="B498" s="255"/>
      <c r="C498" s="255"/>
      <c r="D498" s="255"/>
      <c r="E498" s="255"/>
    </row>
    <row r="499" hidden="1">
      <c r="B499" s="255"/>
      <c r="C499" s="255"/>
      <c r="D499" s="255"/>
      <c r="E499" s="255"/>
    </row>
    <row r="500" hidden="1">
      <c r="B500" s="255"/>
      <c r="C500" s="255"/>
      <c r="D500" s="255"/>
      <c r="E500" s="255"/>
    </row>
    <row r="501" hidden="1">
      <c r="B501" s="255"/>
      <c r="C501" s="255"/>
      <c r="D501" s="255"/>
      <c r="E501" s="255"/>
    </row>
    <row r="502" hidden="1">
      <c r="B502" s="255"/>
      <c r="C502" s="255"/>
      <c r="D502" s="255"/>
      <c r="E502" s="255"/>
    </row>
    <row r="503" hidden="1">
      <c r="B503" s="255"/>
      <c r="C503" s="255"/>
      <c r="D503" s="255"/>
      <c r="E503" s="255"/>
    </row>
    <row r="504" hidden="1">
      <c r="B504" s="255"/>
      <c r="C504" s="255"/>
      <c r="D504" s="255"/>
      <c r="E504" s="255"/>
    </row>
    <row r="505" hidden="1">
      <c r="B505" s="255"/>
      <c r="C505" s="255"/>
      <c r="D505" s="255"/>
      <c r="E505" s="255"/>
    </row>
    <row r="506" hidden="1">
      <c r="B506" s="255"/>
      <c r="C506" s="255"/>
      <c r="D506" s="255"/>
      <c r="E506" s="255"/>
    </row>
    <row r="507" hidden="1">
      <c r="B507" s="255"/>
      <c r="C507" s="255"/>
      <c r="D507" s="255"/>
      <c r="E507" s="255"/>
    </row>
    <row r="508" hidden="1">
      <c r="B508" s="255"/>
      <c r="C508" s="255"/>
      <c r="D508" s="255"/>
      <c r="E508" s="255"/>
    </row>
    <row r="509" hidden="1">
      <c r="B509" s="255"/>
      <c r="C509" s="255"/>
      <c r="D509" s="255"/>
      <c r="E509" s="255"/>
    </row>
    <row r="510" hidden="1">
      <c r="B510" s="255"/>
      <c r="C510" s="255"/>
      <c r="D510" s="255"/>
      <c r="E510" s="255"/>
    </row>
    <row r="511" hidden="1">
      <c r="B511" s="255"/>
      <c r="C511" s="255"/>
      <c r="D511" s="255"/>
      <c r="E511" s="255"/>
    </row>
    <row r="512" hidden="1">
      <c r="B512" s="255"/>
      <c r="C512" s="255"/>
      <c r="D512" s="255"/>
      <c r="E512" s="255"/>
    </row>
    <row r="513" hidden="1">
      <c r="B513" s="255"/>
      <c r="C513" s="255"/>
      <c r="D513" s="255"/>
      <c r="E513" s="255"/>
    </row>
    <row r="514" hidden="1">
      <c r="B514" s="255"/>
      <c r="C514" s="255"/>
      <c r="D514" s="255"/>
      <c r="E514" s="255"/>
    </row>
    <row r="515" hidden="1">
      <c r="B515" s="255"/>
      <c r="C515" s="255"/>
      <c r="D515" s="255"/>
      <c r="E515" s="255"/>
    </row>
    <row r="516" hidden="1">
      <c r="B516" s="255"/>
      <c r="C516" s="255"/>
      <c r="D516" s="255"/>
      <c r="E516" s="255"/>
    </row>
    <row r="517" hidden="1">
      <c r="B517" s="255"/>
      <c r="C517" s="255"/>
      <c r="D517" s="255"/>
      <c r="E517" s="255"/>
    </row>
    <row r="518" hidden="1">
      <c r="B518" s="255"/>
      <c r="C518" s="255"/>
      <c r="D518" s="255"/>
      <c r="E518" s="255"/>
    </row>
    <row r="519" hidden="1">
      <c r="B519" s="255"/>
      <c r="C519" s="255"/>
      <c r="D519" s="255"/>
      <c r="E519" s="255"/>
    </row>
    <row r="520" hidden="1">
      <c r="B520" s="255"/>
      <c r="C520" s="255"/>
      <c r="D520" s="255"/>
      <c r="E520" s="255"/>
    </row>
    <row r="521" hidden="1">
      <c r="B521" s="255"/>
      <c r="C521" s="255"/>
      <c r="D521" s="255"/>
      <c r="E521" s="255"/>
    </row>
    <row r="522" hidden="1">
      <c r="B522" s="255"/>
      <c r="C522" s="255"/>
      <c r="D522" s="255"/>
      <c r="E522" s="255"/>
    </row>
    <row r="523" hidden="1">
      <c r="B523" s="255"/>
      <c r="C523" s="255"/>
      <c r="D523" s="255"/>
      <c r="E523" s="255"/>
    </row>
    <row r="524" hidden="1">
      <c r="B524" s="255"/>
      <c r="C524" s="255"/>
      <c r="D524" s="255"/>
      <c r="E524" s="255"/>
    </row>
    <row r="525" hidden="1">
      <c r="B525" s="255"/>
      <c r="C525" s="255"/>
      <c r="D525" s="255"/>
      <c r="E525" s="255"/>
    </row>
    <row r="526" hidden="1">
      <c r="B526" s="255"/>
      <c r="C526" s="255"/>
      <c r="D526" s="255"/>
      <c r="E526" s="255"/>
    </row>
    <row r="527" hidden="1">
      <c r="B527" s="255"/>
      <c r="C527" s="255"/>
      <c r="D527" s="255"/>
      <c r="E527" s="255"/>
    </row>
    <row r="528" hidden="1">
      <c r="B528" s="255"/>
      <c r="C528" s="255"/>
      <c r="D528" s="255"/>
      <c r="E528" s="255"/>
    </row>
    <row r="529" hidden="1">
      <c r="B529" s="255"/>
      <c r="C529" s="255"/>
      <c r="D529" s="255"/>
      <c r="E529" s="255"/>
    </row>
    <row r="530" hidden="1">
      <c r="B530" s="255"/>
      <c r="C530" s="255"/>
      <c r="D530" s="255"/>
      <c r="E530" s="255"/>
    </row>
    <row r="531" hidden="1">
      <c r="B531" s="255"/>
      <c r="C531" s="255"/>
      <c r="D531" s="255"/>
      <c r="E531" s="255"/>
    </row>
    <row r="532" hidden="1">
      <c r="B532" s="255"/>
      <c r="C532" s="255"/>
      <c r="D532" s="255"/>
      <c r="E532" s="255"/>
    </row>
    <row r="533" hidden="1">
      <c r="B533" s="255"/>
      <c r="C533" s="255"/>
      <c r="D533" s="255"/>
      <c r="E533" s="255"/>
    </row>
    <row r="534" hidden="1">
      <c r="B534" s="255"/>
      <c r="C534" s="255"/>
      <c r="D534" s="255"/>
      <c r="E534" s="255"/>
    </row>
    <row r="535" hidden="1">
      <c r="B535" s="255"/>
      <c r="C535" s="255"/>
      <c r="D535" s="255"/>
      <c r="E535" s="255"/>
    </row>
    <row r="536" hidden="1">
      <c r="B536" s="255"/>
      <c r="C536" s="255"/>
      <c r="D536" s="255"/>
      <c r="E536" s="255"/>
    </row>
    <row r="537" hidden="1">
      <c r="B537" s="255"/>
      <c r="C537" s="255"/>
      <c r="D537" s="255"/>
      <c r="E537" s="255"/>
    </row>
    <row r="538" hidden="1">
      <c r="B538" s="255"/>
      <c r="C538" s="255"/>
      <c r="D538" s="255"/>
      <c r="E538" s="255"/>
    </row>
    <row r="539" hidden="1">
      <c r="B539" s="255"/>
      <c r="C539" s="255"/>
      <c r="D539" s="255"/>
      <c r="E539" s="255"/>
    </row>
    <row r="540" hidden="1">
      <c r="B540" s="255"/>
      <c r="C540" s="255"/>
      <c r="D540" s="255"/>
      <c r="E540" s="255"/>
    </row>
    <row r="541" hidden="1">
      <c r="B541" s="255"/>
      <c r="C541" s="255"/>
      <c r="D541" s="255"/>
      <c r="E541" s="255"/>
    </row>
    <row r="542" hidden="1">
      <c r="B542" s="255"/>
      <c r="C542" s="255"/>
      <c r="D542" s="255"/>
      <c r="E542" s="255"/>
    </row>
    <row r="543" hidden="1">
      <c r="B543" s="255"/>
      <c r="C543" s="255"/>
      <c r="D543" s="255"/>
      <c r="E543" s="255"/>
    </row>
    <row r="544" hidden="1">
      <c r="B544" s="255"/>
      <c r="C544" s="255"/>
      <c r="D544" s="255"/>
      <c r="E544" s="255"/>
    </row>
    <row r="545" hidden="1">
      <c r="B545" s="255"/>
      <c r="C545" s="255"/>
      <c r="D545" s="255"/>
      <c r="E545" s="255"/>
    </row>
    <row r="546" hidden="1">
      <c r="B546" s="255"/>
      <c r="C546" s="255"/>
      <c r="D546" s="255"/>
      <c r="E546" s="255"/>
    </row>
    <row r="547" hidden="1">
      <c r="B547" s="255"/>
      <c r="C547" s="255"/>
      <c r="D547" s="255"/>
      <c r="E547" s="255"/>
    </row>
    <row r="548" hidden="1">
      <c r="B548" s="255"/>
      <c r="C548" s="255"/>
      <c r="D548" s="255"/>
      <c r="E548" s="255"/>
    </row>
    <row r="549" hidden="1">
      <c r="B549" s="255"/>
      <c r="C549" s="255"/>
      <c r="D549" s="255"/>
      <c r="E549" s="255"/>
    </row>
    <row r="550" hidden="1">
      <c r="B550" s="255"/>
      <c r="C550" s="255"/>
      <c r="D550" s="255"/>
      <c r="E550" s="255"/>
    </row>
    <row r="551" hidden="1">
      <c r="B551" s="255"/>
      <c r="C551" s="255"/>
      <c r="D551" s="255"/>
      <c r="E551" s="255"/>
    </row>
    <row r="552" hidden="1">
      <c r="B552" s="255"/>
      <c r="C552" s="255"/>
      <c r="D552" s="255"/>
      <c r="E552" s="255"/>
    </row>
    <row r="553" hidden="1">
      <c r="B553" s="255"/>
      <c r="C553" s="255"/>
      <c r="D553" s="255"/>
      <c r="E553" s="255"/>
    </row>
    <row r="554" hidden="1">
      <c r="B554" s="255"/>
      <c r="C554" s="255"/>
      <c r="D554" s="255"/>
      <c r="E554" s="255"/>
    </row>
    <row r="555" hidden="1">
      <c r="B555" s="255"/>
      <c r="C555" s="255"/>
      <c r="D555" s="255"/>
      <c r="E555" s="255"/>
    </row>
    <row r="556" hidden="1">
      <c r="B556" s="255"/>
      <c r="C556" s="255"/>
      <c r="D556" s="255"/>
      <c r="E556" s="255"/>
    </row>
    <row r="557" hidden="1">
      <c r="B557" s="255"/>
      <c r="C557" s="255"/>
      <c r="D557" s="255"/>
      <c r="E557" s="255"/>
    </row>
    <row r="558" hidden="1">
      <c r="B558" s="255"/>
      <c r="C558" s="255"/>
      <c r="D558" s="255"/>
      <c r="E558" s="255"/>
    </row>
    <row r="559" hidden="1">
      <c r="B559" s="255"/>
      <c r="C559" s="255"/>
      <c r="D559" s="255"/>
      <c r="E559" s="255"/>
    </row>
    <row r="560" hidden="1">
      <c r="B560" s="255"/>
      <c r="C560" s="255"/>
      <c r="D560" s="255"/>
      <c r="E560" s="255"/>
    </row>
    <row r="561" hidden="1">
      <c r="B561" s="255"/>
      <c r="C561" s="255"/>
      <c r="D561" s="255"/>
      <c r="E561" s="255"/>
    </row>
    <row r="562" hidden="1">
      <c r="B562" s="255"/>
      <c r="C562" s="255"/>
      <c r="D562" s="255"/>
      <c r="E562" s="255"/>
    </row>
    <row r="563" hidden="1">
      <c r="B563" s="255"/>
      <c r="C563" s="255"/>
      <c r="D563" s="255"/>
      <c r="E563" s="255"/>
    </row>
    <row r="564" hidden="1">
      <c r="B564" s="255"/>
      <c r="C564" s="255"/>
      <c r="D564" s="255"/>
      <c r="E564" s="255"/>
    </row>
    <row r="565" hidden="1">
      <c r="B565" s="255"/>
      <c r="C565" s="255"/>
      <c r="D565" s="255"/>
      <c r="E565" s="255"/>
    </row>
    <row r="566" hidden="1">
      <c r="B566" s="255"/>
      <c r="C566" s="255"/>
      <c r="D566" s="255"/>
      <c r="E566" s="255"/>
    </row>
    <row r="567" hidden="1">
      <c r="B567" s="255"/>
      <c r="C567" s="255"/>
      <c r="D567" s="255"/>
      <c r="E567" s="255"/>
    </row>
    <row r="568" hidden="1">
      <c r="B568" s="255"/>
      <c r="C568" s="255"/>
      <c r="D568" s="255"/>
      <c r="E568" s="255"/>
    </row>
    <row r="569" hidden="1">
      <c r="B569" s="255"/>
      <c r="C569" s="255"/>
      <c r="D569" s="255"/>
      <c r="E569" s="255"/>
    </row>
    <row r="570" hidden="1">
      <c r="B570" s="255"/>
      <c r="C570" s="255"/>
      <c r="D570" s="255"/>
      <c r="E570" s="255"/>
    </row>
    <row r="571" hidden="1">
      <c r="B571" s="255"/>
      <c r="C571" s="255"/>
      <c r="D571" s="255"/>
      <c r="E571" s="255"/>
    </row>
    <row r="572" hidden="1">
      <c r="B572" s="255"/>
      <c r="C572" s="255"/>
      <c r="D572" s="255"/>
      <c r="E572" s="255"/>
    </row>
    <row r="573" hidden="1">
      <c r="B573" s="255"/>
      <c r="C573" s="255"/>
      <c r="D573" s="255"/>
      <c r="E573" s="255"/>
    </row>
    <row r="574" hidden="1">
      <c r="B574" s="255"/>
      <c r="C574" s="255"/>
      <c r="D574" s="255"/>
      <c r="E574" s="255"/>
    </row>
    <row r="575" hidden="1">
      <c r="B575" s="255"/>
      <c r="C575" s="255"/>
      <c r="D575" s="255"/>
      <c r="E575" s="255"/>
    </row>
    <row r="576" hidden="1">
      <c r="B576" s="255"/>
      <c r="C576" s="255"/>
      <c r="D576" s="255"/>
      <c r="E576" s="255"/>
    </row>
    <row r="577" hidden="1">
      <c r="B577" s="255"/>
      <c r="C577" s="255"/>
      <c r="D577" s="255"/>
      <c r="E577" s="255"/>
    </row>
    <row r="578" hidden="1">
      <c r="B578" s="255"/>
      <c r="C578" s="255"/>
      <c r="D578" s="255"/>
      <c r="E578" s="255"/>
    </row>
    <row r="579" hidden="1">
      <c r="B579" s="255"/>
      <c r="C579" s="255"/>
      <c r="D579" s="255"/>
      <c r="E579" s="255"/>
    </row>
    <row r="580" hidden="1">
      <c r="B580" s="255"/>
      <c r="C580" s="255"/>
      <c r="D580" s="255"/>
      <c r="E580" s="255"/>
    </row>
    <row r="581" hidden="1">
      <c r="B581" s="255"/>
      <c r="C581" s="255"/>
      <c r="D581" s="255"/>
      <c r="E581" s="255"/>
    </row>
    <row r="582" hidden="1">
      <c r="B582" s="255"/>
      <c r="C582" s="255"/>
      <c r="D582" s="255"/>
      <c r="E582" s="255"/>
    </row>
    <row r="583" hidden="1">
      <c r="B583" s="255"/>
      <c r="C583" s="255"/>
      <c r="D583" s="255"/>
      <c r="E583" s="255"/>
    </row>
    <row r="584" hidden="1">
      <c r="B584" s="255"/>
      <c r="C584" s="255"/>
      <c r="D584" s="255"/>
      <c r="E584" s="255"/>
    </row>
    <row r="585" hidden="1">
      <c r="B585" s="255"/>
      <c r="C585" s="255"/>
      <c r="D585" s="255"/>
      <c r="E585" s="255"/>
    </row>
    <row r="586" hidden="1">
      <c r="B586" s="255"/>
      <c r="C586" s="255"/>
      <c r="D586" s="255"/>
      <c r="E586" s="255"/>
    </row>
    <row r="587" hidden="1">
      <c r="B587" s="255"/>
      <c r="C587" s="255"/>
      <c r="D587" s="255"/>
      <c r="E587" s="255"/>
    </row>
    <row r="588" hidden="1">
      <c r="B588" s="255"/>
      <c r="C588" s="255"/>
      <c r="D588" s="255"/>
      <c r="E588" s="255"/>
    </row>
    <row r="589" hidden="1">
      <c r="B589" s="255"/>
      <c r="C589" s="255"/>
      <c r="D589" s="255"/>
      <c r="E589" s="255"/>
    </row>
    <row r="590" hidden="1">
      <c r="B590" s="255"/>
      <c r="C590" s="255"/>
      <c r="D590" s="255"/>
      <c r="E590" s="255"/>
    </row>
    <row r="591" hidden="1">
      <c r="B591" s="255"/>
      <c r="C591" s="255"/>
      <c r="D591" s="255"/>
      <c r="E591" s="255"/>
    </row>
    <row r="592" hidden="1">
      <c r="B592" s="255"/>
      <c r="C592" s="255"/>
      <c r="D592" s="255"/>
      <c r="E592" s="255"/>
    </row>
    <row r="593" hidden="1">
      <c r="B593" s="255"/>
      <c r="C593" s="255"/>
      <c r="D593" s="255"/>
      <c r="E593" s="255"/>
    </row>
    <row r="594" hidden="1">
      <c r="B594" s="255"/>
      <c r="C594" s="255"/>
      <c r="D594" s="255"/>
      <c r="E594" s="255"/>
    </row>
    <row r="595" hidden="1">
      <c r="B595" s="255"/>
      <c r="C595" s="255"/>
      <c r="D595" s="255"/>
      <c r="E595" s="255"/>
    </row>
    <row r="596" hidden="1">
      <c r="B596" s="255"/>
      <c r="C596" s="255"/>
      <c r="D596" s="255"/>
      <c r="E596" s="255"/>
    </row>
    <row r="597" hidden="1">
      <c r="B597" s="255"/>
      <c r="C597" s="255"/>
      <c r="D597" s="255"/>
      <c r="E597" s="255"/>
    </row>
    <row r="598" hidden="1">
      <c r="B598" s="255"/>
      <c r="C598" s="255"/>
      <c r="D598" s="255"/>
      <c r="E598" s="255"/>
    </row>
    <row r="599" hidden="1">
      <c r="B599" s="255"/>
      <c r="C599" s="255"/>
      <c r="D599" s="255"/>
      <c r="E599" s="255"/>
    </row>
    <row r="600" hidden="1">
      <c r="B600" s="255"/>
      <c r="C600" s="255"/>
      <c r="D600" s="255"/>
      <c r="E600" s="255"/>
    </row>
    <row r="601" hidden="1">
      <c r="B601" s="255"/>
      <c r="C601" s="255"/>
      <c r="D601" s="255"/>
      <c r="E601" s="255"/>
    </row>
    <row r="602" hidden="1">
      <c r="B602" s="255"/>
      <c r="C602" s="255"/>
      <c r="D602" s="255"/>
      <c r="E602" s="255"/>
    </row>
    <row r="603" hidden="1">
      <c r="B603" s="255"/>
      <c r="C603" s="255"/>
      <c r="D603" s="255"/>
      <c r="E603" s="255"/>
    </row>
    <row r="604" hidden="1">
      <c r="B604" s="255"/>
      <c r="C604" s="255"/>
      <c r="D604" s="255"/>
      <c r="E604" s="255"/>
    </row>
    <row r="605" hidden="1">
      <c r="B605" s="255"/>
      <c r="C605" s="255"/>
      <c r="D605" s="255"/>
      <c r="E605" s="255"/>
    </row>
    <row r="606" hidden="1">
      <c r="B606" s="255"/>
      <c r="C606" s="255"/>
      <c r="D606" s="255"/>
      <c r="E606" s="255"/>
    </row>
    <row r="607" hidden="1">
      <c r="B607" s="255"/>
      <c r="C607" s="255"/>
      <c r="D607" s="255"/>
      <c r="E607" s="255"/>
    </row>
    <row r="608" hidden="1">
      <c r="B608" s="255"/>
      <c r="C608" s="255"/>
      <c r="D608" s="255"/>
      <c r="E608" s="255"/>
    </row>
    <row r="609" hidden="1">
      <c r="B609" s="255"/>
      <c r="C609" s="255"/>
      <c r="D609" s="255"/>
      <c r="E609" s="255"/>
    </row>
    <row r="610" hidden="1">
      <c r="B610" s="255"/>
      <c r="C610" s="255"/>
      <c r="D610" s="255"/>
      <c r="E610" s="255"/>
    </row>
    <row r="611" hidden="1">
      <c r="B611" s="255"/>
      <c r="C611" s="255"/>
      <c r="D611" s="255"/>
      <c r="E611" s="255"/>
    </row>
    <row r="612" hidden="1">
      <c r="B612" s="255"/>
      <c r="C612" s="255"/>
      <c r="D612" s="255"/>
      <c r="E612" s="255"/>
    </row>
    <row r="613" hidden="1">
      <c r="B613" s="255"/>
      <c r="C613" s="255"/>
      <c r="D613" s="255"/>
      <c r="E613" s="255"/>
    </row>
    <row r="614" hidden="1">
      <c r="B614" s="255"/>
      <c r="C614" s="255"/>
      <c r="D614" s="255"/>
      <c r="E614" s="255"/>
    </row>
    <row r="615" hidden="1">
      <c r="B615" s="255"/>
      <c r="C615" s="255"/>
      <c r="D615" s="255"/>
      <c r="E615" s="255"/>
    </row>
    <row r="616" hidden="1">
      <c r="B616" s="255"/>
      <c r="C616" s="255"/>
      <c r="D616" s="255"/>
      <c r="E616" s="255"/>
    </row>
    <row r="617" hidden="1">
      <c r="B617" s="255"/>
      <c r="C617" s="255"/>
      <c r="D617" s="255"/>
      <c r="E617" s="255"/>
    </row>
    <row r="618" hidden="1">
      <c r="B618" s="255"/>
      <c r="C618" s="255"/>
      <c r="D618" s="255"/>
      <c r="E618" s="255"/>
    </row>
    <row r="619" hidden="1">
      <c r="B619" s="255"/>
      <c r="C619" s="255"/>
      <c r="D619" s="255"/>
      <c r="E619" s="255"/>
    </row>
    <row r="620" hidden="1">
      <c r="B620" s="255"/>
      <c r="C620" s="255"/>
      <c r="D620" s="255"/>
      <c r="E620" s="255"/>
    </row>
    <row r="621" hidden="1">
      <c r="B621" s="255"/>
      <c r="C621" s="255"/>
      <c r="D621" s="255"/>
      <c r="E621" s="255"/>
    </row>
    <row r="622" hidden="1">
      <c r="B622" s="255"/>
      <c r="C622" s="255"/>
      <c r="D622" s="255"/>
      <c r="E622" s="255"/>
    </row>
    <row r="623" hidden="1">
      <c r="B623" s="255"/>
      <c r="C623" s="255"/>
      <c r="D623" s="255"/>
      <c r="E623" s="255"/>
    </row>
    <row r="624" hidden="1">
      <c r="B624" s="255"/>
      <c r="C624" s="255"/>
      <c r="D624" s="255"/>
      <c r="E624" s="255"/>
    </row>
    <row r="625" hidden="1">
      <c r="B625" s="255"/>
      <c r="C625" s="255"/>
      <c r="D625" s="255"/>
      <c r="E625" s="255"/>
    </row>
    <row r="626" hidden="1">
      <c r="B626" s="255"/>
      <c r="C626" s="255"/>
      <c r="D626" s="255"/>
      <c r="E626" s="255"/>
    </row>
    <row r="627" hidden="1">
      <c r="B627" s="255"/>
      <c r="C627" s="255"/>
      <c r="D627" s="255"/>
      <c r="E627" s="255"/>
    </row>
    <row r="628" hidden="1">
      <c r="B628" s="255"/>
      <c r="C628" s="255"/>
      <c r="D628" s="255"/>
      <c r="E628" s="255"/>
    </row>
    <row r="629" hidden="1">
      <c r="B629" s="255"/>
      <c r="C629" s="255"/>
      <c r="D629" s="255"/>
      <c r="E629" s="255"/>
    </row>
    <row r="630" hidden="1">
      <c r="B630" s="255"/>
      <c r="C630" s="255"/>
      <c r="D630" s="255"/>
      <c r="E630" s="255"/>
    </row>
    <row r="631" hidden="1">
      <c r="B631" s="255"/>
      <c r="C631" s="255"/>
      <c r="D631" s="255"/>
      <c r="E631" s="255"/>
    </row>
    <row r="632" hidden="1">
      <c r="B632" s="255"/>
      <c r="C632" s="255"/>
      <c r="D632" s="255"/>
      <c r="E632" s="255"/>
    </row>
    <row r="633" hidden="1">
      <c r="B633" s="255"/>
      <c r="C633" s="255"/>
      <c r="D633" s="255"/>
      <c r="E633" s="255"/>
    </row>
    <row r="634" hidden="1">
      <c r="B634" s="255"/>
      <c r="C634" s="255"/>
      <c r="D634" s="255"/>
      <c r="E634" s="255"/>
    </row>
    <row r="635" hidden="1">
      <c r="B635" s="255"/>
      <c r="C635" s="255"/>
      <c r="D635" s="255"/>
      <c r="E635" s="255"/>
    </row>
    <row r="636" hidden="1">
      <c r="B636" s="255"/>
      <c r="C636" s="255"/>
      <c r="D636" s="255"/>
      <c r="E636" s="255"/>
    </row>
    <row r="637" hidden="1">
      <c r="B637" s="255"/>
      <c r="C637" s="255"/>
      <c r="D637" s="255"/>
      <c r="E637" s="255"/>
    </row>
    <row r="638" hidden="1">
      <c r="B638" s="255"/>
      <c r="C638" s="255"/>
      <c r="D638" s="255"/>
      <c r="E638" s="255"/>
    </row>
    <row r="639" hidden="1">
      <c r="B639" s="255"/>
      <c r="C639" s="255"/>
      <c r="D639" s="255"/>
      <c r="E639" s="255"/>
    </row>
    <row r="640" hidden="1">
      <c r="B640" s="255"/>
      <c r="C640" s="255"/>
      <c r="D640" s="255"/>
      <c r="E640" s="255"/>
    </row>
    <row r="641" hidden="1">
      <c r="B641" s="255"/>
      <c r="C641" s="255"/>
      <c r="D641" s="255"/>
      <c r="E641" s="255"/>
    </row>
    <row r="642" hidden="1">
      <c r="B642" s="255"/>
      <c r="C642" s="255"/>
      <c r="D642" s="255"/>
      <c r="E642" s="255"/>
    </row>
    <row r="643" hidden="1">
      <c r="B643" s="255"/>
      <c r="C643" s="255"/>
      <c r="D643" s="255"/>
      <c r="E643" s="255"/>
    </row>
    <row r="644" hidden="1">
      <c r="B644" s="255"/>
      <c r="C644" s="255"/>
      <c r="D644" s="255"/>
      <c r="E644" s="255"/>
    </row>
    <row r="645" hidden="1">
      <c r="B645" s="255"/>
      <c r="C645" s="255"/>
      <c r="D645" s="255"/>
      <c r="E645" s="255"/>
    </row>
    <row r="646" hidden="1">
      <c r="B646" s="255"/>
      <c r="C646" s="255"/>
      <c r="D646" s="255"/>
      <c r="E646" s="255"/>
    </row>
    <row r="647" hidden="1">
      <c r="B647" s="255"/>
      <c r="C647" s="255"/>
      <c r="D647" s="255"/>
      <c r="E647" s="255"/>
    </row>
    <row r="648" hidden="1">
      <c r="B648" s="255"/>
      <c r="C648" s="255"/>
      <c r="D648" s="255"/>
      <c r="E648" s="255"/>
    </row>
    <row r="649" hidden="1">
      <c r="B649" s="255"/>
      <c r="C649" s="255"/>
      <c r="D649" s="255"/>
      <c r="E649" s="255"/>
    </row>
    <row r="650" hidden="1">
      <c r="B650" s="255"/>
      <c r="C650" s="255"/>
      <c r="D650" s="255"/>
      <c r="E650" s="255"/>
    </row>
    <row r="651" hidden="1">
      <c r="B651" s="255"/>
      <c r="C651" s="255"/>
      <c r="D651" s="255"/>
      <c r="E651" s="255"/>
    </row>
    <row r="652" hidden="1">
      <c r="B652" s="255"/>
      <c r="C652" s="255"/>
      <c r="D652" s="255"/>
      <c r="E652" s="255"/>
    </row>
    <row r="653" hidden="1">
      <c r="B653" s="255"/>
      <c r="C653" s="255"/>
      <c r="D653" s="255"/>
      <c r="E653" s="255"/>
    </row>
    <row r="654" hidden="1">
      <c r="B654" s="255"/>
      <c r="C654" s="255"/>
      <c r="D654" s="255"/>
      <c r="E654" s="255"/>
    </row>
    <row r="655" hidden="1">
      <c r="B655" s="255"/>
      <c r="C655" s="255"/>
      <c r="D655" s="255"/>
      <c r="E655" s="255"/>
    </row>
    <row r="656" hidden="1">
      <c r="B656" s="255"/>
      <c r="C656" s="255"/>
      <c r="D656" s="255"/>
      <c r="E656" s="255"/>
    </row>
    <row r="657" hidden="1">
      <c r="B657" s="255"/>
      <c r="C657" s="255"/>
      <c r="D657" s="255"/>
      <c r="E657" s="255"/>
    </row>
    <row r="658" hidden="1">
      <c r="B658" s="255"/>
      <c r="C658" s="255"/>
      <c r="D658" s="255"/>
      <c r="E658" s="255"/>
    </row>
    <row r="659" hidden="1">
      <c r="B659" s="255"/>
      <c r="C659" s="255"/>
      <c r="D659" s="255"/>
      <c r="E659" s="255"/>
    </row>
    <row r="660" hidden="1">
      <c r="B660" s="255"/>
      <c r="C660" s="255"/>
      <c r="D660" s="255"/>
      <c r="E660" s="255"/>
    </row>
    <row r="661" hidden="1">
      <c r="B661" s="255"/>
      <c r="C661" s="255"/>
      <c r="D661" s="255"/>
      <c r="E661" s="255"/>
    </row>
    <row r="662" hidden="1">
      <c r="B662" s="255"/>
      <c r="C662" s="255"/>
      <c r="D662" s="255"/>
      <c r="E662" s="255"/>
    </row>
    <row r="663" hidden="1">
      <c r="B663" s="255"/>
      <c r="C663" s="255"/>
      <c r="D663" s="255"/>
      <c r="E663" s="255"/>
    </row>
    <row r="664" hidden="1">
      <c r="B664" s="255"/>
      <c r="C664" s="255"/>
      <c r="D664" s="255"/>
      <c r="E664" s="255"/>
    </row>
    <row r="665" hidden="1">
      <c r="B665" s="255"/>
      <c r="C665" s="255"/>
      <c r="D665" s="255"/>
      <c r="E665" s="255"/>
    </row>
    <row r="666" hidden="1">
      <c r="B666" s="255"/>
      <c r="C666" s="255"/>
      <c r="D666" s="255"/>
      <c r="E666" s="255"/>
    </row>
    <row r="667" hidden="1">
      <c r="B667" s="255"/>
      <c r="C667" s="255"/>
      <c r="D667" s="255"/>
      <c r="E667" s="255"/>
    </row>
    <row r="668" hidden="1">
      <c r="B668" s="255"/>
      <c r="C668" s="255"/>
      <c r="D668" s="255"/>
      <c r="E668" s="255"/>
    </row>
    <row r="669" hidden="1">
      <c r="B669" s="255"/>
      <c r="C669" s="255"/>
      <c r="D669" s="255"/>
      <c r="E669" s="255"/>
    </row>
    <row r="670" hidden="1">
      <c r="B670" s="255"/>
      <c r="C670" s="255"/>
      <c r="D670" s="255"/>
      <c r="E670" s="255"/>
    </row>
    <row r="671" hidden="1">
      <c r="B671" s="255"/>
      <c r="C671" s="255"/>
      <c r="D671" s="255"/>
      <c r="E671" s="255"/>
    </row>
    <row r="672" hidden="1">
      <c r="B672" s="255"/>
      <c r="C672" s="255"/>
      <c r="D672" s="255"/>
      <c r="E672" s="255"/>
    </row>
    <row r="673" hidden="1">
      <c r="B673" s="255"/>
      <c r="C673" s="255"/>
      <c r="D673" s="255"/>
      <c r="E673" s="255"/>
    </row>
    <row r="674" hidden="1">
      <c r="B674" s="255"/>
      <c r="C674" s="255"/>
      <c r="D674" s="255"/>
      <c r="E674" s="255"/>
    </row>
    <row r="675" hidden="1">
      <c r="B675" s="255"/>
      <c r="C675" s="255"/>
      <c r="D675" s="255"/>
      <c r="E675" s="255"/>
    </row>
    <row r="676" hidden="1">
      <c r="B676" s="255"/>
      <c r="C676" s="255"/>
      <c r="D676" s="255"/>
      <c r="E676" s="255"/>
    </row>
    <row r="677" hidden="1">
      <c r="B677" s="255"/>
      <c r="C677" s="255"/>
      <c r="D677" s="255"/>
      <c r="E677" s="255"/>
    </row>
    <row r="678" hidden="1">
      <c r="B678" s="255"/>
      <c r="C678" s="255"/>
      <c r="D678" s="255"/>
      <c r="E678" s="255"/>
    </row>
    <row r="679" hidden="1">
      <c r="B679" s="255"/>
      <c r="C679" s="255"/>
      <c r="D679" s="255"/>
      <c r="E679" s="255"/>
    </row>
    <row r="680" hidden="1">
      <c r="B680" s="255"/>
      <c r="C680" s="255"/>
      <c r="D680" s="255"/>
      <c r="E680" s="255"/>
    </row>
    <row r="681" hidden="1">
      <c r="B681" s="255"/>
      <c r="C681" s="255"/>
      <c r="D681" s="255"/>
      <c r="E681" s="255"/>
    </row>
    <row r="682" hidden="1">
      <c r="B682" s="255"/>
      <c r="C682" s="255"/>
      <c r="D682" s="255"/>
      <c r="E682" s="255"/>
    </row>
    <row r="683" hidden="1">
      <c r="B683" s="255"/>
      <c r="C683" s="255"/>
      <c r="D683" s="255"/>
      <c r="E683" s="255"/>
    </row>
    <row r="684" hidden="1">
      <c r="B684" s="255"/>
      <c r="C684" s="255"/>
      <c r="D684" s="255"/>
      <c r="E684" s="255"/>
    </row>
    <row r="685" hidden="1">
      <c r="B685" s="255"/>
      <c r="C685" s="255"/>
      <c r="D685" s="255"/>
      <c r="E685" s="255"/>
    </row>
    <row r="686" hidden="1">
      <c r="B686" s="255"/>
      <c r="C686" s="255"/>
      <c r="D686" s="255"/>
      <c r="E686" s="255"/>
    </row>
    <row r="687" hidden="1">
      <c r="B687" s="255"/>
      <c r="C687" s="255"/>
      <c r="D687" s="255"/>
      <c r="E687" s="255"/>
    </row>
    <row r="688" hidden="1">
      <c r="B688" s="255"/>
      <c r="C688" s="255"/>
      <c r="D688" s="255"/>
      <c r="E688" s="255"/>
    </row>
    <row r="689" hidden="1">
      <c r="B689" s="255"/>
      <c r="C689" s="255"/>
      <c r="D689" s="255"/>
      <c r="E689" s="255"/>
    </row>
    <row r="690" hidden="1">
      <c r="B690" s="255"/>
      <c r="C690" s="255"/>
      <c r="D690" s="255"/>
      <c r="E690" s="255"/>
    </row>
    <row r="691" hidden="1">
      <c r="B691" s="255"/>
      <c r="C691" s="255"/>
      <c r="D691" s="255"/>
      <c r="E691" s="255"/>
    </row>
    <row r="692" hidden="1">
      <c r="B692" s="255"/>
      <c r="C692" s="255"/>
      <c r="D692" s="255"/>
      <c r="E692" s="255"/>
    </row>
    <row r="693" hidden="1">
      <c r="B693" s="255"/>
      <c r="C693" s="255"/>
      <c r="D693" s="255"/>
      <c r="E693" s="255"/>
    </row>
    <row r="694" hidden="1">
      <c r="B694" s="255"/>
      <c r="C694" s="255"/>
      <c r="D694" s="255"/>
      <c r="E694" s="255"/>
    </row>
    <row r="695" hidden="1">
      <c r="B695" s="255"/>
      <c r="C695" s="255"/>
      <c r="D695" s="255"/>
      <c r="E695" s="255"/>
    </row>
    <row r="696" hidden="1">
      <c r="B696" s="255"/>
      <c r="C696" s="255"/>
      <c r="D696" s="255"/>
      <c r="E696" s="255"/>
    </row>
    <row r="697" hidden="1">
      <c r="B697" s="255"/>
      <c r="C697" s="255"/>
      <c r="D697" s="255"/>
      <c r="E697" s="255"/>
    </row>
    <row r="698" hidden="1">
      <c r="B698" s="255"/>
      <c r="C698" s="255"/>
      <c r="D698" s="255"/>
      <c r="E698" s="255"/>
    </row>
    <row r="699" hidden="1">
      <c r="B699" s="255"/>
      <c r="C699" s="255"/>
      <c r="D699" s="255"/>
      <c r="E699" s="255"/>
    </row>
    <row r="700" hidden="1">
      <c r="B700" s="255"/>
      <c r="C700" s="255"/>
      <c r="D700" s="255"/>
      <c r="E700" s="255"/>
    </row>
    <row r="701" hidden="1">
      <c r="B701" s="255"/>
      <c r="C701" s="255"/>
      <c r="D701" s="255"/>
      <c r="E701" s="255"/>
    </row>
    <row r="702" hidden="1">
      <c r="B702" s="255"/>
      <c r="C702" s="255"/>
      <c r="D702" s="255"/>
      <c r="E702" s="255"/>
    </row>
    <row r="703" hidden="1">
      <c r="B703" s="255"/>
      <c r="C703" s="255"/>
      <c r="D703" s="255"/>
      <c r="E703" s="255"/>
    </row>
    <row r="704" hidden="1">
      <c r="B704" s="255"/>
      <c r="C704" s="255"/>
      <c r="D704" s="255"/>
      <c r="E704" s="255"/>
    </row>
    <row r="705" hidden="1">
      <c r="B705" s="255"/>
      <c r="C705" s="255"/>
      <c r="D705" s="255"/>
      <c r="E705" s="255"/>
    </row>
    <row r="706" hidden="1">
      <c r="B706" s="255"/>
      <c r="C706" s="255"/>
      <c r="D706" s="255"/>
      <c r="E706" s="255"/>
    </row>
    <row r="707" hidden="1">
      <c r="B707" s="255"/>
      <c r="C707" s="255"/>
      <c r="D707" s="255"/>
      <c r="E707" s="255"/>
    </row>
    <row r="708" hidden="1">
      <c r="B708" s="255"/>
      <c r="C708" s="255"/>
      <c r="D708" s="255"/>
      <c r="E708" s="255"/>
    </row>
    <row r="709" hidden="1">
      <c r="B709" s="255"/>
      <c r="C709" s="255"/>
      <c r="D709" s="255"/>
      <c r="E709" s="255"/>
    </row>
    <row r="710" hidden="1">
      <c r="B710" s="255"/>
      <c r="C710" s="255"/>
      <c r="D710" s="255"/>
      <c r="E710" s="255"/>
    </row>
    <row r="711" hidden="1">
      <c r="B711" s="255"/>
      <c r="C711" s="255"/>
      <c r="D711" s="255"/>
      <c r="E711" s="255"/>
    </row>
    <row r="712" hidden="1">
      <c r="B712" s="255"/>
      <c r="C712" s="255"/>
      <c r="D712" s="255"/>
      <c r="E712" s="255"/>
    </row>
    <row r="713" hidden="1">
      <c r="B713" s="255"/>
      <c r="C713" s="255"/>
      <c r="D713" s="255"/>
      <c r="E713" s="255"/>
    </row>
    <row r="714" hidden="1">
      <c r="B714" s="255"/>
      <c r="C714" s="255"/>
      <c r="D714" s="255"/>
      <c r="E714" s="255"/>
    </row>
    <row r="715" hidden="1">
      <c r="B715" s="255"/>
      <c r="C715" s="255"/>
      <c r="D715" s="255"/>
      <c r="E715" s="255"/>
    </row>
    <row r="716" hidden="1">
      <c r="B716" s="255"/>
      <c r="C716" s="255"/>
      <c r="D716" s="255"/>
      <c r="E716" s="255"/>
    </row>
    <row r="717" hidden="1">
      <c r="B717" s="255"/>
      <c r="C717" s="255"/>
      <c r="D717" s="255"/>
      <c r="E717" s="255"/>
    </row>
    <row r="718" hidden="1">
      <c r="B718" s="255"/>
      <c r="C718" s="255"/>
      <c r="D718" s="255"/>
      <c r="E718" s="255"/>
    </row>
    <row r="719" hidden="1">
      <c r="B719" s="255"/>
      <c r="C719" s="255"/>
      <c r="D719" s="255"/>
      <c r="E719" s="255"/>
    </row>
    <row r="720" hidden="1">
      <c r="B720" s="255"/>
      <c r="C720" s="255"/>
      <c r="D720" s="255"/>
      <c r="E720" s="255"/>
    </row>
    <row r="721" hidden="1">
      <c r="B721" s="255"/>
      <c r="C721" s="255"/>
      <c r="D721" s="255"/>
      <c r="E721" s="255"/>
    </row>
    <row r="722" hidden="1">
      <c r="B722" s="255"/>
      <c r="C722" s="255"/>
      <c r="D722" s="255"/>
      <c r="E722" s="255"/>
    </row>
    <row r="723" hidden="1">
      <c r="B723" s="255"/>
      <c r="C723" s="255"/>
      <c r="D723" s="255"/>
      <c r="E723" s="255"/>
    </row>
    <row r="724" hidden="1">
      <c r="B724" s="255"/>
      <c r="C724" s="255"/>
      <c r="D724" s="255"/>
      <c r="E724" s="255"/>
    </row>
    <row r="725" hidden="1">
      <c r="B725" s="255"/>
      <c r="C725" s="255"/>
      <c r="D725" s="255"/>
      <c r="E725" s="255"/>
    </row>
    <row r="726" hidden="1">
      <c r="B726" s="255"/>
      <c r="C726" s="255"/>
      <c r="D726" s="255"/>
      <c r="E726" s="255"/>
    </row>
    <row r="727" hidden="1">
      <c r="B727" s="255"/>
      <c r="C727" s="255"/>
      <c r="D727" s="255"/>
      <c r="E727" s="255"/>
    </row>
    <row r="728" hidden="1">
      <c r="B728" s="255"/>
      <c r="C728" s="255"/>
      <c r="D728" s="255"/>
      <c r="E728" s="255"/>
    </row>
    <row r="729" hidden="1">
      <c r="B729" s="255"/>
      <c r="C729" s="255"/>
      <c r="D729" s="255"/>
      <c r="E729" s="255"/>
    </row>
    <row r="730" hidden="1">
      <c r="B730" s="255"/>
      <c r="C730" s="255"/>
      <c r="D730" s="255"/>
      <c r="E730" s="255"/>
    </row>
    <row r="731" hidden="1">
      <c r="B731" s="255"/>
      <c r="C731" s="255"/>
      <c r="D731" s="255"/>
      <c r="E731" s="255"/>
    </row>
    <row r="732" hidden="1">
      <c r="B732" s="255"/>
      <c r="C732" s="255"/>
      <c r="D732" s="255"/>
      <c r="E732" s="255"/>
    </row>
    <row r="733" hidden="1">
      <c r="B733" s="255"/>
      <c r="C733" s="255"/>
      <c r="D733" s="255"/>
      <c r="E733" s="255"/>
    </row>
    <row r="734" hidden="1">
      <c r="B734" s="255"/>
      <c r="C734" s="255"/>
      <c r="D734" s="255"/>
      <c r="E734" s="255"/>
    </row>
    <row r="735" hidden="1">
      <c r="B735" s="255"/>
      <c r="C735" s="255"/>
      <c r="D735" s="255"/>
      <c r="E735" s="255"/>
    </row>
    <row r="736" hidden="1">
      <c r="B736" s="255"/>
      <c r="C736" s="255"/>
      <c r="D736" s="255"/>
      <c r="E736" s="255"/>
    </row>
    <row r="737" hidden="1">
      <c r="B737" s="255"/>
      <c r="C737" s="255"/>
      <c r="D737" s="255"/>
      <c r="E737" s="255"/>
    </row>
    <row r="738" hidden="1">
      <c r="B738" s="255"/>
      <c r="C738" s="255"/>
      <c r="D738" s="255"/>
      <c r="E738" s="255"/>
    </row>
    <row r="739" hidden="1">
      <c r="B739" s="255"/>
      <c r="C739" s="255"/>
      <c r="D739" s="255"/>
      <c r="E739" s="255"/>
    </row>
    <row r="740" hidden="1">
      <c r="B740" s="255"/>
      <c r="C740" s="255"/>
      <c r="D740" s="255"/>
      <c r="E740" s="255"/>
    </row>
    <row r="741" hidden="1">
      <c r="B741" s="255"/>
      <c r="C741" s="255"/>
      <c r="D741" s="255"/>
      <c r="E741" s="255"/>
    </row>
    <row r="742" hidden="1">
      <c r="B742" s="255"/>
      <c r="C742" s="255"/>
      <c r="D742" s="255"/>
      <c r="E742" s="255"/>
    </row>
    <row r="743" hidden="1">
      <c r="B743" s="255"/>
      <c r="C743" s="255"/>
      <c r="D743" s="255"/>
      <c r="E743" s="255"/>
    </row>
    <row r="744" hidden="1">
      <c r="B744" s="255"/>
      <c r="C744" s="255"/>
      <c r="D744" s="255"/>
      <c r="E744" s="255"/>
    </row>
    <row r="745" hidden="1">
      <c r="B745" s="255"/>
      <c r="C745" s="255"/>
      <c r="D745" s="255"/>
      <c r="E745" s="255"/>
    </row>
    <row r="746" hidden="1">
      <c r="B746" s="255"/>
      <c r="C746" s="255"/>
      <c r="D746" s="255"/>
      <c r="E746" s="255"/>
    </row>
    <row r="747" hidden="1">
      <c r="B747" s="255"/>
      <c r="C747" s="255"/>
      <c r="D747" s="255"/>
      <c r="E747" s="255"/>
    </row>
    <row r="748" hidden="1">
      <c r="B748" s="255"/>
      <c r="C748" s="255"/>
      <c r="D748" s="255"/>
      <c r="E748" s="255"/>
    </row>
    <row r="749" hidden="1">
      <c r="B749" s="255"/>
      <c r="C749" s="255"/>
      <c r="D749" s="255"/>
      <c r="E749" s="255"/>
    </row>
    <row r="750" hidden="1">
      <c r="B750" s="255"/>
      <c r="C750" s="255"/>
      <c r="D750" s="255"/>
      <c r="E750" s="255"/>
    </row>
    <row r="751" hidden="1">
      <c r="B751" s="255"/>
      <c r="C751" s="255"/>
      <c r="D751" s="255"/>
      <c r="E751" s="255"/>
    </row>
    <row r="752" hidden="1">
      <c r="B752" s="255"/>
      <c r="C752" s="255"/>
      <c r="D752" s="255"/>
      <c r="E752" s="255"/>
    </row>
    <row r="753" hidden="1">
      <c r="B753" s="255"/>
      <c r="C753" s="255"/>
      <c r="D753" s="255"/>
      <c r="E753" s="255"/>
    </row>
    <row r="754" hidden="1">
      <c r="B754" s="255"/>
      <c r="C754" s="255"/>
      <c r="D754" s="255"/>
      <c r="E754" s="255"/>
    </row>
    <row r="755" hidden="1">
      <c r="B755" s="255"/>
      <c r="C755" s="255"/>
      <c r="D755" s="255"/>
      <c r="E755" s="255"/>
    </row>
    <row r="756" hidden="1">
      <c r="B756" s="255"/>
      <c r="C756" s="255"/>
      <c r="D756" s="255"/>
      <c r="E756" s="255"/>
    </row>
    <row r="757" hidden="1">
      <c r="B757" s="255"/>
      <c r="C757" s="255"/>
      <c r="D757" s="255"/>
      <c r="E757" s="255"/>
    </row>
    <row r="758" hidden="1">
      <c r="B758" s="255"/>
      <c r="C758" s="255"/>
      <c r="D758" s="255"/>
      <c r="E758" s="255"/>
    </row>
    <row r="759" hidden="1">
      <c r="B759" s="255"/>
      <c r="C759" s="255"/>
      <c r="D759" s="255"/>
      <c r="E759" s="255"/>
    </row>
    <row r="760" hidden="1">
      <c r="B760" s="255"/>
      <c r="C760" s="255"/>
      <c r="D760" s="255"/>
      <c r="E760" s="255"/>
    </row>
    <row r="761" hidden="1">
      <c r="B761" s="255"/>
      <c r="C761" s="255"/>
      <c r="D761" s="255"/>
      <c r="E761" s="255"/>
    </row>
    <row r="762" hidden="1">
      <c r="B762" s="255"/>
      <c r="C762" s="255"/>
      <c r="D762" s="255"/>
      <c r="E762" s="255"/>
    </row>
    <row r="763" hidden="1">
      <c r="B763" s="255"/>
      <c r="C763" s="255"/>
      <c r="D763" s="255"/>
      <c r="E763" s="255"/>
    </row>
    <row r="764" hidden="1">
      <c r="B764" s="255"/>
      <c r="C764" s="255"/>
      <c r="D764" s="255"/>
      <c r="E764" s="255"/>
    </row>
    <row r="765" hidden="1">
      <c r="B765" s="255"/>
      <c r="C765" s="255"/>
      <c r="D765" s="255"/>
      <c r="E765" s="255"/>
    </row>
    <row r="766" hidden="1">
      <c r="B766" s="255"/>
      <c r="C766" s="255"/>
      <c r="D766" s="255"/>
      <c r="E766" s="255"/>
    </row>
    <row r="767" hidden="1">
      <c r="B767" s="255"/>
      <c r="C767" s="255"/>
      <c r="D767" s="255"/>
      <c r="E767" s="255"/>
    </row>
    <row r="768" hidden="1">
      <c r="B768" s="255"/>
      <c r="C768" s="255"/>
      <c r="D768" s="255"/>
      <c r="E768" s="255"/>
    </row>
    <row r="769" hidden="1">
      <c r="B769" s="255"/>
      <c r="C769" s="255"/>
      <c r="D769" s="255"/>
      <c r="E769" s="255"/>
    </row>
    <row r="770" hidden="1">
      <c r="B770" s="255"/>
      <c r="C770" s="255"/>
      <c r="D770" s="255"/>
      <c r="E770" s="255"/>
    </row>
    <row r="771" hidden="1">
      <c r="B771" s="255"/>
      <c r="C771" s="255"/>
      <c r="D771" s="255"/>
      <c r="E771" s="255"/>
    </row>
    <row r="772" hidden="1">
      <c r="B772" s="255"/>
      <c r="C772" s="255"/>
      <c r="D772" s="255"/>
      <c r="E772" s="255"/>
    </row>
    <row r="773" hidden="1">
      <c r="B773" s="255"/>
      <c r="C773" s="255"/>
      <c r="D773" s="255"/>
      <c r="E773" s="255"/>
    </row>
    <row r="774" hidden="1">
      <c r="B774" s="255"/>
      <c r="C774" s="255"/>
      <c r="D774" s="255"/>
      <c r="E774" s="255"/>
    </row>
    <row r="775" hidden="1">
      <c r="B775" s="255"/>
      <c r="C775" s="255"/>
      <c r="D775" s="255"/>
      <c r="E775" s="255"/>
    </row>
    <row r="776" hidden="1">
      <c r="B776" s="255"/>
      <c r="C776" s="255"/>
      <c r="D776" s="255"/>
      <c r="E776" s="255"/>
    </row>
    <row r="777" hidden="1">
      <c r="B777" s="255"/>
      <c r="C777" s="255"/>
      <c r="D777" s="255"/>
      <c r="E777" s="255"/>
    </row>
    <row r="778" hidden="1">
      <c r="B778" s="255"/>
      <c r="C778" s="255"/>
      <c r="D778" s="255"/>
      <c r="E778" s="255"/>
    </row>
    <row r="779" hidden="1">
      <c r="B779" s="255"/>
      <c r="C779" s="255"/>
      <c r="D779" s="255"/>
      <c r="E779" s="255"/>
    </row>
    <row r="780" hidden="1">
      <c r="B780" s="255"/>
      <c r="C780" s="255"/>
      <c r="D780" s="255"/>
      <c r="E780" s="255"/>
    </row>
    <row r="781" hidden="1">
      <c r="B781" s="255"/>
      <c r="C781" s="255"/>
      <c r="D781" s="255"/>
      <c r="E781" s="255"/>
    </row>
    <row r="782" hidden="1">
      <c r="B782" s="255"/>
      <c r="C782" s="255"/>
      <c r="D782" s="255"/>
      <c r="E782" s="255"/>
    </row>
    <row r="783" hidden="1">
      <c r="B783" s="255"/>
      <c r="C783" s="255"/>
      <c r="D783" s="255"/>
      <c r="E783" s="255"/>
    </row>
    <row r="784" hidden="1">
      <c r="B784" s="255"/>
      <c r="C784" s="255"/>
      <c r="D784" s="255"/>
      <c r="E784" s="255"/>
    </row>
    <row r="785" hidden="1">
      <c r="B785" s="255"/>
      <c r="C785" s="255"/>
      <c r="D785" s="255"/>
      <c r="E785" s="255"/>
    </row>
    <row r="786" hidden="1">
      <c r="B786" s="255"/>
      <c r="C786" s="255"/>
      <c r="D786" s="255"/>
      <c r="E786" s="255"/>
    </row>
    <row r="787" hidden="1">
      <c r="B787" s="255"/>
      <c r="C787" s="255"/>
      <c r="D787" s="255"/>
      <c r="E787" s="255"/>
    </row>
    <row r="788" hidden="1">
      <c r="B788" s="255"/>
      <c r="C788" s="255"/>
      <c r="D788" s="255"/>
      <c r="E788" s="255"/>
    </row>
    <row r="789" hidden="1">
      <c r="B789" s="255"/>
      <c r="C789" s="255"/>
      <c r="D789" s="255"/>
      <c r="E789" s="255"/>
    </row>
    <row r="790" hidden="1">
      <c r="B790" s="255"/>
      <c r="C790" s="255"/>
      <c r="D790" s="255"/>
      <c r="E790" s="255"/>
    </row>
    <row r="791" hidden="1">
      <c r="B791" s="255"/>
      <c r="C791" s="255"/>
      <c r="D791" s="255"/>
      <c r="E791" s="255"/>
    </row>
    <row r="792" hidden="1">
      <c r="B792" s="255"/>
      <c r="C792" s="255"/>
      <c r="D792" s="255"/>
      <c r="E792" s="255"/>
    </row>
    <row r="793" hidden="1">
      <c r="B793" s="255"/>
      <c r="C793" s="255"/>
      <c r="D793" s="255"/>
      <c r="E793" s="255"/>
    </row>
    <row r="794" hidden="1">
      <c r="B794" s="255"/>
      <c r="C794" s="255"/>
      <c r="D794" s="255"/>
      <c r="E794" s="255"/>
    </row>
    <row r="795" hidden="1">
      <c r="B795" s="255"/>
      <c r="C795" s="255"/>
      <c r="D795" s="255"/>
      <c r="E795" s="255"/>
    </row>
    <row r="796" hidden="1">
      <c r="B796" s="255"/>
      <c r="C796" s="255"/>
      <c r="D796" s="255"/>
      <c r="E796" s="255"/>
    </row>
    <row r="797" hidden="1">
      <c r="B797" s="255"/>
      <c r="C797" s="255"/>
      <c r="D797" s="255"/>
      <c r="E797" s="255"/>
    </row>
    <row r="798" hidden="1">
      <c r="B798" s="255"/>
      <c r="C798" s="255"/>
      <c r="D798" s="255"/>
      <c r="E798" s="255"/>
    </row>
    <row r="799" hidden="1">
      <c r="B799" s="255"/>
      <c r="C799" s="255"/>
      <c r="D799" s="255"/>
      <c r="E799" s="255"/>
    </row>
    <row r="800" hidden="1">
      <c r="B800" s="255"/>
      <c r="C800" s="255"/>
      <c r="D800" s="255"/>
      <c r="E800" s="255"/>
    </row>
    <row r="801" hidden="1">
      <c r="B801" s="255"/>
      <c r="C801" s="255"/>
      <c r="D801" s="255"/>
      <c r="E801" s="255"/>
    </row>
    <row r="802" hidden="1">
      <c r="B802" s="255"/>
      <c r="C802" s="255"/>
      <c r="D802" s="255"/>
      <c r="E802" s="255"/>
    </row>
    <row r="803" hidden="1">
      <c r="B803" s="255"/>
      <c r="C803" s="255"/>
      <c r="D803" s="255"/>
      <c r="E803" s="255"/>
    </row>
    <row r="804" hidden="1">
      <c r="B804" s="255"/>
      <c r="C804" s="255"/>
      <c r="D804" s="255"/>
      <c r="E804" s="255"/>
    </row>
    <row r="805" hidden="1">
      <c r="B805" s="255"/>
      <c r="C805" s="255"/>
      <c r="D805" s="255"/>
      <c r="E805" s="255"/>
    </row>
    <row r="806" hidden="1">
      <c r="B806" s="255"/>
      <c r="C806" s="255"/>
      <c r="D806" s="255"/>
      <c r="E806" s="255"/>
    </row>
    <row r="807" hidden="1">
      <c r="B807" s="255"/>
      <c r="C807" s="255"/>
      <c r="D807" s="255"/>
      <c r="E807" s="255"/>
    </row>
    <row r="808" hidden="1">
      <c r="B808" s="255"/>
      <c r="C808" s="255"/>
      <c r="D808" s="255"/>
      <c r="E808" s="255"/>
    </row>
    <row r="809" hidden="1">
      <c r="B809" s="255"/>
      <c r="C809" s="255"/>
      <c r="D809" s="255"/>
      <c r="E809" s="255"/>
    </row>
    <row r="810" hidden="1">
      <c r="B810" s="255"/>
      <c r="C810" s="255"/>
      <c r="D810" s="255"/>
      <c r="E810" s="255"/>
    </row>
    <row r="811" hidden="1">
      <c r="B811" s="255"/>
      <c r="C811" s="255"/>
      <c r="D811" s="255"/>
      <c r="E811" s="255"/>
    </row>
    <row r="812" hidden="1">
      <c r="B812" s="255"/>
      <c r="C812" s="255"/>
      <c r="D812" s="255"/>
      <c r="E812" s="255"/>
    </row>
    <row r="813" hidden="1">
      <c r="B813" s="255"/>
      <c r="C813" s="255"/>
      <c r="D813" s="255"/>
      <c r="E813" s="255"/>
    </row>
    <row r="814" hidden="1">
      <c r="B814" s="255"/>
      <c r="C814" s="255"/>
      <c r="D814" s="255"/>
      <c r="E814" s="255"/>
    </row>
    <row r="815" hidden="1">
      <c r="B815" s="255"/>
      <c r="C815" s="255"/>
      <c r="D815" s="255"/>
      <c r="E815" s="255"/>
    </row>
    <row r="816" hidden="1">
      <c r="B816" s="255"/>
      <c r="C816" s="255"/>
      <c r="D816" s="255"/>
      <c r="E816" s="255"/>
    </row>
    <row r="817" hidden="1">
      <c r="B817" s="255"/>
      <c r="C817" s="255"/>
      <c r="D817" s="255"/>
      <c r="E817" s="255"/>
    </row>
    <row r="818" hidden="1">
      <c r="B818" s="255"/>
      <c r="C818" s="255"/>
      <c r="D818" s="255"/>
      <c r="E818" s="255"/>
    </row>
    <row r="819" hidden="1">
      <c r="B819" s="255"/>
      <c r="C819" s="255"/>
      <c r="D819" s="255"/>
      <c r="E819" s="255"/>
    </row>
    <row r="820" hidden="1">
      <c r="B820" s="255"/>
      <c r="C820" s="255"/>
      <c r="D820" s="255"/>
      <c r="E820" s="255"/>
    </row>
    <row r="821" hidden="1">
      <c r="B821" s="255"/>
      <c r="C821" s="255"/>
      <c r="D821" s="255"/>
      <c r="E821" s="255"/>
    </row>
    <row r="822" hidden="1">
      <c r="B822" s="255"/>
      <c r="C822" s="255"/>
      <c r="D822" s="255"/>
      <c r="E822" s="255"/>
    </row>
    <row r="823" hidden="1">
      <c r="B823" s="255"/>
      <c r="C823" s="255"/>
      <c r="D823" s="255"/>
      <c r="E823" s="255"/>
    </row>
    <row r="824" hidden="1">
      <c r="B824" s="255"/>
      <c r="C824" s="255"/>
      <c r="D824" s="255"/>
      <c r="E824" s="255"/>
    </row>
    <row r="825" hidden="1">
      <c r="B825" s="255"/>
      <c r="C825" s="255"/>
      <c r="D825" s="255"/>
      <c r="E825" s="255"/>
    </row>
    <row r="826" hidden="1">
      <c r="B826" s="255"/>
      <c r="C826" s="255"/>
      <c r="D826" s="255"/>
      <c r="E826" s="255"/>
    </row>
    <row r="827" hidden="1">
      <c r="B827" s="255"/>
      <c r="C827" s="255"/>
      <c r="D827" s="255"/>
      <c r="E827" s="255"/>
    </row>
    <row r="828" hidden="1">
      <c r="B828" s="255"/>
      <c r="C828" s="255"/>
      <c r="D828" s="255"/>
      <c r="E828" s="255"/>
    </row>
    <row r="829" hidden="1">
      <c r="B829" s="255"/>
      <c r="C829" s="255"/>
      <c r="D829" s="255"/>
      <c r="E829" s="255"/>
    </row>
    <row r="830" hidden="1">
      <c r="B830" s="255"/>
      <c r="C830" s="255"/>
      <c r="D830" s="255"/>
      <c r="E830" s="255"/>
    </row>
    <row r="831" hidden="1">
      <c r="B831" s="255"/>
      <c r="C831" s="255"/>
      <c r="D831" s="255"/>
      <c r="E831" s="255"/>
    </row>
    <row r="832" hidden="1">
      <c r="B832" s="255"/>
      <c r="C832" s="255"/>
      <c r="D832" s="255"/>
      <c r="E832" s="255"/>
    </row>
    <row r="833" hidden="1">
      <c r="B833" s="255"/>
      <c r="C833" s="255"/>
      <c r="D833" s="255"/>
      <c r="E833" s="255"/>
    </row>
    <row r="834" hidden="1">
      <c r="B834" s="255"/>
      <c r="C834" s="255"/>
      <c r="D834" s="255"/>
      <c r="E834" s="255"/>
    </row>
    <row r="835" hidden="1">
      <c r="B835" s="255"/>
      <c r="C835" s="255"/>
      <c r="D835" s="255"/>
      <c r="E835" s="255"/>
    </row>
    <row r="836" hidden="1">
      <c r="B836" s="255"/>
      <c r="C836" s="255"/>
      <c r="D836" s="255"/>
      <c r="E836" s="255"/>
    </row>
    <row r="837" hidden="1">
      <c r="B837" s="255"/>
      <c r="C837" s="255"/>
      <c r="D837" s="255"/>
      <c r="E837" s="255"/>
    </row>
    <row r="838" hidden="1">
      <c r="B838" s="255"/>
      <c r="C838" s="255"/>
      <c r="D838" s="255"/>
      <c r="E838" s="255"/>
    </row>
    <row r="839" hidden="1">
      <c r="B839" s="255"/>
      <c r="C839" s="255"/>
      <c r="D839" s="255"/>
      <c r="E839" s="255"/>
    </row>
    <row r="840" hidden="1">
      <c r="B840" s="255"/>
      <c r="C840" s="255"/>
      <c r="D840" s="255"/>
      <c r="E840" s="255"/>
    </row>
    <row r="841" hidden="1">
      <c r="B841" s="255"/>
      <c r="C841" s="255"/>
      <c r="D841" s="255"/>
      <c r="E841" s="255"/>
    </row>
    <row r="842" hidden="1">
      <c r="B842" s="255"/>
      <c r="C842" s="255"/>
      <c r="D842" s="255"/>
      <c r="E842" s="255"/>
    </row>
    <row r="843" hidden="1">
      <c r="B843" s="255"/>
      <c r="C843" s="255"/>
      <c r="D843" s="255"/>
      <c r="E843" s="255"/>
    </row>
    <row r="844" hidden="1">
      <c r="B844" s="255"/>
      <c r="C844" s="255"/>
      <c r="D844" s="255"/>
      <c r="E844" s="255"/>
    </row>
    <row r="845" hidden="1">
      <c r="B845" s="255"/>
      <c r="C845" s="255"/>
      <c r="D845" s="255"/>
      <c r="E845" s="255"/>
    </row>
    <row r="846" hidden="1">
      <c r="B846" s="255"/>
      <c r="C846" s="255"/>
      <c r="D846" s="255"/>
      <c r="E846" s="255"/>
    </row>
    <row r="847" hidden="1">
      <c r="B847" s="255"/>
      <c r="C847" s="255"/>
      <c r="D847" s="255"/>
      <c r="E847" s="255"/>
    </row>
    <row r="848" hidden="1">
      <c r="B848" s="255"/>
      <c r="C848" s="255"/>
      <c r="D848" s="255"/>
      <c r="E848" s="255"/>
    </row>
    <row r="849" hidden="1">
      <c r="B849" s="255"/>
      <c r="C849" s="255"/>
      <c r="D849" s="255"/>
      <c r="E849" s="255"/>
    </row>
    <row r="850" hidden="1">
      <c r="B850" s="255"/>
      <c r="C850" s="255"/>
      <c r="D850" s="255"/>
      <c r="E850" s="255"/>
    </row>
    <row r="851" hidden="1">
      <c r="B851" s="255"/>
      <c r="C851" s="255"/>
      <c r="D851" s="255"/>
      <c r="E851" s="255"/>
    </row>
    <row r="852" hidden="1">
      <c r="B852" s="255"/>
      <c r="C852" s="255"/>
      <c r="D852" s="255"/>
      <c r="E852" s="255"/>
    </row>
    <row r="853" hidden="1">
      <c r="B853" s="255"/>
      <c r="C853" s="255"/>
      <c r="D853" s="255"/>
      <c r="E853" s="255"/>
    </row>
    <row r="854" hidden="1">
      <c r="B854" s="255"/>
      <c r="C854" s="255"/>
      <c r="D854" s="255"/>
      <c r="E854" s="255"/>
    </row>
    <row r="855" hidden="1">
      <c r="B855" s="255"/>
      <c r="C855" s="255"/>
      <c r="D855" s="255"/>
      <c r="E855" s="255"/>
    </row>
    <row r="856" hidden="1">
      <c r="B856" s="255"/>
      <c r="C856" s="255"/>
      <c r="D856" s="255"/>
      <c r="E856" s="255"/>
    </row>
    <row r="857" hidden="1">
      <c r="B857" s="255"/>
      <c r="C857" s="255"/>
      <c r="D857" s="255"/>
      <c r="E857" s="255"/>
    </row>
    <row r="858" hidden="1">
      <c r="B858" s="255"/>
      <c r="C858" s="255"/>
      <c r="D858" s="255"/>
      <c r="E858" s="255"/>
    </row>
    <row r="859" hidden="1">
      <c r="B859" s="255"/>
      <c r="C859" s="255"/>
      <c r="D859" s="255"/>
      <c r="E859" s="255"/>
    </row>
    <row r="860" hidden="1">
      <c r="B860" s="255"/>
      <c r="C860" s="255"/>
      <c r="D860" s="255"/>
      <c r="E860" s="255"/>
    </row>
    <row r="861" hidden="1">
      <c r="B861" s="255"/>
      <c r="C861" s="255"/>
      <c r="D861" s="255"/>
      <c r="E861" s="255"/>
    </row>
    <row r="862" hidden="1">
      <c r="B862" s="255"/>
      <c r="C862" s="255"/>
      <c r="D862" s="255"/>
      <c r="E862" s="255"/>
    </row>
    <row r="863" hidden="1">
      <c r="B863" s="255"/>
      <c r="C863" s="255"/>
      <c r="D863" s="255"/>
      <c r="E863" s="255"/>
    </row>
    <row r="864" hidden="1">
      <c r="B864" s="255"/>
      <c r="C864" s="255"/>
      <c r="D864" s="255"/>
      <c r="E864" s="255"/>
    </row>
    <row r="865" hidden="1">
      <c r="B865" s="255"/>
      <c r="C865" s="255"/>
      <c r="D865" s="255"/>
      <c r="E865" s="255"/>
    </row>
    <row r="866" hidden="1">
      <c r="B866" s="255"/>
      <c r="C866" s="255"/>
      <c r="D866" s="255"/>
      <c r="E866" s="255"/>
    </row>
    <row r="867" hidden="1">
      <c r="B867" s="255"/>
      <c r="C867" s="255"/>
      <c r="D867" s="255"/>
      <c r="E867" s="255"/>
    </row>
    <row r="868" hidden="1">
      <c r="B868" s="255"/>
      <c r="C868" s="255"/>
      <c r="D868" s="255"/>
      <c r="E868" s="255"/>
    </row>
    <row r="869" hidden="1">
      <c r="B869" s="255"/>
      <c r="C869" s="255"/>
      <c r="D869" s="255"/>
      <c r="E869" s="255"/>
    </row>
    <row r="870" hidden="1">
      <c r="B870" s="255"/>
      <c r="C870" s="255"/>
      <c r="D870" s="255"/>
      <c r="E870" s="255"/>
    </row>
    <row r="871" hidden="1">
      <c r="B871" s="255"/>
      <c r="C871" s="255"/>
      <c r="D871" s="255"/>
      <c r="E871" s="255"/>
    </row>
    <row r="872" hidden="1">
      <c r="B872" s="255"/>
      <c r="C872" s="255"/>
      <c r="D872" s="255"/>
      <c r="E872" s="255"/>
    </row>
    <row r="873" hidden="1">
      <c r="B873" s="255"/>
      <c r="C873" s="255"/>
      <c r="D873" s="255"/>
      <c r="E873" s="255"/>
    </row>
    <row r="874" hidden="1">
      <c r="B874" s="255"/>
      <c r="C874" s="255"/>
      <c r="D874" s="255"/>
      <c r="E874" s="255"/>
    </row>
    <row r="875" hidden="1">
      <c r="B875" s="255"/>
      <c r="C875" s="255"/>
      <c r="D875" s="255"/>
      <c r="E875" s="255"/>
    </row>
    <row r="876" hidden="1">
      <c r="B876" s="255"/>
      <c r="C876" s="255"/>
      <c r="D876" s="255"/>
      <c r="E876" s="255"/>
    </row>
    <row r="877" hidden="1">
      <c r="B877" s="255"/>
      <c r="C877" s="255"/>
      <c r="D877" s="255"/>
      <c r="E877" s="255"/>
    </row>
    <row r="878" hidden="1">
      <c r="B878" s="255"/>
      <c r="C878" s="255"/>
      <c r="D878" s="255"/>
      <c r="E878" s="255"/>
    </row>
    <row r="879" hidden="1">
      <c r="B879" s="255"/>
      <c r="C879" s="255"/>
      <c r="D879" s="255"/>
      <c r="E879" s="255"/>
    </row>
    <row r="880" hidden="1">
      <c r="B880" s="255"/>
      <c r="C880" s="255"/>
      <c r="D880" s="255"/>
      <c r="E880" s="255"/>
    </row>
    <row r="881" hidden="1">
      <c r="B881" s="255"/>
      <c r="C881" s="255"/>
      <c r="D881" s="255"/>
      <c r="E881" s="255"/>
    </row>
    <row r="882" hidden="1">
      <c r="B882" s="255"/>
      <c r="C882" s="255"/>
      <c r="D882" s="255"/>
      <c r="E882" s="255"/>
    </row>
    <row r="883" hidden="1">
      <c r="B883" s="255"/>
      <c r="C883" s="255"/>
      <c r="D883" s="255"/>
      <c r="E883" s="255"/>
    </row>
    <row r="884" hidden="1">
      <c r="B884" s="255"/>
      <c r="C884" s="255"/>
      <c r="D884" s="255"/>
      <c r="E884" s="255"/>
    </row>
    <row r="885" hidden="1">
      <c r="B885" s="255"/>
      <c r="C885" s="255"/>
      <c r="D885" s="255"/>
      <c r="E885" s="255"/>
    </row>
    <row r="886" hidden="1">
      <c r="B886" s="255"/>
      <c r="C886" s="255"/>
      <c r="D886" s="255"/>
      <c r="E886" s="255"/>
    </row>
    <row r="887" hidden="1">
      <c r="B887" s="255"/>
      <c r="C887" s="255"/>
      <c r="D887" s="255"/>
      <c r="E887" s="255"/>
    </row>
    <row r="888" hidden="1">
      <c r="B888" s="255"/>
      <c r="C888" s="255"/>
      <c r="D888" s="255"/>
      <c r="E888" s="255"/>
    </row>
    <row r="889" hidden="1">
      <c r="B889" s="255"/>
      <c r="C889" s="255"/>
      <c r="D889" s="255"/>
      <c r="E889" s="255"/>
    </row>
    <row r="890" hidden="1">
      <c r="B890" s="255"/>
      <c r="C890" s="255"/>
      <c r="D890" s="255"/>
      <c r="E890" s="255"/>
    </row>
    <row r="891" hidden="1">
      <c r="B891" s="255"/>
      <c r="C891" s="255"/>
      <c r="D891" s="255"/>
      <c r="E891" s="255"/>
    </row>
    <row r="892" hidden="1">
      <c r="B892" s="255"/>
      <c r="C892" s="255"/>
      <c r="D892" s="255"/>
      <c r="E892" s="255"/>
    </row>
    <row r="893" hidden="1">
      <c r="B893" s="255"/>
      <c r="C893" s="255"/>
      <c r="D893" s="255"/>
      <c r="E893" s="255"/>
    </row>
    <row r="894" hidden="1">
      <c r="B894" s="255"/>
      <c r="C894" s="255"/>
      <c r="D894" s="255"/>
      <c r="E894" s="255"/>
    </row>
    <row r="895" hidden="1">
      <c r="B895" s="255"/>
      <c r="C895" s="255"/>
      <c r="D895" s="255"/>
      <c r="E895" s="255"/>
    </row>
    <row r="896" hidden="1">
      <c r="B896" s="255"/>
      <c r="C896" s="255"/>
      <c r="D896" s="255"/>
      <c r="E896" s="255"/>
    </row>
    <row r="897" hidden="1">
      <c r="B897" s="255"/>
      <c r="C897" s="255"/>
      <c r="D897" s="255"/>
      <c r="E897" s="255"/>
    </row>
    <row r="898" hidden="1">
      <c r="B898" s="255"/>
      <c r="C898" s="255"/>
      <c r="D898" s="255"/>
      <c r="E898" s="255"/>
    </row>
    <row r="899" hidden="1">
      <c r="B899" s="255"/>
      <c r="C899" s="255"/>
      <c r="D899" s="255"/>
      <c r="E899" s="255"/>
    </row>
    <row r="900" hidden="1">
      <c r="B900" s="255"/>
      <c r="C900" s="255"/>
      <c r="D900" s="255"/>
      <c r="E900" s="255"/>
    </row>
    <row r="901" hidden="1">
      <c r="B901" s="255"/>
      <c r="C901" s="255"/>
      <c r="D901" s="255"/>
      <c r="E901" s="255"/>
    </row>
    <row r="902" hidden="1">
      <c r="B902" s="255"/>
      <c r="C902" s="255"/>
      <c r="D902" s="255"/>
      <c r="E902" s="255"/>
    </row>
    <row r="903" hidden="1">
      <c r="B903" s="255"/>
      <c r="C903" s="255"/>
      <c r="D903" s="255"/>
      <c r="E903" s="255"/>
    </row>
    <row r="904" hidden="1">
      <c r="B904" s="255"/>
      <c r="C904" s="255"/>
      <c r="D904" s="255"/>
      <c r="E904" s="255"/>
    </row>
    <row r="905" hidden="1">
      <c r="B905" s="255"/>
      <c r="C905" s="255"/>
      <c r="D905" s="255"/>
      <c r="E905" s="255"/>
    </row>
    <row r="906" hidden="1">
      <c r="B906" s="255"/>
      <c r="C906" s="255"/>
      <c r="D906" s="255"/>
      <c r="E906" s="255"/>
    </row>
    <row r="907" hidden="1">
      <c r="B907" s="255"/>
      <c r="C907" s="255"/>
      <c r="D907" s="255"/>
      <c r="E907" s="255"/>
    </row>
    <row r="908" hidden="1">
      <c r="B908" s="255"/>
      <c r="C908" s="255"/>
      <c r="D908" s="255"/>
      <c r="E908" s="255"/>
    </row>
    <row r="909" hidden="1">
      <c r="B909" s="255"/>
      <c r="C909" s="255"/>
      <c r="D909" s="255"/>
      <c r="E909" s="255"/>
    </row>
    <row r="910" hidden="1">
      <c r="B910" s="255"/>
      <c r="C910" s="255"/>
      <c r="D910" s="255"/>
      <c r="E910" s="255"/>
    </row>
    <row r="911" hidden="1">
      <c r="B911" s="255"/>
      <c r="C911" s="255"/>
      <c r="D911" s="255"/>
      <c r="E911" s="255"/>
    </row>
    <row r="912" hidden="1">
      <c r="B912" s="255"/>
      <c r="C912" s="255"/>
      <c r="D912" s="255"/>
      <c r="E912" s="255"/>
    </row>
    <row r="913" hidden="1">
      <c r="B913" s="255"/>
      <c r="C913" s="255"/>
      <c r="D913" s="255"/>
      <c r="E913" s="255"/>
    </row>
    <row r="914" hidden="1">
      <c r="B914" s="255"/>
      <c r="C914" s="255"/>
      <c r="D914" s="255"/>
      <c r="E914" s="255"/>
    </row>
    <row r="915" hidden="1">
      <c r="B915" s="255"/>
      <c r="C915" s="255"/>
      <c r="D915" s="255"/>
      <c r="E915" s="255"/>
    </row>
    <row r="916" hidden="1">
      <c r="B916" s="255"/>
      <c r="C916" s="255"/>
      <c r="D916" s="255"/>
      <c r="E916" s="255"/>
    </row>
    <row r="917" hidden="1">
      <c r="B917" s="255"/>
      <c r="C917" s="255"/>
      <c r="D917" s="255"/>
      <c r="E917" s="255"/>
    </row>
    <row r="918" hidden="1">
      <c r="B918" s="255"/>
      <c r="C918" s="255"/>
      <c r="D918" s="255"/>
      <c r="E918" s="255"/>
    </row>
    <row r="919" hidden="1">
      <c r="B919" s="255"/>
      <c r="C919" s="255"/>
      <c r="D919" s="255"/>
      <c r="E919" s="255"/>
    </row>
    <row r="920" hidden="1">
      <c r="B920" s="255"/>
      <c r="C920" s="255"/>
      <c r="D920" s="255"/>
      <c r="E920" s="255"/>
    </row>
    <row r="921" hidden="1">
      <c r="B921" s="255"/>
      <c r="C921" s="255"/>
      <c r="D921" s="255"/>
      <c r="E921" s="255"/>
    </row>
    <row r="922" hidden="1">
      <c r="B922" s="255"/>
      <c r="C922" s="255"/>
      <c r="D922" s="255"/>
      <c r="E922" s="255"/>
    </row>
    <row r="923" hidden="1">
      <c r="B923" s="255"/>
      <c r="C923" s="255"/>
      <c r="D923" s="255"/>
      <c r="E923" s="255"/>
    </row>
    <row r="924" hidden="1">
      <c r="B924" s="255"/>
      <c r="C924" s="255"/>
      <c r="D924" s="255"/>
      <c r="E924" s="255"/>
    </row>
    <row r="925" hidden="1">
      <c r="B925" s="255"/>
      <c r="C925" s="255"/>
      <c r="D925" s="255"/>
      <c r="E925" s="255"/>
    </row>
    <row r="926" hidden="1">
      <c r="B926" s="255"/>
      <c r="C926" s="255"/>
      <c r="D926" s="255"/>
      <c r="E926" s="255"/>
    </row>
    <row r="927" hidden="1">
      <c r="B927" s="255"/>
      <c r="C927" s="255"/>
      <c r="D927" s="255"/>
      <c r="E927" s="255"/>
    </row>
    <row r="928" hidden="1">
      <c r="B928" s="255"/>
      <c r="C928" s="255"/>
      <c r="D928" s="255"/>
      <c r="E928" s="255"/>
    </row>
    <row r="929" hidden="1">
      <c r="B929" s="255"/>
      <c r="C929" s="255"/>
      <c r="D929" s="255"/>
      <c r="E929" s="255"/>
    </row>
    <row r="930" hidden="1">
      <c r="B930" s="255"/>
      <c r="C930" s="255"/>
      <c r="D930" s="255"/>
      <c r="E930" s="255"/>
    </row>
    <row r="931" hidden="1">
      <c r="B931" s="255"/>
      <c r="C931" s="255"/>
      <c r="D931" s="255"/>
      <c r="E931" s="255"/>
    </row>
    <row r="932" hidden="1">
      <c r="B932" s="255"/>
      <c r="C932" s="255"/>
      <c r="D932" s="255"/>
      <c r="E932" s="255"/>
    </row>
    <row r="933" hidden="1">
      <c r="B933" s="255"/>
      <c r="C933" s="255"/>
      <c r="D933" s="255"/>
      <c r="E933" s="255"/>
    </row>
    <row r="934" hidden="1">
      <c r="B934" s="255"/>
      <c r="C934" s="255"/>
      <c r="D934" s="255"/>
      <c r="E934" s="255"/>
    </row>
    <row r="935" hidden="1">
      <c r="B935" s="255"/>
      <c r="C935" s="255"/>
      <c r="D935" s="255"/>
      <c r="E935" s="255"/>
    </row>
    <row r="936" hidden="1">
      <c r="B936" s="255"/>
      <c r="C936" s="255"/>
      <c r="D936" s="255"/>
      <c r="E936" s="255"/>
    </row>
    <row r="937" hidden="1">
      <c r="B937" s="255"/>
      <c r="C937" s="255"/>
      <c r="D937" s="255"/>
      <c r="E937" s="255"/>
    </row>
    <row r="938" hidden="1">
      <c r="B938" s="255"/>
      <c r="C938" s="255"/>
      <c r="D938" s="255"/>
      <c r="E938" s="255"/>
    </row>
    <row r="939" hidden="1">
      <c r="B939" s="255"/>
      <c r="C939" s="255"/>
      <c r="D939" s="255"/>
      <c r="E939" s="255"/>
    </row>
    <row r="940" hidden="1">
      <c r="B940" s="255"/>
      <c r="C940" s="255"/>
      <c r="D940" s="255"/>
      <c r="E940" s="255"/>
    </row>
    <row r="941" hidden="1">
      <c r="B941" s="255"/>
      <c r="C941" s="255"/>
      <c r="D941" s="255"/>
      <c r="E941" s="255"/>
    </row>
    <row r="942" hidden="1">
      <c r="B942" s="255"/>
      <c r="C942" s="255"/>
      <c r="D942" s="255"/>
      <c r="E942" s="255"/>
    </row>
    <row r="943" hidden="1">
      <c r="B943" s="255"/>
      <c r="C943" s="255"/>
      <c r="D943" s="255"/>
      <c r="E943" s="255"/>
    </row>
    <row r="944" hidden="1">
      <c r="B944" s="255"/>
      <c r="C944" s="255"/>
      <c r="D944" s="255"/>
      <c r="E944" s="255"/>
    </row>
    <row r="945" hidden="1">
      <c r="B945" s="255"/>
      <c r="C945" s="255"/>
      <c r="D945" s="255"/>
      <c r="E945" s="255"/>
    </row>
    <row r="946" hidden="1">
      <c r="B946" s="255"/>
      <c r="C946" s="255"/>
      <c r="D946" s="255"/>
      <c r="E946" s="255"/>
    </row>
    <row r="947" hidden="1">
      <c r="B947" s="255"/>
      <c r="C947" s="255"/>
      <c r="D947" s="255"/>
      <c r="E947" s="255"/>
    </row>
    <row r="948" hidden="1">
      <c r="B948" s="255"/>
      <c r="C948" s="255"/>
      <c r="D948" s="255"/>
      <c r="E948" s="255"/>
    </row>
    <row r="949" hidden="1">
      <c r="B949" s="255"/>
      <c r="C949" s="255"/>
      <c r="D949" s="255"/>
      <c r="E949" s="255"/>
    </row>
    <row r="950" hidden="1">
      <c r="B950" s="255"/>
      <c r="C950" s="255"/>
      <c r="D950" s="255"/>
      <c r="E950" s="255"/>
    </row>
    <row r="951" hidden="1">
      <c r="B951" s="255"/>
      <c r="C951" s="255"/>
      <c r="D951" s="255"/>
      <c r="E951" s="255"/>
    </row>
    <row r="952" hidden="1">
      <c r="B952" s="255"/>
      <c r="C952" s="255"/>
      <c r="D952" s="255"/>
      <c r="E952" s="255"/>
    </row>
    <row r="953" hidden="1">
      <c r="B953" s="255"/>
      <c r="C953" s="255"/>
      <c r="D953" s="255"/>
      <c r="E953" s="255"/>
    </row>
    <row r="954" hidden="1">
      <c r="B954" s="255"/>
      <c r="C954" s="255"/>
      <c r="D954" s="255"/>
      <c r="E954" s="255"/>
    </row>
    <row r="955" hidden="1">
      <c r="B955" s="255"/>
      <c r="C955" s="255"/>
      <c r="D955" s="255"/>
      <c r="E955" s="255"/>
    </row>
    <row r="956" hidden="1">
      <c r="B956" s="255"/>
      <c r="C956" s="255"/>
      <c r="D956" s="255"/>
      <c r="E956" s="255"/>
    </row>
    <row r="957" hidden="1">
      <c r="B957" s="255"/>
      <c r="C957" s="255"/>
      <c r="D957" s="255"/>
      <c r="E957" s="255"/>
    </row>
    <row r="958" hidden="1">
      <c r="B958" s="255"/>
      <c r="C958" s="255"/>
      <c r="D958" s="255"/>
      <c r="E958" s="255"/>
    </row>
    <row r="959" hidden="1">
      <c r="B959" s="255"/>
      <c r="C959" s="255"/>
      <c r="D959" s="255"/>
      <c r="E959" s="255"/>
    </row>
    <row r="960" hidden="1">
      <c r="B960" s="255"/>
      <c r="C960" s="255"/>
      <c r="D960" s="255"/>
      <c r="E960" s="255"/>
    </row>
    <row r="961" hidden="1">
      <c r="B961" s="255"/>
      <c r="C961" s="255"/>
      <c r="D961" s="255"/>
      <c r="E961" s="255"/>
    </row>
    <row r="962" hidden="1">
      <c r="B962" s="255"/>
      <c r="C962" s="255"/>
      <c r="D962" s="255"/>
      <c r="E962" s="255"/>
    </row>
    <row r="963" hidden="1">
      <c r="B963" s="255"/>
      <c r="C963" s="255"/>
      <c r="D963" s="255"/>
      <c r="E963" s="255"/>
    </row>
    <row r="964" hidden="1">
      <c r="B964" s="255"/>
      <c r="C964" s="255"/>
      <c r="D964" s="255"/>
      <c r="E964" s="255"/>
    </row>
    <row r="965" hidden="1">
      <c r="B965" s="255"/>
      <c r="C965" s="255"/>
      <c r="D965" s="255"/>
      <c r="E965" s="255"/>
    </row>
    <row r="966" hidden="1">
      <c r="B966" s="255"/>
      <c r="C966" s="255"/>
      <c r="D966" s="255"/>
      <c r="E966" s="255"/>
    </row>
    <row r="967" hidden="1">
      <c r="B967" s="255"/>
      <c r="C967" s="255"/>
      <c r="D967" s="255"/>
      <c r="E967" s="255"/>
    </row>
    <row r="968" hidden="1">
      <c r="B968" s="255"/>
      <c r="C968" s="255"/>
      <c r="D968" s="255"/>
      <c r="E968" s="255"/>
    </row>
    <row r="969" hidden="1">
      <c r="B969" s="255"/>
      <c r="C969" s="255"/>
      <c r="D969" s="255"/>
      <c r="E969" s="255"/>
    </row>
    <row r="970" hidden="1">
      <c r="B970" s="255"/>
      <c r="C970" s="255"/>
      <c r="D970" s="255"/>
      <c r="E970" s="255"/>
    </row>
    <row r="971" hidden="1">
      <c r="B971" s="255"/>
      <c r="C971" s="255"/>
      <c r="D971" s="255"/>
      <c r="E971" s="255"/>
    </row>
    <row r="972" hidden="1">
      <c r="B972" s="255"/>
      <c r="C972" s="255"/>
      <c r="D972" s="255"/>
      <c r="E972" s="255"/>
    </row>
    <row r="973" hidden="1">
      <c r="B973" s="255"/>
      <c r="C973" s="255"/>
      <c r="D973" s="255"/>
      <c r="E973" s="255"/>
    </row>
    <row r="974" hidden="1">
      <c r="B974" s="255"/>
      <c r="C974" s="255"/>
      <c r="D974" s="255"/>
      <c r="E974" s="255"/>
    </row>
    <row r="975" hidden="1">
      <c r="B975" s="255"/>
      <c r="C975" s="255"/>
      <c r="D975" s="255"/>
      <c r="E975" s="255"/>
    </row>
    <row r="976" hidden="1">
      <c r="B976" s="255"/>
      <c r="C976" s="255"/>
      <c r="D976" s="255"/>
      <c r="E976" s="255"/>
    </row>
    <row r="977" hidden="1">
      <c r="B977" s="255"/>
      <c r="C977" s="255"/>
      <c r="D977" s="255"/>
      <c r="E977" s="255"/>
    </row>
    <row r="978" hidden="1">
      <c r="B978" s="255"/>
      <c r="C978" s="255"/>
      <c r="D978" s="255"/>
      <c r="E978" s="255"/>
    </row>
    <row r="979" hidden="1">
      <c r="B979" s="255"/>
      <c r="C979" s="255"/>
      <c r="D979" s="255"/>
      <c r="E979" s="255"/>
    </row>
    <row r="980" hidden="1">
      <c r="B980" s="255"/>
      <c r="C980" s="255"/>
      <c r="D980" s="255"/>
      <c r="E980" s="255"/>
    </row>
    <row r="981" hidden="1">
      <c r="B981" s="255"/>
      <c r="C981" s="255"/>
      <c r="D981" s="255"/>
      <c r="E981" s="255"/>
    </row>
    <row r="982" hidden="1">
      <c r="B982" s="255"/>
      <c r="C982" s="255"/>
      <c r="D982" s="255"/>
      <c r="E982" s="255"/>
    </row>
    <row r="983" hidden="1">
      <c r="B983" s="255"/>
      <c r="C983" s="255"/>
      <c r="D983" s="255"/>
      <c r="E983" s="255"/>
    </row>
    <row r="984" hidden="1">
      <c r="B984" s="255"/>
      <c r="C984" s="255"/>
      <c r="D984" s="255"/>
      <c r="E984" s="255"/>
    </row>
    <row r="985" hidden="1">
      <c r="B985" s="255"/>
      <c r="C985" s="255"/>
      <c r="D985" s="255"/>
      <c r="E985" s="255"/>
    </row>
    <row r="986" hidden="1">
      <c r="B986" s="255"/>
      <c r="C986" s="255"/>
      <c r="D986" s="255"/>
      <c r="E986" s="255"/>
    </row>
    <row r="987" hidden="1">
      <c r="B987" s="255"/>
      <c r="C987" s="255"/>
      <c r="D987" s="255"/>
      <c r="E987" s="255"/>
    </row>
    <row r="988" hidden="1">
      <c r="B988" s="255"/>
      <c r="C988" s="255"/>
      <c r="D988" s="255"/>
      <c r="E988" s="255"/>
    </row>
    <row r="989" hidden="1">
      <c r="B989" s="255"/>
      <c r="C989" s="255"/>
      <c r="D989" s="255"/>
      <c r="E989" s="255"/>
    </row>
    <row r="990" hidden="1">
      <c r="B990" s="255"/>
      <c r="C990" s="255"/>
      <c r="D990" s="255"/>
      <c r="E990" s="255"/>
    </row>
    <row r="991" hidden="1">
      <c r="B991" s="255"/>
      <c r="C991" s="255"/>
      <c r="D991" s="255"/>
      <c r="E991" s="255"/>
    </row>
    <row r="992" hidden="1">
      <c r="B992" s="255"/>
      <c r="C992" s="255"/>
      <c r="D992" s="255"/>
      <c r="E992" s="255"/>
    </row>
    <row r="993" hidden="1">
      <c r="B993" s="255"/>
      <c r="C993" s="255"/>
      <c r="D993" s="255"/>
      <c r="E993" s="255"/>
    </row>
    <row r="994" hidden="1">
      <c r="B994" s="255"/>
      <c r="C994" s="255"/>
      <c r="D994" s="255"/>
      <c r="E994" s="255"/>
    </row>
    <row r="995" hidden="1">
      <c r="B995" s="255"/>
      <c r="C995" s="255"/>
      <c r="D995" s="255"/>
      <c r="E995" s="255"/>
    </row>
    <row r="996" hidden="1">
      <c r="B996" s="255"/>
      <c r="C996" s="255"/>
      <c r="D996" s="255"/>
      <c r="E996" s="255"/>
    </row>
    <row r="997" hidden="1">
      <c r="B997" s="255"/>
      <c r="C997" s="255"/>
      <c r="D997" s="255"/>
      <c r="E997" s="255"/>
    </row>
    <row r="998" hidden="1">
      <c r="B998" s="255"/>
      <c r="C998" s="255"/>
      <c r="D998" s="255"/>
      <c r="E998" s="255"/>
    </row>
    <row r="999" hidden="1">
      <c r="B999" s="255"/>
      <c r="C999" s="255"/>
      <c r="D999" s="255"/>
      <c r="E999" s="255"/>
    </row>
    <row r="1000" hidden="1">
      <c r="B1000" s="255"/>
      <c r="C1000" s="255"/>
      <c r="D1000" s="255"/>
      <c r="E1000" s="255"/>
    </row>
    <row r="1001" hidden="1">
      <c r="B1001" s="255"/>
      <c r="C1001" s="255"/>
      <c r="D1001" s="255"/>
      <c r="E1001" s="255"/>
    </row>
    <row r="1002" hidden="1">
      <c r="B1002" s="255"/>
      <c r="C1002" s="255"/>
      <c r="D1002" s="255"/>
      <c r="E1002" s="255"/>
    </row>
    <row r="1003" hidden="1">
      <c r="B1003" s="255"/>
      <c r="C1003" s="255"/>
      <c r="D1003" s="255"/>
      <c r="E1003" s="255"/>
    </row>
    <row r="1004" hidden="1">
      <c r="B1004" s="255"/>
      <c r="C1004" s="255"/>
      <c r="D1004" s="255"/>
      <c r="E1004" s="255"/>
    </row>
    <row r="1005" hidden="1">
      <c r="B1005" s="255"/>
      <c r="C1005" s="255"/>
      <c r="D1005" s="255"/>
      <c r="E1005" s="255"/>
    </row>
    <row r="1006" hidden="1">
      <c r="B1006" s="255"/>
      <c r="C1006" s="255"/>
      <c r="D1006" s="255"/>
      <c r="E1006" s="255"/>
    </row>
    <row r="1007" hidden="1">
      <c r="B1007" s="255"/>
      <c r="C1007" s="255"/>
      <c r="D1007" s="255"/>
      <c r="E1007" s="255"/>
    </row>
    <row r="1008" hidden="1">
      <c r="B1008" s="255"/>
      <c r="C1008" s="255"/>
      <c r="D1008" s="255"/>
      <c r="E1008" s="255"/>
    </row>
    <row r="1009" hidden="1">
      <c r="B1009" s="255"/>
      <c r="C1009" s="255"/>
      <c r="D1009" s="255"/>
      <c r="E1009" s="255"/>
    </row>
    <row r="1010" hidden="1">
      <c r="B1010" s="255"/>
      <c r="C1010" s="255"/>
      <c r="D1010" s="255"/>
      <c r="E1010" s="255"/>
    </row>
    <row r="1011" hidden="1">
      <c r="B1011" s="255"/>
      <c r="C1011" s="255"/>
      <c r="D1011" s="255"/>
      <c r="E1011" s="255"/>
    </row>
    <row r="1012" hidden="1">
      <c r="B1012" s="255"/>
      <c r="C1012" s="255"/>
      <c r="D1012" s="255"/>
      <c r="E1012" s="255"/>
    </row>
    <row r="1013" hidden="1">
      <c r="B1013" s="255"/>
      <c r="C1013" s="255"/>
      <c r="D1013" s="255"/>
      <c r="E1013" s="255"/>
    </row>
    <row r="1014" hidden="1">
      <c r="B1014" s="255"/>
      <c r="C1014" s="255"/>
      <c r="D1014" s="255"/>
      <c r="E1014" s="255"/>
    </row>
    <row r="1015" hidden="1">
      <c r="B1015" s="255"/>
      <c r="C1015" s="255"/>
      <c r="D1015" s="255"/>
      <c r="E1015" s="255"/>
    </row>
    <row r="1016" hidden="1">
      <c r="B1016" s="255"/>
      <c r="C1016" s="255"/>
      <c r="D1016" s="255"/>
      <c r="E1016" s="255"/>
    </row>
  </sheetData>
  <conditionalFormatting sqref="A1:A77 B1:B47 C1:C70 D1:E1016 G1:G36 H1:H12 I1:I36 J1:K42 H16:H35 G38:G41 B51:B72 B79:C1016 A80:A82 A92:A1016">
    <cfRule type="containsText" dxfId="3" priority="1" operator="containsText" text="Red">
      <formula>NOT(ISERROR(SEARCH(("Red"),(A1))))</formula>
    </cfRule>
  </conditionalFormatting>
  <conditionalFormatting sqref="A1:A77 B1:B47 C1:C70 D1:E1016 G1:G36 H1:H12 I1:I36 J1:K42 H16:H35 G38:G41 B51:B72 B79:C1016 A80:A82 A92:A1016">
    <cfRule type="containsText" dxfId="4" priority="2" operator="containsText" text="Green">
      <formula>NOT(ISERROR(SEARCH(("Green"),(A1))))</formula>
    </cfRule>
  </conditionalFormatting>
  <conditionalFormatting sqref="A1:A77 B1:B47 C1:C70 D1:E1016 G1:G36 H1:H12 I1:I36 J1:K42 H16:H35 G38:G41 B51:B72 B79:C1016 A80:A82 A92:A1016">
    <cfRule type="containsText" dxfId="5" priority="3" operator="containsText" text="Yellow">
      <formula>NOT(ISERROR(SEARCH(("Yellow"),(A1))))</formula>
    </cfRule>
  </conditionalFormatting>
  <conditionalFormatting sqref="A1:A77 B1:B47 C1:C70 D1:E1016 G1:G36 H1:H12 I1:I36 J1:K42 H16:H35 G38:G41 B51:B72 B79:C1016 A80:A82 A92:A1016">
    <cfRule type="containsText" dxfId="6" priority="4" operator="containsText" text="Blue">
      <formula>NOT(ISERROR(SEARCH(("Blue"),(A1))))</formula>
    </cfRule>
  </conditionalFormatting>
  <conditionalFormatting sqref="B1:B38 H1:H3 H30:H35 B65:B72 B79:B1016">
    <cfRule type="containsText" dxfId="4" priority="5" operator="containsText" text="Industrial">
      <formula>NOT(ISERROR(SEARCH(("Industrial"),(B1))))</formula>
    </cfRule>
  </conditionalFormatting>
  <conditionalFormatting sqref="B1:B38 H1:H3 H30:H35 B65:B72 B79:B1016">
    <cfRule type="containsText" dxfId="3" priority="6" operator="containsText" text="Hazardous">
      <formula>NOT(ISERROR(SEARCH(("Hazardous"),(B1))))</formula>
    </cfRule>
  </conditionalFormatting>
  <conditionalFormatting sqref="B1:B38 H1:H3 H30:H35 B65:B72 B79:B1016">
    <cfRule type="containsText" dxfId="6" priority="7" operator="containsText" text="Cultural">
      <formula>NOT(ISERROR(SEARCH(("Cultural"),(B1))))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14"/>
    <col customWidth="1" min="3" max="3" width="26.86"/>
    <col customWidth="1" min="4" max="4" width="67.57"/>
    <col hidden="1" min="5" max="27" width="14.43"/>
  </cols>
  <sheetData>
    <row r="1">
      <c r="A1" s="246" t="s">
        <v>408</v>
      </c>
      <c r="B1" s="240" t="s">
        <v>421</v>
      </c>
      <c r="C1" s="122" t="s">
        <v>1186</v>
      </c>
      <c r="D1" s="272" t="s">
        <v>427</v>
      </c>
    </row>
    <row r="2">
      <c r="A2" s="273" t="s">
        <v>498</v>
      </c>
      <c r="B2" s="274">
        <v>1.0</v>
      </c>
      <c r="C2" s="275" t="s">
        <v>1187</v>
      </c>
      <c r="D2" s="276" t="s">
        <v>1188</v>
      </c>
    </row>
    <row r="3">
      <c r="A3" s="277" t="s">
        <v>522</v>
      </c>
      <c r="B3" s="278">
        <v>1.0</v>
      </c>
      <c r="C3" s="279" t="s">
        <v>1187</v>
      </c>
      <c r="D3" s="280" t="s">
        <v>524</v>
      </c>
    </row>
    <row r="4">
      <c r="A4" s="273" t="s">
        <v>552</v>
      </c>
      <c r="B4" s="274">
        <v>1.0</v>
      </c>
      <c r="C4" s="275" t="s">
        <v>1187</v>
      </c>
      <c r="D4" s="276" t="s">
        <v>1189</v>
      </c>
    </row>
    <row r="5">
      <c r="A5" s="277" t="s">
        <v>556</v>
      </c>
      <c r="B5" s="278">
        <v>1.0</v>
      </c>
      <c r="C5" s="279" t="s">
        <v>1187</v>
      </c>
      <c r="D5" s="280" t="s">
        <v>1190</v>
      </c>
    </row>
    <row r="6">
      <c r="A6" s="273" t="s">
        <v>560</v>
      </c>
      <c r="B6" s="274">
        <v>1.0</v>
      </c>
      <c r="C6" s="275" t="s">
        <v>1187</v>
      </c>
      <c r="D6" s="276" t="s">
        <v>1191</v>
      </c>
    </row>
    <row r="7">
      <c r="A7" s="277" t="s">
        <v>572</v>
      </c>
      <c r="B7" s="278">
        <v>1.0</v>
      </c>
      <c r="C7" s="279" t="s">
        <v>1187</v>
      </c>
      <c r="D7" s="280" t="s">
        <v>1192</v>
      </c>
    </row>
    <row r="8">
      <c r="A8" s="273" t="s">
        <v>582</v>
      </c>
      <c r="B8" s="274">
        <v>1.0</v>
      </c>
      <c r="C8" s="275" t="s">
        <v>1187</v>
      </c>
      <c r="D8" s="276" t="s">
        <v>1193</v>
      </c>
    </row>
    <row r="9">
      <c r="A9" s="277" t="s">
        <v>599</v>
      </c>
      <c r="B9" s="278">
        <v>1.0</v>
      </c>
      <c r="C9" s="279" t="s">
        <v>1187</v>
      </c>
      <c r="D9" s="280" t="s">
        <v>1194</v>
      </c>
    </row>
    <row r="10">
      <c r="A10" s="273" t="s">
        <v>609</v>
      </c>
      <c r="B10" s="274">
        <v>1.0</v>
      </c>
      <c r="C10" s="275" t="s">
        <v>1187</v>
      </c>
      <c r="D10" s="276" t="s">
        <v>1195</v>
      </c>
    </row>
    <row r="11">
      <c r="A11" s="277" t="s">
        <v>623</v>
      </c>
      <c r="B11" s="278">
        <v>1.0</v>
      </c>
      <c r="C11" s="279" t="s">
        <v>1187</v>
      </c>
      <c r="D11" s="280" t="s">
        <v>1196</v>
      </c>
    </row>
    <row r="12">
      <c r="A12" s="273" t="s">
        <v>644</v>
      </c>
      <c r="B12" s="274">
        <v>1.0</v>
      </c>
      <c r="C12" s="275" t="s">
        <v>1187</v>
      </c>
      <c r="D12" s="276" t="s">
        <v>1197</v>
      </c>
    </row>
    <row r="13">
      <c r="A13" s="277" t="s">
        <v>653</v>
      </c>
      <c r="B13" s="278">
        <v>1.0</v>
      </c>
      <c r="C13" s="279" t="s">
        <v>1187</v>
      </c>
      <c r="D13" s="280" t="s">
        <v>1198</v>
      </c>
    </row>
    <row r="14">
      <c r="A14" s="273" t="s">
        <v>657</v>
      </c>
      <c r="B14" s="274">
        <v>1.0</v>
      </c>
      <c r="C14" s="275" t="s">
        <v>1187</v>
      </c>
      <c r="D14" s="276" t="s">
        <v>1199</v>
      </c>
    </row>
    <row r="15">
      <c r="A15" s="277" t="s">
        <v>678</v>
      </c>
      <c r="B15" s="278">
        <v>1.0</v>
      </c>
      <c r="C15" s="279" t="s">
        <v>1187</v>
      </c>
      <c r="D15" s="280" t="s">
        <v>1200</v>
      </c>
    </row>
    <row r="16">
      <c r="A16" s="273" t="s">
        <v>687</v>
      </c>
      <c r="B16" s="274">
        <v>1.0</v>
      </c>
      <c r="C16" s="275" t="s">
        <v>1187</v>
      </c>
      <c r="D16" s="276" t="s">
        <v>1201</v>
      </c>
    </row>
    <row r="17">
      <c r="A17" s="277" t="s">
        <v>695</v>
      </c>
      <c r="B17" s="278">
        <v>1.0</v>
      </c>
      <c r="C17" s="279" t="s">
        <v>1187</v>
      </c>
      <c r="D17" s="280" t="s">
        <v>1202</v>
      </c>
    </row>
    <row r="18">
      <c r="A18" s="273" t="s">
        <v>706</v>
      </c>
      <c r="B18" s="274">
        <v>1.0</v>
      </c>
      <c r="C18" s="275" t="s">
        <v>1187</v>
      </c>
      <c r="D18" s="276" t="s">
        <v>1203</v>
      </c>
    </row>
    <row r="19">
      <c r="A19" s="277" t="s">
        <v>710</v>
      </c>
      <c r="B19" s="278">
        <v>1.0</v>
      </c>
      <c r="C19" s="279" t="s">
        <v>1187</v>
      </c>
      <c r="D19" s="280" t="s">
        <v>1204</v>
      </c>
    </row>
    <row r="20">
      <c r="A20" s="273" t="s">
        <v>719</v>
      </c>
      <c r="B20" s="274">
        <v>1.0</v>
      </c>
      <c r="C20" s="275" t="s">
        <v>1187</v>
      </c>
      <c r="D20" s="276" t="s">
        <v>1205</v>
      </c>
    </row>
    <row r="21">
      <c r="A21" s="277" t="s">
        <v>727</v>
      </c>
      <c r="B21" s="278">
        <v>1.0</v>
      </c>
      <c r="C21" s="279" t="s">
        <v>1187</v>
      </c>
      <c r="D21" s="280" t="s">
        <v>1206</v>
      </c>
    </row>
    <row r="22">
      <c r="A22" s="273" t="s">
        <v>432</v>
      </c>
      <c r="B22" s="274">
        <v>1.0</v>
      </c>
      <c r="C22" s="275" t="s">
        <v>1207</v>
      </c>
      <c r="D22" s="276" t="s">
        <v>1208</v>
      </c>
    </row>
    <row r="23">
      <c r="A23" s="277" t="s">
        <v>452</v>
      </c>
      <c r="B23" s="278">
        <v>1.0</v>
      </c>
      <c r="C23" s="279" t="s">
        <v>1207</v>
      </c>
      <c r="D23" s="280" t="s">
        <v>1209</v>
      </c>
    </row>
    <row r="24">
      <c r="A24" s="273" t="s">
        <v>470</v>
      </c>
      <c r="B24" s="274">
        <v>1.0</v>
      </c>
      <c r="C24" s="275" t="s">
        <v>1207</v>
      </c>
      <c r="D24" s="276" t="s">
        <v>1210</v>
      </c>
    </row>
    <row r="25">
      <c r="A25" s="277" t="s">
        <v>484</v>
      </c>
      <c r="B25" s="278">
        <v>1.0</v>
      </c>
      <c r="C25" s="279" t="s">
        <v>1207</v>
      </c>
      <c r="D25" s="280" t="s">
        <v>1211</v>
      </c>
    </row>
    <row r="26" ht="46.5" customHeight="1">
      <c r="A26" s="273" t="s">
        <v>488</v>
      </c>
      <c r="B26" s="274">
        <v>1.0</v>
      </c>
      <c r="C26" s="275" t="s">
        <v>1207</v>
      </c>
      <c r="D26" s="276" t="s">
        <v>1212</v>
      </c>
    </row>
    <row r="27">
      <c r="A27" s="277" t="s">
        <v>504</v>
      </c>
      <c r="B27" s="278">
        <v>1.0</v>
      </c>
      <c r="C27" s="279" t="s">
        <v>1207</v>
      </c>
      <c r="D27" s="280" t="s">
        <v>1213</v>
      </c>
    </row>
    <row r="28">
      <c r="A28" s="273" t="s">
        <v>517</v>
      </c>
      <c r="B28" s="274">
        <v>1.0</v>
      </c>
      <c r="C28" s="275" t="s">
        <v>1207</v>
      </c>
      <c r="D28" s="276" t="s">
        <v>1214</v>
      </c>
    </row>
    <row r="29">
      <c r="A29" s="277" t="s">
        <v>564</v>
      </c>
      <c r="B29" s="278">
        <v>1.0</v>
      </c>
      <c r="C29" s="279" t="s">
        <v>1207</v>
      </c>
      <c r="D29" s="280" t="s">
        <v>1215</v>
      </c>
    </row>
    <row r="30">
      <c r="A30" s="273" t="s">
        <v>592</v>
      </c>
      <c r="B30" s="274">
        <v>1.0</v>
      </c>
      <c r="C30" s="275" t="s">
        <v>1207</v>
      </c>
      <c r="D30" s="276" t="s">
        <v>1216</v>
      </c>
    </row>
    <row r="31">
      <c r="A31" s="277" t="s">
        <v>635</v>
      </c>
      <c r="B31" s="278">
        <v>1.0</v>
      </c>
      <c r="C31" s="279" t="s">
        <v>1207</v>
      </c>
      <c r="D31" s="280" t="s">
        <v>1217</v>
      </c>
    </row>
    <row r="32">
      <c r="A32" s="273" t="s">
        <v>701</v>
      </c>
      <c r="B32" s="274">
        <v>1.0</v>
      </c>
      <c r="C32" s="275" t="s">
        <v>1207</v>
      </c>
      <c r="D32" s="276" t="s">
        <v>1218</v>
      </c>
    </row>
    <row r="33">
      <c r="A33" s="277" t="s">
        <v>704</v>
      </c>
      <c r="B33" s="278">
        <v>1.0</v>
      </c>
      <c r="C33" s="279" t="s">
        <v>1207</v>
      </c>
      <c r="D33" s="280" t="s">
        <v>1219</v>
      </c>
    </row>
    <row r="34">
      <c r="A34" s="273" t="s">
        <v>723</v>
      </c>
      <c r="B34" s="274">
        <v>1.0</v>
      </c>
      <c r="C34" s="275" t="s">
        <v>1207</v>
      </c>
      <c r="D34" s="276" t="s">
        <v>1220</v>
      </c>
    </row>
    <row r="35">
      <c r="A35" s="277" t="s">
        <v>730</v>
      </c>
      <c r="B35" s="278">
        <v>1.0</v>
      </c>
      <c r="C35" s="279" t="s">
        <v>1207</v>
      </c>
      <c r="D35" s="280" t="s">
        <v>1221</v>
      </c>
    </row>
    <row r="36">
      <c r="A36" s="273" t="s">
        <v>618</v>
      </c>
      <c r="B36" s="274">
        <v>1.0</v>
      </c>
      <c r="C36" s="275" t="s">
        <v>1222</v>
      </c>
      <c r="D36" s="276" t="s">
        <v>1223</v>
      </c>
    </row>
    <row r="37">
      <c r="A37" s="277" t="s">
        <v>478</v>
      </c>
      <c r="B37" s="278">
        <v>1.0</v>
      </c>
      <c r="C37" s="279" t="s">
        <v>1224</v>
      </c>
      <c r="D37" s="280" t="s">
        <v>1225</v>
      </c>
    </row>
    <row r="38">
      <c r="A38" s="273" t="s">
        <v>532</v>
      </c>
      <c r="B38" s="274">
        <v>1.0</v>
      </c>
      <c r="C38" s="275" t="s">
        <v>1226</v>
      </c>
      <c r="D38" s="276" t="s">
        <v>1227</v>
      </c>
    </row>
    <row r="39">
      <c r="A39" s="277" t="s">
        <v>662</v>
      </c>
      <c r="B39" s="281">
        <v>4.0</v>
      </c>
      <c r="C39" s="279" t="s">
        <v>1228</v>
      </c>
      <c r="D39" s="280" t="s">
        <v>1229</v>
      </c>
    </row>
    <row r="40">
      <c r="A40" s="273" t="s">
        <v>649</v>
      </c>
      <c r="B40" s="274">
        <v>1.0</v>
      </c>
      <c r="C40" s="275" t="s">
        <v>1230</v>
      </c>
      <c r="D40" s="276" t="s">
        <v>1231</v>
      </c>
    </row>
    <row r="41">
      <c r="A41" s="277" t="s">
        <v>512</v>
      </c>
      <c r="B41" s="278">
        <v>1.0</v>
      </c>
      <c r="C41" s="279" t="s">
        <v>1232</v>
      </c>
      <c r="D41" s="280" t="s">
        <v>1233</v>
      </c>
    </row>
    <row r="42">
      <c r="A42" s="273" t="s">
        <v>527</v>
      </c>
      <c r="B42" s="274">
        <v>1.0</v>
      </c>
      <c r="C42" s="275" t="s">
        <v>1234</v>
      </c>
      <c r="D42" s="276" t="s">
        <v>1235</v>
      </c>
    </row>
    <row r="43">
      <c r="A43" s="277" t="s">
        <v>492</v>
      </c>
      <c r="B43" s="278">
        <v>1.0</v>
      </c>
      <c r="C43" s="279" t="s">
        <v>1236</v>
      </c>
      <c r="D43" s="280" t="s">
        <v>1237</v>
      </c>
    </row>
    <row r="44">
      <c r="A44" s="273" t="s">
        <v>586</v>
      </c>
      <c r="B44" s="274">
        <v>1.0</v>
      </c>
      <c r="C44" s="275" t="s">
        <v>1238</v>
      </c>
      <c r="D44" s="276" t="s">
        <v>1239</v>
      </c>
    </row>
    <row r="45">
      <c r="A45" s="277" t="s">
        <v>507</v>
      </c>
      <c r="B45" s="278">
        <v>4.0</v>
      </c>
      <c r="C45" s="279" t="s">
        <v>1240</v>
      </c>
      <c r="D45" s="280" t="s">
        <v>1241</v>
      </c>
    </row>
    <row r="46">
      <c r="A46" s="273" t="s">
        <v>673</v>
      </c>
      <c r="B46" s="274">
        <v>4.0</v>
      </c>
      <c r="C46" s="275" t="s">
        <v>1242</v>
      </c>
      <c r="D46" s="276" t="s">
        <v>1243</v>
      </c>
    </row>
    <row r="47">
      <c r="A47" s="277" t="s">
        <v>603</v>
      </c>
      <c r="B47" s="278">
        <v>4.0</v>
      </c>
      <c r="C47" s="279" t="s">
        <v>1244</v>
      </c>
      <c r="D47" s="280" t="s">
        <v>1245</v>
      </c>
    </row>
    <row r="48">
      <c r="A48" s="273" t="s">
        <v>576</v>
      </c>
      <c r="B48" s="274">
        <v>1.0</v>
      </c>
      <c r="C48" s="275" t="s">
        <v>1246</v>
      </c>
      <c r="D48" s="276" t="s">
        <v>1247</v>
      </c>
    </row>
    <row r="49">
      <c r="A49" s="277" t="s">
        <v>669</v>
      </c>
      <c r="B49" s="278">
        <v>1.0</v>
      </c>
      <c r="C49" s="279" t="s">
        <v>1248</v>
      </c>
      <c r="D49" s="280" t="s">
        <v>1249</v>
      </c>
    </row>
    <row r="50">
      <c r="A50" s="273" t="s">
        <v>542</v>
      </c>
      <c r="B50" s="274">
        <v>1.0</v>
      </c>
      <c r="C50" s="275" t="s">
        <v>1250</v>
      </c>
      <c r="D50" s="276" t="s">
        <v>1251</v>
      </c>
    </row>
    <row r="51">
      <c r="A51" s="277" t="s">
        <v>538</v>
      </c>
      <c r="B51" s="278">
        <v>1.0</v>
      </c>
      <c r="C51" s="279" t="s">
        <v>1252</v>
      </c>
      <c r="D51" s="280" t="s">
        <v>1253</v>
      </c>
    </row>
    <row r="52">
      <c r="A52" s="273" t="s">
        <v>613</v>
      </c>
      <c r="B52" s="274">
        <v>4.0</v>
      </c>
      <c r="C52" s="275" t="s">
        <v>1252</v>
      </c>
      <c r="D52" s="276" t="s">
        <v>1254</v>
      </c>
    </row>
    <row r="53">
      <c r="A53" s="277" t="s">
        <v>684</v>
      </c>
      <c r="B53" s="278">
        <v>4.0</v>
      </c>
      <c r="C53" s="279" t="s">
        <v>1252</v>
      </c>
      <c r="D53" s="280" t="s">
        <v>1255</v>
      </c>
    </row>
    <row r="54">
      <c r="A54" s="273" t="s">
        <v>629</v>
      </c>
      <c r="B54" s="274">
        <v>1.0</v>
      </c>
      <c r="C54" s="275" t="s">
        <v>1256</v>
      </c>
      <c r="D54" s="276" t="s">
        <v>1257</v>
      </c>
    </row>
    <row r="55">
      <c r="A55" s="277" t="s">
        <v>638</v>
      </c>
      <c r="B55" s="278">
        <v>1.0</v>
      </c>
      <c r="C55" s="279" t="s">
        <v>1258</v>
      </c>
      <c r="D55" s="280" t="s">
        <v>1259</v>
      </c>
    </row>
    <row r="56">
      <c r="A56" s="273" t="s">
        <v>690</v>
      </c>
      <c r="B56" s="274">
        <v>1.0</v>
      </c>
      <c r="C56" s="275" t="s">
        <v>1258</v>
      </c>
      <c r="D56" s="276" t="s">
        <v>1260</v>
      </c>
    </row>
    <row r="57">
      <c r="A57" s="277" t="s">
        <v>546</v>
      </c>
      <c r="B57" s="278">
        <v>4.0</v>
      </c>
      <c r="C57" s="279" t="s">
        <v>1261</v>
      </c>
      <c r="D57" s="280" t="s">
        <v>1262</v>
      </c>
    </row>
    <row r="58">
      <c r="A58" s="273" t="s">
        <v>567</v>
      </c>
      <c r="B58" s="274">
        <v>1.0</v>
      </c>
      <c r="C58" s="275" t="s">
        <v>1261</v>
      </c>
      <c r="D58" s="276" t="s">
        <v>1263</v>
      </c>
    </row>
    <row r="59">
      <c r="A59" s="277" t="s">
        <v>595</v>
      </c>
      <c r="B59" s="278">
        <v>1.0</v>
      </c>
      <c r="C59" s="279" t="s">
        <v>1261</v>
      </c>
      <c r="D59" s="280" t="s">
        <v>1264</v>
      </c>
    </row>
    <row r="60">
      <c r="A60" s="273" t="s">
        <v>714</v>
      </c>
      <c r="B60" s="274">
        <v>1.0</v>
      </c>
      <c r="C60" s="275" t="s">
        <v>1261</v>
      </c>
      <c r="D60" s="276" t="s">
        <v>1265</v>
      </c>
    </row>
    <row r="61" hidden="1">
      <c r="C61" s="255"/>
      <c r="D61" s="282"/>
    </row>
    <row r="62" hidden="1">
      <c r="C62" s="255"/>
      <c r="D62" s="282"/>
    </row>
    <row r="63" hidden="1">
      <c r="C63" s="255"/>
      <c r="D63" s="282"/>
    </row>
    <row r="64" hidden="1">
      <c r="C64" s="255"/>
      <c r="D64" s="282"/>
    </row>
    <row r="65" hidden="1">
      <c r="C65" s="255"/>
      <c r="D65" s="282"/>
    </row>
    <row r="66" hidden="1">
      <c r="C66" s="255"/>
      <c r="D66" s="282"/>
    </row>
    <row r="67" hidden="1">
      <c r="C67" s="255"/>
      <c r="D67" s="282"/>
    </row>
    <row r="68" hidden="1">
      <c r="C68" s="255"/>
      <c r="D68" s="282"/>
    </row>
    <row r="69" hidden="1">
      <c r="C69" s="255"/>
      <c r="D69" s="282"/>
    </row>
    <row r="70" hidden="1">
      <c r="C70" s="255"/>
      <c r="D70" s="282"/>
    </row>
    <row r="71" hidden="1">
      <c r="C71" s="255"/>
      <c r="D71" s="282"/>
    </row>
    <row r="72" hidden="1">
      <c r="C72" s="255"/>
      <c r="D72" s="282"/>
    </row>
    <row r="73" hidden="1">
      <c r="C73" s="255"/>
      <c r="D73" s="282"/>
    </row>
    <row r="74" hidden="1">
      <c r="C74" s="255"/>
      <c r="D74" s="282"/>
    </row>
    <row r="75" hidden="1">
      <c r="C75" s="255"/>
      <c r="D75" s="282"/>
    </row>
    <row r="76" hidden="1">
      <c r="C76" s="255"/>
      <c r="D76" s="282"/>
    </row>
    <row r="77" hidden="1">
      <c r="C77" s="255"/>
      <c r="D77" s="282"/>
    </row>
    <row r="78" hidden="1">
      <c r="C78" s="255"/>
      <c r="D78" s="282"/>
    </row>
    <row r="79" hidden="1">
      <c r="C79" s="255"/>
      <c r="D79" s="282"/>
    </row>
    <row r="80" hidden="1">
      <c r="C80" s="255"/>
      <c r="D80" s="282"/>
    </row>
    <row r="81" hidden="1">
      <c r="C81" s="255"/>
      <c r="D81" s="282"/>
    </row>
    <row r="82" hidden="1">
      <c r="C82" s="255"/>
      <c r="D82" s="282"/>
    </row>
    <row r="83" hidden="1">
      <c r="C83" s="255"/>
      <c r="D83" s="282"/>
    </row>
    <row r="84" hidden="1">
      <c r="C84" s="255"/>
      <c r="D84" s="282"/>
    </row>
    <row r="85" hidden="1">
      <c r="C85" s="255"/>
      <c r="D85" s="282"/>
    </row>
    <row r="86" hidden="1">
      <c r="C86" s="255"/>
      <c r="D86" s="282"/>
    </row>
    <row r="87" hidden="1">
      <c r="C87" s="255"/>
      <c r="D87" s="282"/>
    </row>
    <row r="88" hidden="1">
      <c r="C88" s="255"/>
      <c r="D88" s="282"/>
    </row>
    <row r="89" hidden="1">
      <c r="C89" s="255"/>
      <c r="D89" s="282"/>
    </row>
    <row r="90" hidden="1">
      <c r="C90" s="255"/>
      <c r="D90" s="282"/>
    </row>
    <row r="91" hidden="1">
      <c r="C91" s="255"/>
      <c r="D91" s="282"/>
    </row>
    <row r="92" hidden="1">
      <c r="C92" s="255"/>
      <c r="D92" s="282"/>
    </row>
    <row r="93" hidden="1">
      <c r="C93" s="255"/>
      <c r="D93" s="282"/>
    </row>
    <row r="94" hidden="1">
      <c r="C94" s="255"/>
      <c r="D94" s="282"/>
    </row>
    <row r="95" hidden="1">
      <c r="C95" s="255"/>
      <c r="D95" s="282"/>
    </row>
    <row r="96" hidden="1">
      <c r="C96" s="255"/>
      <c r="D96" s="282"/>
    </row>
    <row r="97" hidden="1">
      <c r="C97" s="255"/>
      <c r="D97" s="282"/>
    </row>
    <row r="98" hidden="1">
      <c r="C98" s="255"/>
      <c r="D98" s="282"/>
    </row>
    <row r="99" hidden="1">
      <c r="C99" s="255"/>
      <c r="D99" s="282"/>
    </row>
    <row r="100" hidden="1">
      <c r="C100" s="255"/>
      <c r="D100" s="282"/>
    </row>
    <row r="101" hidden="1">
      <c r="C101" s="255"/>
      <c r="D101" s="282"/>
    </row>
    <row r="102" hidden="1">
      <c r="C102" s="255"/>
      <c r="D102" s="282"/>
    </row>
    <row r="103" hidden="1">
      <c r="C103" s="255"/>
      <c r="D103" s="282"/>
    </row>
    <row r="104" hidden="1">
      <c r="C104" s="255"/>
      <c r="D104" s="282"/>
    </row>
    <row r="105" hidden="1">
      <c r="C105" s="255"/>
      <c r="D105" s="282"/>
    </row>
    <row r="106" hidden="1">
      <c r="C106" s="255"/>
      <c r="D106" s="282"/>
    </row>
    <row r="107" hidden="1">
      <c r="C107" s="255"/>
      <c r="D107" s="282"/>
    </row>
    <row r="108" hidden="1">
      <c r="C108" s="255"/>
      <c r="D108" s="282"/>
    </row>
    <row r="109" hidden="1">
      <c r="C109" s="255"/>
      <c r="D109" s="282"/>
    </row>
    <row r="110" hidden="1">
      <c r="C110" s="255"/>
      <c r="D110" s="282"/>
    </row>
    <row r="111" hidden="1">
      <c r="C111" s="255"/>
      <c r="D111" s="282"/>
    </row>
    <row r="112" hidden="1">
      <c r="C112" s="255"/>
      <c r="D112" s="282"/>
    </row>
    <row r="113" hidden="1">
      <c r="C113" s="255"/>
      <c r="D113" s="282"/>
    </row>
    <row r="114" hidden="1">
      <c r="C114" s="255"/>
      <c r="D114" s="282"/>
    </row>
    <row r="115" hidden="1">
      <c r="C115" s="255"/>
      <c r="D115" s="282"/>
    </row>
    <row r="116" hidden="1">
      <c r="C116" s="255"/>
      <c r="D116" s="282"/>
    </row>
    <row r="117" hidden="1">
      <c r="C117" s="255"/>
      <c r="D117" s="282"/>
    </row>
    <row r="118" hidden="1">
      <c r="C118" s="255"/>
      <c r="D118" s="282"/>
    </row>
    <row r="119" hidden="1">
      <c r="C119" s="255"/>
      <c r="D119" s="282"/>
    </row>
    <row r="120" hidden="1">
      <c r="C120" s="255"/>
      <c r="D120" s="282"/>
    </row>
    <row r="121" hidden="1">
      <c r="C121" s="255"/>
      <c r="D121" s="282"/>
    </row>
    <row r="122" hidden="1">
      <c r="C122" s="255"/>
      <c r="D122" s="282"/>
    </row>
    <row r="123" hidden="1">
      <c r="C123" s="255"/>
      <c r="D123" s="282"/>
    </row>
    <row r="124" hidden="1">
      <c r="C124" s="255"/>
      <c r="D124" s="282"/>
    </row>
    <row r="125" hidden="1">
      <c r="C125" s="255"/>
      <c r="D125" s="282"/>
    </row>
    <row r="126" hidden="1">
      <c r="C126" s="255"/>
      <c r="D126" s="282"/>
    </row>
    <row r="127" hidden="1">
      <c r="C127" s="255"/>
      <c r="D127" s="282"/>
    </row>
    <row r="128" hidden="1">
      <c r="C128" s="255"/>
      <c r="D128" s="282"/>
    </row>
    <row r="129" hidden="1">
      <c r="C129" s="255"/>
      <c r="D129" s="282"/>
    </row>
    <row r="130" hidden="1">
      <c r="C130" s="255"/>
      <c r="D130" s="282"/>
    </row>
    <row r="131" hidden="1">
      <c r="C131" s="255"/>
      <c r="D131" s="282"/>
    </row>
    <row r="132" hidden="1">
      <c r="C132" s="255"/>
      <c r="D132" s="282"/>
    </row>
    <row r="133" hidden="1">
      <c r="C133" s="255"/>
      <c r="D133" s="282"/>
    </row>
    <row r="134" hidden="1">
      <c r="C134" s="255"/>
      <c r="D134" s="282"/>
    </row>
    <row r="135" hidden="1">
      <c r="C135" s="255"/>
      <c r="D135" s="282"/>
    </row>
    <row r="136" hidden="1">
      <c r="C136" s="255"/>
      <c r="D136" s="282"/>
    </row>
    <row r="137" hidden="1">
      <c r="C137" s="255"/>
      <c r="D137" s="282"/>
    </row>
    <row r="138" hidden="1">
      <c r="C138" s="255"/>
      <c r="D138" s="282"/>
    </row>
    <row r="139" hidden="1">
      <c r="C139" s="255"/>
      <c r="D139" s="282"/>
    </row>
    <row r="140" hidden="1">
      <c r="C140" s="255"/>
      <c r="D140" s="282"/>
    </row>
    <row r="141" hidden="1">
      <c r="C141" s="255"/>
      <c r="D141" s="282"/>
    </row>
    <row r="142" hidden="1">
      <c r="C142" s="255"/>
      <c r="D142" s="282"/>
    </row>
    <row r="143" hidden="1">
      <c r="C143" s="255"/>
      <c r="D143" s="282"/>
    </row>
    <row r="144" hidden="1">
      <c r="C144" s="255"/>
      <c r="D144" s="282"/>
    </row>
    <row r="145" hidden="1">
      <c r="C145" s="255"/>
      <c r="D145" s="282"/>
    </row>
    <row r="146" hidden="1">
      <c r="C146" s="255"/>
      <c r="D146" s="282"/>
    </row>
    <row r="147" hidden="1">
      <c r="C147" s="255"/>
      <c r="D147" s="282"/>
    </row>
    <row r="148" hidden="1">
      <c r="C148" s="255"/>
      <c r="D148" s="282"/>
    </row>
    <row r="149" hidden="1">
      <c r="C149" s="255"/>
      <c r="D149" s="282"/>
    </row>
    <row r="150" hidden="1">
      <c r="C150" s="255"/>
      <c r="D150" s="282"/>
    </row>
    <row r="151" hidden="1">
      <c r="C151" s="255"/>
      <c r="D151" s="282"/>
    </row>
    <row r="152" hidden="1">
      <c r="C152" s="255"/>
      <c r="D152" s="282"/>
    </row>
    <row r="153" hidden="1">
      <c r="C153" s="255"/>
      <c r="D153" s="282"/>
    </row>
    <row r="154" hidden="1">
      <c r="C154" s="255"/>
      <c r="D154" s="282"/>
    </row>
    <row r="155" hidden="1">
      <c r="C155" s="255"/>
      <c r="D155" s="282"/>
    </row>
    <row r="156" hidden="1">
      <c r="C156" s="255"/>
      <c r="D156" s="282"/>
    </row>
    <row r="157" hidden="1">
      <c r="C157" s="255"/>
      <c r="D157" s="282"/>
    </row>
    <row r="158" hidden="1">
      <c r="C158" s="255"/>
      <c r="D158" s="282"/>
    </row>
    <row r="159" hidden="1">
      <c r="C159" s="255"/>
      <c r="D159" s="282"/>
    </row>
    <row r="160" hidden="1">
      <c r="C160" s="255"/>
      <c r="D160" s="282"/>
    </row>
    <row r="161" hidden="1">
      <c r="C161" s="255"/>
      <c r="D161" s="282"/>
    </row>
    <row r="162" hidden="1">
      <c r="C162" s="255"/>
      <c r="D162" s="282"/>
    </row>
    <row r="163" hidden="1">
      <c r="C163" s="255"/>
      <c r="D163" s="282"/>
    </row>
    <row r="164" hidden="1">
      <c r="C164" s="255"/>
      <c r="D164" s="282"/>
    </row>
    <row r="165" hidden="1">
      <c r="C165" s="255"/>
      <c r="D165" s="282"/>
    </row>
    <row r="166" hidden="1">
      <c r="C166" s="255"/>
      <c r="D166" s="282"/>
    </row>
    <row r="167" hidden="1">
      <c r="C167" s="255"/>
      <c r="D167" s="282"/>
    </row>
    <row r="168" hidden="1">
      <c r="C168" s="255"/>
      <c r="D168" s="282"/>
    </row>
    <row r="169" hidden="1">
      <c r="C169" s="255"/>
      <c r="D169" s="282"/>
    </row>
    <row r="170" hidden="1">
      <c r="C170" s="255"/>
      <c r="D170" s="282"/>
    </row>
    <row r="171" hidden="1">
      <c r="C171" s="255"/>
      <c r="D171" s="282"/>
    </row>
    <row r="172" hidden="1">
      <c r="C172" s="255"/>
      <c r="D172" s="282"/>
    </row>
    <row r="173" hidden="1">
      <c r="C173" s="255"/>
      <c r="D173" s="282"/>
    </row>
    <row r="174" hidden="1">
      <c r="C174" s="255"/>
      <c r="D174" s="282"/>
    </row>
    <row r="175" hidden="1">
      <c r="C175" s="255"/>
      <c r="D175" s="282"/>
    </row>
    <row r="176" hidden="1">
      <c r="C176" s="255"/>
      <c r="D176" s="282"/>
    </row>
    <row r="177" hidden="1">
      <c r="C177" s="255"/>
      <c r="D177" s="282"/>
    </row>
    <row r="178" hidden="1">
      <c r="C178" s="255"/>
      <c r="D178" s="282"/>
    </row>
    <row r="179" hidden="1">
      <c r="C179" s="255"/>
      <c r="D179" s="282"/>
    </row>
    <row r="180" hidden="1">
      <c r="C180" s="255"/>
      <c r="D180" s="282"/>
    </row>
    <row r="181" hidden="1">
      <c r="C181" s="255"/>
      <c r="D181" s="282"/>
    </row>
    <row r="182" hidden="1">
      <c r="C182" s="255"/>
      <c r="D182" s="282"/>
    </row>
    <row r="183" hidden="1">
      <c r="C183" s="255"/>
      <c r="D183" s="282"/>
    </row>
    <row r="184" hidden="1">
      <c r="C184" s="255"/>
      <c r="D184" s="282"/>
    </row>
    <row r="185" hidden="1">
      <c r="C185" s="255"/>
      <c r="D185" s="282"/>
    </row>
    <row r="186" hidden="1">
      <c r="C186" s="255"/>
      <c r="D186" s="282"/>
    </row>
    <row r="187" hidden="1">
      <c r="C187" s="255"/>
      <c r="D187" s="282"/>
    </row>
    <row r="188" hidden="1">
      <c r="C188" s="255"/>
      <c r="D188" s="282"/>
    </row>
    <row r="189" hidden="1">
      <c r="C189" s="255"/>
      <c r="D189" s="282"/>
    </row>
    <row r="190" hidden="1">
      <c r="C190" s="255"/>
      <c r="D190" s="282"/>
    </row>
    <row r="191" hidden="1">
      <c r="C191" s="255"/>
      <c r="D191" s="282"/>
    </row>
    <row r="192" hidden="1">
      <c r="C192" s="255"/>
      <c r="D192" s="282"/>
    </row>
    <row r="193" hidden="1">
      <c r="C193" s="255"/>
      <c r="D193" s="282"/>
    </row>
    <row r="194" hidden="1">
      <c r="C194" s="255"/>
      <c r="D194" s="282"/>
    </row>
    <row r="195" hidden="1">
      <c r="C195" s="255"/>
      <c r="D195" s="282"/>
    </row>
    <row r="196" hidden="1">
      <c r="C196" s="255"/>
      <c r="D196" s="282"/>
    </row>
    <row r="197" hidden="1">
      <c r="C197" s="255"/>
      <c r="D197" s="282"/>
    </row>
    <row r="198" hidden="1">
      <c r="C198" s="255"/>
      <c r="D198" s="282"/>
    </row>
    <row r="199" hidden="1">
      <c r="C199" s="255"/>
      <c r="D199" s="282"/>
    </row>
    <row r="200" hidden="1">
      <c r="C200" s="255"/>
      <c r="D200" s="282"/>
    </row>
    <row r="201" hidden="1">
      <c r="C201" s="255"/>
      <c r="D201" s="282"/>
    </row>
    <row r="202" hidden="1">
      <c r="C202" s="255"/>
      <c r="D202" s="282"/>
    </row>
    <row r="203" hidden="1">
      <c r="C203" s="255"/>
      <c r="D203" s="282"/>
    </row>
    <row r="204" hidden="1">
      <c r="C204" s="255"/>
      <c r="D204" s="282"/>
    </row>
    <row r="205" hidden="1">
      <c r="C205" s="255"/>
      <c r="D205" s="282"/>
    </row>
    <row r="206" hidden="1">
      <c r="C206" s="255"/>
      <c r="D206" s="282"/>
    </row>
    <row r="207" hidden="1">
      <c r="C207" s="255"/>
      <c r="D207" s="282"/>
    </row>
    <row r="208" hidden="1">
      <c r="C208" s="255"/>
      <c r="D208" s="282"/>
    </row>
    <row r="209" hidden="1">
      <c r="C209" s="255"/>
      <c r="D209" s="282"/>
    </row>
    <row r="210" hidden="1">
      <c r="C210" s="255"/>
      <c r="D210" s="282"/>
    </row>
    <row r="211" hidden="1">
      <c r="C211" s="255"/>
      <c r="D211" s="282"/>
    </row>
    <row r="212" hidden="1">
      <c r="C212" s="255"/>
      <c r="D212" s="282"/>
    </row>
    <row r="213" hidden="1">
      <c r="C213" s="255"/>
      <c r="D213" s="282"/>
    </row>
    <row r="214" hidden="1">
      <c r="C214" s="255"/>
      <c r="D214" s="282"/>
    </row>
    <row r="215" hidden="1">
      <c r="C215" s="255"/>
      <c r="D215" s="282"/>
    </row>
    <row r="216" hidden="1">
      <c r="C216" s="255"/>
      <c r="D216" s="282"/>
    </row>
    <row r="217" hidden="1">
      <c r="C217" s="255"/>
      <c r="D217" s="282"/>
    </row>
    <row r="218" hidden="1">
      <c r="C218" s="255"/>
      <c r="D218" s="282"/>
    </row>
    <row r="219" hidden="1">
      <c r="C219" s="255"/>
      <c r="D219" s="282"/>
    </row>
    <row r="220" hidden="1">
      <c r="C220" s="255"/>
      <c r="D220" s="282"/>
    </row>
    <row r="221" hidden="1">
      <c r="C221" s="255"/>
      <c r="D221" s="282"/>
    </row>
    <row r="222" hidden="1">
      <c r="C222" s="255"/>
      <c r="D222" s="282"/>
    </row>
    <row r="223" hidden="1">
      <c r="C223" s="255"/>
      <c r="D223" s="282"/>
    </row>
    <row r="224" hidden="1">
      <c r="C224" s="255"/>
      <c r="D224" s="282"/>
    </row>
    <row r="225" hidden="1">
      <c r="C225" s="255"/>
      <c r="D225" s="282"/>
    </row>
    <row r="226" hidden="1">
      <c r="C226" s="255"/>
      <c r="D226" s="282"/>
    </row>
    <row r="227" hidden="1">
      <c r="C227" s="255"/>
      <c r="D227" s="282"/>
    </row>
    <row r="228" hidden="1">
      <c r="C228" s="255"/>
      <c r="D228" s="282"/>
    </row>
    <row r="229" hidden="1">
      <c r="C229" s="255"/>
      <c r="D229" s="282"/>
    </row>
    <row r="230" hidden="1">
      <c r="C230" s="255"/>
      <c r="D230" s="282"/>
    </row>
    <row r="231" hidden="1">
      <c r="C231" s="255"/>
      <c r="D231" s="282"/>
    </row>
    <row r="232" hidden="1">
      <c r="C232" s="255"/>
      <c r="D232" s="282"/>
    </row>
    <row r="233" hidden="1">
      <c r="C233" s="255"/>
      <c r="D233" s="282"/>
    </row>
    <row r="234" hidden="1">
      <c r="C234" s="255"/>
      <c r="D234" s="282"/>
    </row>
    <row r="235" hidden="1">
      <c r="C235" s="255"/>
      <c r="D235" s="282"/>
    </row>
    <row r="236" hidden="1">
      <c r="C236" s="255"/>
      <c r="D236" s="282"/>
    </row>
    <row r="237" hidden="1">
      <c r="C237" s="255"/>
      <c r="D237" s="282"/>
    </row>
    <row r="238" hidden="1">
      <c r="C238" s="255"/>
      <c r="D238" s="282"/>
    </row>
    <row r="239" hidden="1">
      <c r="C239" s="255"/>
      <c r="D239" s="282"/>
    </row>
    <row r="240" hidden="1">
      <c r="C240" s="255"/>
      <c r="D240" s="282"/>
    </row>
    <row r="241" hidden="1">
      <c r="C241" s="255"/>
      <c r="D241" s="282"/>
    </row>
    <row r="242" hidden="1">
      <c r="C242" s="255"/>
      <c r="D242" s="282"/>
    </row>
    <row r="243" hidden="1">
      <c r="C243" s="255"/>
      <c r="D243" s="282"/>
    </row>
    <row r="244" hidden="1">
      <c r="C244" s="255"/>
      <c r="D244" s="282"/>
    </row>
    <row r="245" hidden="1">
      <c r="C245" s="255"/>
      <c r="D245" s="282"/>
    </row>
    <row r="246" hidden="1">
      <c r="C246" s="255"/>
      <c r="D246" s="282"/>
    </row>
    <row r="247" hidden="1">
      <c r="C247" s="255"/>
      <c r="D247" s="282"/>
    </row>
    <row r="248" hidden="1">
      <c r="C248" s="255"/>
      <c r="D248" s="282"/>
    </row>
    <row r="249" hidden="1">
      <c r="C249" s="255"/>
      <c r="D249" s="282"/>
    </row>
    <row r="250" hidden="1">
      <c r="C250" s="255"/>
      <c r="D250" s="282"/>
    </row>
    <row r="251" hidden="1">
      <c r="C251" s="255"/>
      <c r="D251" s="282"/>
    </row>
    <row r="252" hidden="1">
      <c r="C252" s="255"/>
      <c r="D252" s="282"/>
    </row>
    <row r="253" hidden="1">
      <c r="C253" s="255"/>
      <c r="D253" s="282"/>
    </row>
    <row r="254" hidden="1">
      <c r="C254" s="255"/>
      <c r="D254" s="282"/>
    </row>
    <row r="255" hidden="1">
      <c r="C255" s="255"/>
      <c r="D255" s="282"/>
    </row>
    <row r="256" hidden="1">
      <c r="C256" s="255"/>
      <c r="D256" s="282"/>
    </row>
    <row r="257" hidden="1">
      <c r="C257" s="255"/>
      <c r="D257" s="282"/>
    </row>
    <row r="258" hidden="1">
      <c r="C258" s="255"/>
      <c r="D258" s="282"/>
    </row>
    <row r="259" hidden="1">
      <c r="C259" s="255"/>
      <c r="D259" s="282"/>
    </row>
    <row r="260" hidden="1">
      <c r="C260" s="255"/>
      <c r="D260" s="282"/>
    </row>
    <row r="261" hidden="1">
      <c r="C261" s="255"/>
      <c r="D261" s="282"/>
    </row>
    <row r="262" hidden="1">
      <c r="C262" s="255"/>
      <c r="D262" s="282"/>
    </row>
    <row r="263" hidden="1">
      <c r="C263" s="255"/>
      <c r="D263" s="282"/>
    </row>
    <row r="264" hidden="1">
      <c r="C264" s="255"/>
      <c r="D264" s="282"/>
    </row>
    <row r="265" hidden="1">
      <c r="C265" s="255"/>
      <c r="D265" s="282"/>
    </row>
    <row r="266" hidden="1">
      <c r="C266" s="255"/>
      <c r="D266" s="282"/>
    </row>
    <row r="267" hidden="1">
      <c r="C267" s="255"/>
      <c r="D267" s="282"/>
    </row>
    <row r="268" hidden="1">
      <c r="C268" s="255"/>
      <c r="D268" s="282"/>
    </row>
    <row r="269" hidden="1">
      <c r="C269" s="255"/>
      <c r="D269" s="282"/>
    </row>
    <row r="270" hidden="1">
      <c r="C270" s="255"/>
      <c r="D270" s="282"/>
    </row>
    <row r="271" hidden="1">
      <c r="C271" s="255"/>
      <c r="D271" s="282"/>
    </row>
    <row r="272" hidden="1">
      <c r="C272" s="255"/>
      <c r="D272" s="282"/>
    </row>
    <row r="273" hidden="1">
      <c r="C273" s="255"/>
      <c r="D273" s="282"/>
    </row>
    <row r="274" hidden="1">
      <c r="C274" s="255"/>
      <c r="D274" s="282"/>
    </row>
    <row r="275" hidden="1">
      <c r="C275" s="255"/>
      <c r="D275" s="282"/>
    </row>
    <row r="276" hidden="1">
      <c r="C276" s="255"/>
      <c r="D276" s="282"/>
    </row>
    <row r="277" hidden="1">
      <c r="C277" s="255"/>
      <c r="D277" s="282"/>
    </row>
    <row r="278" hidden="1">
      <c r="C278" s="255"/>
      <c r="D278" s="282"/>
    </row>
    <row r="279" hidden="1">
      <c r="C279" s="255"/>
      <c r="D279" s="282"/>
    </row>
    <row r="280" hidden="1">
      <c r="C280" s="255"/>
      <c r="D280" s="282"/>
    </row>
    <row r="281" hidden="1">
      <c r="C281" s="255"/>
      <c r="D281" s="282"/>
    </row>
    <row r="282" hidden="1">
      <c r="C282" s="255"/>
      <c r="D282" s="282"/>
    </row>
    <row r="283" hidden="1">
      <c r="C283" s="255"/>
      <c r="D283" s="282"/>
    </row>
    <row r="284" hidden="1">
      <c r="C284" s="255"/>
      <c r="D284" s="282"/>
    </row>
    <row r="285" hidden="1">
      <c r="C285" s="255"/>
      <c r="D285" s="282"/>
    </row>
    <row r="286" hidden="1">
      <c r="C286" s="255"/>
      <c r="D286" s="282"/>
    </row>
    <row r="287" hidden="1">
      <c r="C287" s="255"/>
      <c r="D287" s="282"/>
    </row>
    <row r="288" hidden="1">
      <c r="C288" s="255"/>
      <c r="D288" s="282"/>
    </row>
    <row r="289" hidden="1">
      <c r="C289" s="255"/>
      <c r="D289" s="282"/>
    </row>
    <row r="290" hidden="1">
      <c r="C290" s="255"/>
      <c r="D290" s="282"/>
    </row>
    <row r="291" hidden="1">
      <c r="C291" s="255"/>
      <c r="D291" s="282"/>
    </row>
    <row r="292" hidden="1">
      <c r="C292" s="255"/>
      <c r="D292" s="282"/>
    </row>
    <row r="293" hidden="1">
      <c r="C293" s="255"/>
      <c r="D293" s="282"/>
    </row>
    <row r="294" hidden="1">
      <c r="C294" s="255"/>
      <c r="D294" s="282"/>
    </row>
    <row r="295" hidden="1">
      <c r="C295" s="255"/>
      <c r="D295" s="282"/>
    </row>
    <row r="296" hidden="1">
      <c r="C296" s="255"/>
      <c r="D296" s="282"/>
    </row>
    <row r="297" hidden="1">
      <c r="C297" s="255"/>
      <c r="D297" s="282"/>
    </row>
    <row r="298" hidden="1">
      <c r="C298" s="255"/>
      <c r="D298" s="282"/>
    </row>
    <row r="299" hidden="1">
      <c r="C299" s="255"/>
      <c r="D299" s="282"/>
    </row>
    <row r="300" hidden="1">
      <c r="C300" s="255"/>
      <c r="D300" s="282"/>
    </row>
    <row r="301" hidden="1">
      <c r="C301" s="255"/>
      <c r="D301" s="282"/>
    </row>
    <row r="302" hidden="1">
      <c r="C302" s="255"/>
      <c r="D302" s="282"/>
    </row>
    <row r="303" hidden="1">
      <c r="C303" s="255"/>
      <c r="D303" s="282"/>
    </row>
    <row r="304" hidden="1">
      <c r="C304" s="255"/>
      <c r="D304" s="282"/>
    </row>
    <row r="305" hidden="1">
      <c r="C305" s="255"/>
      <c r="D305" s="282"/>
    </row>
    <row r="306" hidden="1">
      <c r="C306" s="255"/>
      <c r="D306" s="282"/>
    </row>
    <row r="307" hidden="1">
      <c r="C307" s="255"/>
      <c r="D307" s="282"/>
    </row>
    <row r="308" hidden="1">
      <c r="C308" s="255"/>
      <c r="D308" s="282"/>
    </row>
    <row r="309" hidden="1">
      <c r="C309" s="255"/>
      <c r="D309" s="282"/>
    </row>
    <row r="310" hidden="1">
      <c r="C310" s="255"/>
      <c r="D310" s="282"/>
    </row>
    <row r="311" hidden="1">
      <c r="C311" s="255"/>
      <c r="D311" s="282"/>
    </row>
    <row r="312" hidden="1">
      <c r="C312" s="255"/>
      <c r="D312" s="282"/>
    </row>
    <row r="313" hidden="1">
      <c r="C313" s="255"/>
      <c r="D313" s="282"/>
    </row>
    <row r="314" hidden="1">
      <c r="C314" s="255"/>
      <c r="D314" s="282"/>
    </row>
    <row r="315" hidden="1">
      <c r="C315" s="255"/>
      <c r="D315" s="282"/>
    </row>
    <row r="316" hidden="1">
      <c r="C316" s="255"/>
      <c r="D316" s="282"/>
    </row>
    <row r="317" hidden="1">
      <c r="C317" s="255"/>
      <c r="D317" s="282"/>
    </row>
    <row r="318" hidden="1">
      <c r="C318" s="255"/>
      <c r="D318" s="282"/>
    </row>
    <row r="319" hidden="1">
      <c r="C319" s="255"/>
      <c r="D319" s="282"/>
    </row>
    <row r="320" hidden="1">
      <c r="C320" s="255"/>
      <c r="D320" s="282"/>
    </row>
    <row r="321" hidden="1">
      <c r="C321" s="255"/>
      <c r="D321" s="282"/>
    </row>
    <row r="322" hidden="1">
      <c r="C322" s="255"/>
      <c r="D322" s="282"/>
    </row>
    <row r="323" hidden="1">
      <c r="C323" s="255"/>
      <c r="D323" s="282"/>
    </row>
    <row r="324" hidden="1">
      <c r="C324" s="255"/>
      <c r="D324" s="282"/>
    </row>
    <row r="325" hidden="1">
      <c r="C325" s="255"/>
      <c r="D325" s="282"/>
    </row>
    <row r="326" hidden="1">
      <c r="C326" s="255"/>
      <c r="D326" s="282"/>
    </row>
    <row r="327" hidden="1">
      <c r="C327" s="255"/>
      <c r="D327" s="282"/>
    </row>
    <row r="328" hidden="1">
      <c r="C328" s="255"/>
      <c r="D328" s="282"/>
    </row>
    <row r="329" hidden="1">
      <c r="C329" s="255"/>
      <c r="D329" s="282"/>
    </row>
    <row r="330" hidden="1">
      <c r="C330" s="255"/>
      <c r="D330" s="282"/>
    </row>
    <row r="331" hidden="1">
      <c r="C331" s="255"/>
      <c r="D331" s="282"/>
    </row>
    <row r="332" hidden="1">
      <c r="C332" s="255"/>
      <c r="D332" s="282"/>
    </row>
    <row r="333" hidden="1">
      <c r="C333" s="255"/>
      <c r="D333" s="282"/>
    </row>
    <row r="334" hidden="1">
      <c r="C334" s="255"/>
      <c r="D334" s="282"/>
    </row>
    <row r="335" hidden="1">
      <c r="C335" s="255"/>
      <c r="D335" s="282"/>
    </row>
    <row r="336" hidden="1">
      <c r="C336" s="255"/>
      <c r="D336" s="282"/>
    </row>
    <row r="337" hidden="1">
      <c r="C337" s="255"/>
      <c r="D337" s="282"/>
    </row>
    <row r="338" hidden="1">
      <c r="C338" s="255"/>
      <c r="D338" s="282"/>
    </row>
    <row r="339" hidden="1">
      <c r="C339" s="255"/>
      <c r="D339" s="282"/>
    </row>
    <row r="340" hidden="1">
      <c r="C340" s="255"/>
      <c r="D340" s="282"/>
    </row>
    <row r="341" hidden="1">
      <c r="C341" s="255"/>
      <c r="D341" s="282"/>
    </row>
    <row r="342" hidden="1">
      <c r="C342" s="255"/>
      <c r="D342" s="282"/>
    </row>
    <row r="343" hidden="1">
      <c r="C343" s="255"/>
      <c r="D343" s="282"/>
    </row>
    <row r="344" hidden="1">
      <c r="C344" s="255"/>
      <c r="D344" s="282"/>
    </row>
    <row r="345" hidden="1">
      <c r="C345" s="255"/>
      <c r="D345" s="282"/>
    </row>
    <row r="346" hidden="1">
      <c r="C346" s="255"/>
      <c r="D346" s="282"/>
    </row>
    <row r="347" hidden="1">
      <c r="C347" s="255"/>
      <c r="D347" s="282"/>
    </row>
    <row r="348" hidden="1">
      <c r="C348" s="255"/>
      <c r="D348" s="282"/>
    </row>
    <row r="349" hidden="1">
      <c r="C349" s="255"/>
      <c r="D349" s="282"/>
    </row>
    <row r="350" hidden="1">
      <c r="C350" s="255"/>
      <c r="D350" s="282"/>
    </row>
    <row r="351" hidden="1">
      <c r="C351" s="255"/>
      <c r="D351" s="282"/>
    </row>
    <row r="352" hidden="1">
      <c r="C352" s="255"/>
      <c r="D352" s="282"/>
    </row>
    <row r="353" hidden="1">
      <c r="C353" s="255"/>
      <c r="D353" s="282"/>
    </row>
    <row r="354" hidden="1">
      <c r="C354" s="255"/>
      <c r="D354" s="282"/>
    </row>
    <row r="355" hidden="1">
      <c r="C355" s="255"/>
      <c r="D355" s="282"/>
    </row>
    <row r="356" hidden="1">
      <c r="C356" s="255"/>
      <c r="D356" s="282"/>
    </row>
    <row r="357" hidden="1">
      <c r="C357" s="255"/>
      <c r="D357" s="282"/>
    </row>
    <row r="358" hidden="1">
      <c r="C358" s="255"/>
      <c r="D358" s="282"/>
    </row>
    <row r="359" hidden="1">
      <c r="C359" s="255"/>
      <c r="D359" s="282"/>
    </row>
    <row r="360" hidden="1">
      <c r="C360" s="255"/>
      <c r="D360" s="282"/>
    </row>
    <row r="361" hidden="1">
      <c r="C361" s="255"/>
      <c r="D361" s="282"/>
    </row>
    <row r="362" hidden="1">
      <c r="C362" s="255"/>
      <c r="D362" s="282"/>
    </row>
    <row r="363" hidden="1">
      <c r="C363" s="255"/>
      <c r="D363" s="282"/>
    </row>
    <row r="364" hidden="1">
      <c r="C364" s="255"/>
      <c r="D364" s="282"/>
    </row>
    <row r="365" hidden="1">
      <c r="C365" s="255"/>
      <c r="D365" s="282"/>
    </row>
    <row r="366" hidden="1">
      <c r="C366" s="255"/>
      <c r="D366" s="282"/>
    </row>
    <row r="367" hidden="1">
      <c r="C367" s="255"/>
      <c r="D367" s="282"/>
    </row>
    <row r="368" hidden="1">
      <c r="C368" s="255"/>
      <c r="D368" s="282"/>
    </row>
    <row r="369" hidden="1">
      <c r="C369" s="255"/>
      <c r="D369" s="282"/>
    </row>
    <row r="370" hidden="1">
      <c r="C370" s="255"/>
      <c r="D370" s="282"/>
    </row>
    <row r="371" hidden="1">
      <c r="C371" s="255"/>
      <c r="D371" s="282"/>
    </row>
    <row r="372" hidden="1">
      <c r="C372" s="255"/>
      <c r="D372" s="282"/>
    </row>
    <row r="373" hidden="1">
      <c r="C373" s="255"/>
      <c r="D373" s="282"/>
    </row>
    <row r="374" hidden="1">
      <c r="C374" s="255"/>
      <c r="D374" s="282"/>
    </row>
    <row r="375" hidden="1">
      <c r="C375" s="255"/>
      <c r="D375" s="282"/>
    </row>
    <row r="376" hidden="1">
      <c r="C376" s="255"/>
      <c r="D376" s="282"/>
    </row>
    <row r="377" hidden="1">
      <c r="C377" s="255"/>
      <c r="D377" s="282"/>
    </row>
    <row r="378" hidden="1">
      <c r="C378" s="255"/>
      <c r="D378" s="282"/>
    </row>
    <row r="379" hidden="1">
      <c r="C379" s="255"/>
      <c r="D379" s="282"/>
    </row>
    <row r="380" hidden="1">
      <c r="C380" s="255"/>
      <c r="D380" s="282"/>
    </row>
    <row r="381" hidden="1">
      <c r="C381" s="255"/>
      <c r="D381" s="282"/>
    </row>
    <row r="382" hidden="1">
      <c r="C382" s="255"/>
      <c r="D382" s="282"/>
    </row>
    <row r="383" hidden="1">
      <c r="C383" s="255"/>
      <c r="D383" s="282"/>
    </row>
    <row r="384" hidden="1">
      <c r="C384" s="255"/>
      <c r="D384" s="282"/>
    </row>
    <row r="385" hidden="1">
      <c r="C385" s="255"/>
      <c r="D385" s="282"/>
    </row>
    <row r="386" hidden="1">
      <c r="C386" s="255"/>
      <c r="D386" s="282"/>
    </row>
    <row r="387" hidden="1">
      <c r="C387" s="255"/>
      <c r="D387" s="282"/>
    </row>
    <row r="388" hidden="1">
      <c r="C388" s="255"/>
      <c r="D388" s="282"/>
    </row>
    <row r="389" hidden="1">
      <c r="C389" s="255"/>
      <c r="D389" s="282"/>
    </row>
    <row r="390" hidden="1">
      <c r="C390" s="255"/>
      <c r="D390" s="282"/>
    </row>
    <row r="391" hidden="1">
      <c r="C391" s="255"/>
      <c r="D391" s="282"/>
    </row>
    <row r="392" hidden="1">
      <c r="C392" s="255"/>
      <c r="D392" s="282"/>
    </row>
    <row r="393" hidden="1">
      <c r="C393" s="255"/>
      <c r="D393" s="282"/>
    </row>
    <row r="394" hidden="1">
      <c r="C394" s="255"/>
      <c r="D394" s="282"/>
    </row>
    <row r="395" hidden="1">
      <c r="C395" s="255"/>
      <c r="D395" s="282"/>
    </row>
    <row r="396" hidden="1">
      <c r="C396" s="255"/>
      <c r="D396" s="282"/>
    </row>
    <row r="397" hidden="1">
      <c r="C397" s="255"/>
      <c r="D397" s="282"/>
    </row>
    <row r="398" hidden="1">
      <c r="C398" s="255"/>
      <c r="D398" s="282"/>
    </row>
    <row r="399" hidden="1">
      <c r="C399" s="255"/>
      <c r="D399" s="282"/>
    </row>
    <row r="400" hidden="1">
      <c r="C400" s="255"/>
      <c r="D400" s="282"/>
    </row>
    <row r="401" hidden="1">
      <c r="C401" s="255"/>
      <c r="D401" s="282"/>
    </row>
    <row r="402" hidden="1">
      <c r="C402" s="255"/>
      <c r="D402" s="282"/>
    </row>
    <row r="403" hidden="1">
      <c r="C403" s="255"/>
      <c r="D403" s="282"/>
    </row>
    <row r="404" hidden="1">
      <c r="C404" s="255"/>
      <c r="D404" s="282"/>
    </row>
    <row r="405" hidden="1">
      <c r="C405" s="255"/>
      <c r="D405" s="282"/>
    </row>
    <row r="406" hidden="1">
      <c r="C406" s="255"/>
      <c r="D406" s="282"/>
    </row>
    <row r="407" hidden="1">
      <c r="C407" s="255"/>
      <c r="D407" s="282"/>
    </row>
    <row r="408" hidden="1">
      <c r="C408" s="255"/>
      <c r="D408" s="282"/>
    </row>
    <row r="409" hidden="1">
      <c r="C409" s="255"/>
      <c r="D409" s="282"/>
    </row>
    <row r="410" hidden="1">
      <c r="C410" s="255"/>
      <c r="D410" s="282"/>
    </row>
    <row r="411" hidden="1">
      <c r="C411" s="255"/>
      <c r="D411" s="282"/>
    </row>
    <row r="412" hidden="1">
      <c r="C412" s="255"/>
      <c r="D412" s="282"/>
    </row>
    <row r="413" hidden="1">
      <c r="C413" s="255"/>
      <c r="D413" s="282"/>
    </row>
    <row r="414" hidden="1">
      <c r="C414" s="255"/>
      <c r="D414" s="282"/>
    </row>
    <row r="415" hidden="1">
      <c r="C415" s="255"/>
      <c r="D415" s="282"/>
    </row>
    <row r="416" hidden="1">
      <c r="C416" s="255"/>
      <c r="D416" s="282"/>
    </row>
    <row r="417" hidden="1">
      <c r="C417" s="255"/>
      <c r="D417" s="282"/>
    </row>
    <row r="418" hidden="1">
      <c r="C418" s="255"/>
      <c r="D418" s="282"/>
    </row>
    <row r="419" hidden="1">
      <c r="C419" s="255"/>
      <c r="D419" s="282"/>
    </row>
    <row r="420" hidden="1">
      <c r="C420" s="255"/>
      <c r="D420" s="282"/>
    </row>
    <row r="421" hidden="1">
      <c r="C421" s="255"/>
      <c r="D421" s="282"/>
    </row>
    <row r="422" hidden="1">
      <c r="C422" s="255"/>
      <c r="D422" s="282"/>
    </row>
    <row r="423" hidden="1">
      <c r="C423" s="255"/>
      <c r="D423" s="282"/>
    </row>
    <row r="424" hidden="1">
      <c r="C424" s="255"/>
      <c r="D424" s="282"/>
    </row>
    <row r="425" hidden="1">
      <c r="C425" s="255"/>
      <c r="D425" s="282"/>
    </row>
    <row r="426" hidden="1">
      <c r="C426" s="255"/>
      <c r="D426" s="282"/>
    </row>
    <row r="427" hidden="1">
      <c r="C427" s="255"/>
      <c r="D427" s="282"/>
    </row>
    <row r="428" hidden="1">
      <c r="C428" s="255"/>
      <c r="D428" s="282"/>
    </row>
    <row r="429" hidden="1">
      <c r="C429" s="255"/>
      <c r="D429" s="282"/>
    </row>
    <row r="430" hidden="1">
      <c r="C430" s="255"/>
      <c r="D430" s="282"/>
    </row>
    <row r="431" hidden="1">
      <c r="C431" s="255"/>
      <c r="D431" s="282"/>
    </row>
    <row r="432" hidden="1">
      <c r="C432" s="255"/>
      <c r="D432" s="282"/>
    </row>
    <row r="433" hidden="1">
      <c r="C433" s="255"/>
      <c r="D433" s="282"/>
    </row>
    <row r="434" hidden="1">
      <c r="C434" s="255"/>
      <c r="D434" s="282"/>
    </row>
    <row r="435" hidden="1">
      <c r="C435" s="255"/>
      <c r="D435" s="282"/>
    </row>
    <row r="436" hidden="1">
      <c r="C436" s="255"/>
      <c r="D436" s="282"/>
    </row>
    <row r="437" hidden="1">
      <c r="C437" s="255"/>
      <c r="D437" s="282"/>
    </row>
    <row r="438" hidden="1">
      <c r="C438" s="255"/>
      <c r="D438" s="282"/>
    </row>
    <row r="439" hidden="1">
      <c r="C439" s="255"/>
      <c r="D439" s="282"/>
    </row>
    <row r="440" hidden="1">
      <c r="C440" s="255"/>
      <c r="D440" s="282"/>
    </row>
    <row r="441" hidden="1">
      <c r="C441" s="255"/>
      <c r="D441" s="282"/>
    </row>
    <row r="442" hidden="1">
      <c r="C442" s="255"/>
      <c r="D442" s="282"/>
    </row>
    <row r="443" hidden="1">
      <c r="C443" s="255"/>
      <c r="D443" s="282"/>
    </row>
    <row r="444" hidden="1">
      <c r="C444" s="255"/>
      <c r="D444" s="282"/>
    </row>
    <row r="445" hidden="1">
      <c r="C445" s="255"/>
      <c r="D445" s="282"/>
    </row>
    <row r="446" hidden="1">
      <c r="C446" s="255"/>
      <c r="D446" s="282"/>
    </row>
    <row r="447" hidden="1">
      <c r="C447" s="255"/>
      <c r="D447" s="282"/>
    </row>
    <row r="448" hidden="1">
      <c r="C448" s="255"/>
      <c r="D448" s="282"/>
    </row>
    <row r="449" hidden="1">
      <c r="C449" s="255"/>
      <c r="D449" s="282"/>
    </row>
    <row r="450" hidden="1">
      <c r="C450" s="255"/>
      <c r="D450" s="282"/>
    </row>
    <row r="451" hidden="1">
      <c r="C451" s="255"/>
      <c r="D451" s="282"/>
    </row>
    <row r="452" hidden="1">
      <c r="C452" s="255"/>
      <c r="D452" s="282"/>
    </row>
    <row r="453" hidden="1">
      <c r="C453" s="255"/>
      <c r="D453" s="282"/>
    </row>
    <row r="454" hidden="1">
      <c r="C454" s="255"/>
      <c r="D454" s="282"/>
    </row>
    <row r="455" hidden="1">
      <c r="C455" s="255"/>
      <c r="D455" s="282"/>
    </row>
    <row r="456" hidden="1">
      <c r="C456" s="255"/>
      <c r="D456" s="282"/>
    </row>
    <row r="457" hidden="1">
      <c r="C457" s="255"/>
      <c r="D457" s="282"/>
    </row>
    <row r="458" hidden="1">
      <c r="C458" s="255"/>
      <c r="D458" s="282"/>
    </row>
    <row r="459" hidden="1">
      <c r="C459" s="255"/>
      <c r="D459" s="282"/>
    </row>
    <row r="460" hidden="1">
      <c r="C460" s="255"/>
      <c r="D460" s="282"/>
    </row>
    <row r="461" hidden="1">
      <c r="C461" s="255"/>
      <c r="D461" s="282"/>
    </row>
    <row r="462" hidden="1">
      <c r="C462" s="255"/>
      <c r="D462" s="282"/>
    </row>
    <row r="463" hidden="1">
      <c r="C463" s="255"/>
      <c r="D463" s="282"/>
    </row>
    <row r="464" hidden="1">
      <c r="C464" s="255"/>
      <c r="D464" s="282"/>
    </row>
    <row r="465" hidden="1">
      <c r="C465" s="255"/>
      <c r="D465" s="282"/>
    </row>
    <row r="466" hidden="1">
      <c r="C466" s="255"/>
      <c r="D466" s="282"/>
    </row>
    <row r="467" hidden="1">
      <c r="C467" s="255"/>
      <c r="D467" s="282"/>
    </row>
    <row r="468" hidden="1">
      <c r="C468" s="255"/>
      <c r="D468" s="282"/>
    </row>
    <row r="469" hidden="1">
      <c r="C469" s="255"/>
      <c r="D469" s="282"/>
    </row>
    <row r="470" hidden="1">
      <c r="C470" s="255"/>
      <c r="D470" s="282"/>
    </row>
    <row r="471" hidden="1">
      <c r="C471" s="255"/>
      <c r="D471" s="282"/>
    </row>
    <row r="472" hidden="1">
      <c r="C472" s="255"/>
      <c r="D472" s="282"/>
    </row>
    <row r="473" hidden="1">
      <c r="C473" s="255"/>
      <c r="D473" s="282"/>
    </row>
    <row r="474" hidden="1">
      <c r="C474" s="255"/>
      <c r="D474" s="282"/>
    </row>
    <row r="475" hidden="1">
      <c r="C475" s="255"/>
      <c r="D475" s="282"/>
    </row>
    <row r="476" hidden="1">
      <c r="C476" s="255"/>
      <c r="D476" s="282"/>
    </row>
    <row r="477" hidden="1">
      <c r="C477" s="255"/>
      <c r="D477" s="282"/>
    </row>
    <row r="478" hidden="1">
      <c r="C478" s="255"/>
      <c r="D478" s="282"/>
    </row>
    <row r="479" hidden="1">
      <c r="C479" s="255"/>
      <c r="D479" s="282"/>
    </row>
    <row r="480" hidden="1">
      <c r="C480" s="255"/>
      <c r="D480" s="282"/>
    </row>
    <row r="481" hidden="1">
      <c r="C481" s="255"/>
      <c r="D481" s="282"/>
    </row>
    <row r="482" hidden="1">
      <c r="C482" s="255"/>
      <c r="D482" s="282"/>
    </row>
    <row r="483" hidden="1">
      <c r="C483" s="255"/>
      <c r="D483" s="282"/>
    </row>
    <row r="484" hidden="1">
      <c r="C484" s="255"/>
      <c r="D484" s="282"/>
    </row>
    <row r="485" hidden="1">
      <c r="C485" s="255"/>
      <c r="D485" s="282"/>
    </row>
    <row r="486" hidden="1">
      <c r="C486" s="255"/>
      <c r="D486" s="282"/>
    </row>
    <row r="487" hidden="1">
      <c r="C487" s="255"/>
      <c r="D487" s="282"/>
    </row>
    <row r="488" hidden="1">
      <c r="C488" s="255"/>
      <c r="D488" s="282"/>
    </row>
    <row r="489" hidden="1">
      <c r="C489" s="255"/>
      <c r="D489" s="282"/>
    </row>
    <row r="490" hidden="1">
      <c r="C490" s="255"/>
      <c r="D490" s="282"/>
    </row>
    <row r="491" hidden="1">
      <c r="C491" s="255"/>
      <c r="D491" s="282"/>
    </row>
    <row r="492" hidden="1">
      <c r="C492" s="255"/>
      <c r="D492" s="282"/>
    </row>
    <row r="493" hidden="1">
      <c r="C493" s="255"/>
      <c r="D493" s="282"/>
    </row>
    <row r="494" hidden="1">
      <c r="C494" s="255"/>
      <c r="D494" s="282"/>
    </row>
    <row r="495" hidden="1">
      <c r="C495" s="255"/>
      <c r="D495" s="282"/>
    </row>
    <row r="496" hidden="1">
      <c r="C496" s="255"/>
      <c r="D496" s="282"/>
    </row>
    <row r="497" hidden="1">
      <c r="C497" s="255"/>
      <c r="D497" s="282"/>
    </row>
    <row r="498" hidden="1">
      <c r="C498" s="255"/>
      <c r="D498" s="282"/>
    </row>
    <row r="499" hidden="1">
      <c r="C499" s="255"/>
      <c r="D499" s="282"/>
    </row>
    <row r="500" hidden="1">
      <c r="C500" s="255"/>
      <c r="D500" s="282"/>
    </row>
    <row r="501" hidden="1">
      <c r="C501" s="255"/>
      <c r="D501" s="282"/>
    </row>
    <row r="502" hidden="1">
      <c r="C502" s="255"/>
      <c r="D502" s="282"/>
    </row>
    <row r="503" hidden="1">
      <c r="C503" s="255"/>
      <c r="D503" s="282"/>
    </row>
    <row r="504" hidden="1">
      <c r="C504" s="255"/>
      <c r="D504" s="282"/>
    </row>
    <row r="505" hidden="1">
      <c r="C505" s="255"/>
      <c r="D505" s="282"/>
    </row>
    <row r="506" hidden="1">
      <c r="C506" s="255"/>
      <c r="D506" s="282"/>
    </row>
    <row r="507" hidden="1">
      <c r="C507" s="255"/>
      <c r="D507" s="282"/>
    </row>
    <row r="508" hidden="1">
      <c r="C508" s="255"/>
      <c r="D508" s="282"/>
    </row>
    <row r="509" hidden="1">
      <c r="C509" s="255"/>
      <c r="D509" s="282"/>
    </row>
    <row r="510" hidden="1">
      <c r="C510" s="255"/>
      <c r="D510" s="282"/>
    </row>
    <row r="511" hidden="1">
      <c r="C511" s="255"/>
      <c r="D511" s="282"/>
    </row>
    <row r="512" hidden="1">
      <c r="C512" s="255"/>
      <c r="D512" s="282"/>
    </row>
    <row r="513" hidden="1">
      <c r="C513" s="255"/>
      <c r="D513" s="282"/>
    </row>
    <row r="514" hidden="1">
      <c r="C514" s="255"/>
      <c r="D514" s="282"/>
    </row>
    <row r="515" hidden="1">
      <c r="C515" s="255"/>
      <c r="D515" s="282"/>
    </row>
    <row r="516" hidden="1">
      <c r="C516" s="255"/>
      <c r="D516" s="282"/>
    </row>
    <row r="517" hidden="1">
      <c r="C517" s="255"/>
      <c r="D517" s="282"/>
    </row>
    <row r="518" hidden="1">
      <c r="C518" s="255"/>
      <c r="D518" s="282"/>
    </row>
    <row r="519" hidden="1">
      <c r="C519" s="255"/>
      <c r="D519" s="282"/>
    </row>
    <row r="520" hidden="1">
      <c r="C520" s="255"/>
      <c r="D520" s="282"/>
    </row>
    <row r="521" hidden="1">
      <c r="C521" s="255"/>
      <c r="D521" s="282"/>
    </row>
    <row r="522" hidden="1">
      <c r="C522" s="255"/>
      <c r="D522" s="282"/>
    </row>
    <row r="523" hidden="1">
      <c r="C523" s="255"/>
      <c r="D523" s="282"/>
    </row>
    <row r="524" hidden="1">
      <c r="C524" s="255"/>
      <c r="D524" s="282"/>
    </row>
    <row r="525" hidden="1">
      <c r="C525" s="255"/>
      <c r="D525" s="282"/>
    </row>
    <row r="526" hidden="1">
      <c r="C526" s="255"/>
      <c r="D526" s="282"/>
    </row>
    <row r="527" hidden="1">
      <c r="C527" s="255"/>
      <c r="D527" s="282"/>
    </row>
    <row r="528" hidden="1">
      <c r="C528" s="255"/>
      <c r="D528" s="282"/>
    </row>
    <row r="529" hidden="1">
      <c r="C529" s="255"/>
      <c r="D529" s="282"/>
    </row>
    <row r="530" hidden="1">
      <c r="C530" s="255"/>
      <c r="D530" s="282"/>
    </row>
    <row r="531" hidden="1">
      <c r="C531" s="255"/>
      <c r="D531" s="282"/>
    </row>
    <row r="532" hidden="1">
      <c r="C532" s="255"/>
      <c r="D532" s="282"/>
    </row>
    <row r="533" hidden="1">
      <c r="C533" s="255"/>
      <c r="D533" s="282"/>
    </row>
    <row r="534" hidden="1">
      <c r="C534" s="255"/>
      <c r="D534" s="282"/>
    </row>
    <row r="535" hidden="1">
      <c r="C535" s="255"/>
      <c r="D535" s="282"/>
    </row>
    <row r="536" hidden="1">
      <c r="C536" s="255"/>
      <c r="D536" s="282"/>
    </row>
    <row r="537" hidden="1">
      <c r="C537" s="255"/>
      <c r="D537" s="282"/>
    </row>
    <row r="538" hidden="1">
      <c r="C538" s="255"/>
      <c r="D538" s="282"/>
    </row>
    <row r="539" hidden="1">
      <c r="C539" s="255"/>
      <c r="D539" s="282"/>
    </row>
    <row r="540" hidden="1">
      <c r="C540" s="255"/>
      <c r="D540" s="282"/>
    </row>
    <row r="541" hidden="1">
      <c r="C541" s="255"/>
      <c r="D541" s="282"/>
    </row>
    <row r="542" hidden="1">
      <c r="C542" s="255"/>
      <c r="D542" s="282"/>
    </row>
    <row r="543" hidden="1">
      <c r="C543" s="255"/>
      <c r="D543" s="282"/>
    </row>
    <row r="544" hidden="1">
      <c r="C544" s="255"/>
      <c r="D544" s="282"/>
    </row>
    <row r="545" hidden="1">
      <c r="C545" s="255"/>
      <c r="D545" s="282"/>
    </row>
    <row r="546" hidden="1">
      <c r="C546" s="255"/>
      <c r="D546" s="282"/>
    </row>
    <row r="547" hidden="1">
      <c r="C547" s="255"/>
      <c r="D547" s="282"/>
    </row>
    <row r="548" hidden="1">
      <c r="C548" s="255"/>
      <c r="D548" s="282"/>
    </row>
    <row r="549" hidden="1">
      <c r="C549" s="255"/>
      <c r="D549" s="282"/>
    </row>
    <row r="550" hidden="1">
      <c r="C550" s="255"/>
      <c r="D550" s="282"/>
    </row>
    <row r="551" hidden="1">
      <c r="C551" s="255"/>
      <c r="D551" s="282"/>
    </row>
    <row r="552" hidden="1">
      <c r="C552" s="255"/>
      <c r="D552" s="282"/>
    </row>
    <row r="553" hidden="1">
      <c r="C553" s="255"/>
      <c r="D553" s="282"/>
    </row>
    <row r="554" hidden="1">
      <c r="C554" s="255"/>
      <c r="D554" s="282"/>
    </row>
    <row r="555" hidden="1">
      <c r="C555" s="255"/>
      <c r="D555" s="282"/>
    </row>
    <row r="556" hidden="1">
      <c r="C556" s="255"/>
      <c r="D556" s="282"/>
    </row>
    <row r="557" hidden="1">
      <c r="C557" s="255"/>
      <c r="D557" s="282"/>
    </row>
    <row r="558" hidden="1">
      <c r="C558" s="255"/>
      <c r="D558" s="282"/>
    </row>
    <row r="559" hidden="1">
      <c r="C559" s="255"/>
      <c r="D559" s="282"/>
    </row>
    <row r="560" hidden="1">
      <c r="C560" s="255"/>
      <c r="D560" s="282"/>
    </row>
    <row r="561" hidden="1">
      <c r="C561" s="255"/>
      <c r="D561" s="282"/>
    </row>
    <row r="562" hidden="1">
      <c r="C562" s="255"/>
      <c r="D562" s="282"/>
    </row>
    <row r="563" hidden="1">
      <c r="C563" s="255"/>
      <c r="D563" s="282"/>
    </row>
    <row r="564" hidden="1">
      <c r="C564" s="255"/>
      <c r="D564" s="282"/>
    </row>
    <row r="565" hidden="1">
      <c r="C565" s="255"/>
      <c r="D565" s="282"/>
    </row>
    <row r="566" hidden="1">
      <c r="C566" s="255"/>
      <c r="D566" s="282"/>
    </row>
    <row r="567" hidden="1">
      <c r="C567" s="255"/>
      <c r="D567" s="282"/>
    </row>
    <row r="568" hidden="1">
      <c r="C568" s="255"/>
      <c r="D568" s="282"/>
    </row>
    <row r="569" hidden="1">
      <c r="C569" s="255"/>
      <c r="D569" s="282"/>
    </row>
    <row r="570" hidden="1">
      <c r="C570" s="255"/>
      <c r="D570" s="282"/>
    </row>
    <row r="571" hidden="1">
      <c r="C571" s="255"/>
      <c r="D571" s="282"/>
    </row>
    <row r="572" hidden="1">
      <c r="C572" s="255"/>
      <c r="D572" s="282"/>
    </row>
    <row r="573" hidden="1">
      <c r="C573" s="255"/>
      <c r="D573" s="282"/>
    </row>
    <row r="574" hidden="1">
      <c r="C574" s="255"/>
      <c r="D574" s="282"/>
    </row>
    <row r="575" hidden="1">
      <c r="C575" s="255"/>
      <c r="D575" s="282"/>
    </row>
    <row r="576" hidden="1">
      <c r="C576" s="255"/>
      <c r="D576" s="282"/>
    </row>
    <row r="577" hidden="1">
      <c r="C577" s="255"/>
      <c r="D577" s="282"/>
    </row>
    <row r="578" hidden="1">
      <c r="C578" s="255"/>
      <c r="D578" s="282"/>
    </row>
    <row r="579" hidden="1">
      <c r="C579" s="255"/>
      <c r="D579" s="282"/>
    </row>
    <row r="580" hidden="1">
      <c r="C580" s="255"/>
      <c r="D580" s="282"/>
    </row>
    <row r="581" hidden="1">
      <c r="C581" s="255"/>
      <c r="D581" s="282"/>
    </row>
    <row r="582" hidden="1">
      <c r="C582" s="255"/>
      <c r="D582" s="282"/>
    </row>
    <row r="583" hidden="1">
      <c r="C583" s="255"/>
      <c r="D583" s="282"/>
    </row>
    <row r="584" hidden="1">
      <c r="C584" s="255"/>
      <c r="D584" s="282"/>
    </row>
    <row r="585" hidden="1">
      <c r="C585" s="255"/>
      <c r="D585" s="282"/>
    </row>
    <row r="586" hidden="1">
      <c r="C586" s="255"/>
      <c r="D586" s="282"/>
    </row>
    <row r="587" hidden="1">
      <c r="C587" s="255"/>
      <c r="D587" s="282"/>
    </row>
    <row r="588" hidden="1">
      <c r="C588" s="255"/>
      <c r="D588" s="282"/>
    </row>
    <row r="589" hidden="1">
      <c r="C589" s="255"/>
      <c r="D589" s="282"/>
    </row>
    <row r="590" hidden="1">
      <c r="C590" s="255"/>
      <c r="D590" s="282"/>
    </row>
    <row r="591" hidden="1">
      <c r="C591" s="255"/>
      <c r="D591" s="282"/>
    </row>
    <row r="592" hidden="1">
      <c r="C592" s="255"/>
      <c r="D592" s="282"/>
    </row>
    <row r="593" hidden="1">
      <c r="C593" s="255"/>
      <c r="D593" s="282"/>
    </row>
    <row r="594" hidden="1">
      <c r="C594" s="255"/>
      <c r="D594" s="282"/>
    </row>
    <row r="595" hidden="1">
      <c r="C595" s="255"/>
      <c r="D595" s="282"/>
    </row>
    <row r="596" hidden="1">
      <c r="C596" s="255"/>
      <c r="D596" s="282"/>
    </row>
    <row r="597" hidden="1">
      <c r="C597" s="255"/>
      <c r="D597" s="282"/>
    </row>
    <row r="598" hidden="1">
      <c r="C598" s="255"/>
      <c r="D598" s="282"/>
    </row>
    <row r="599" hidden="1">
      <c r="C599" s="255"/>
      <c r="D599" s="282"/>
    </row>
    <row r="600" hidden="1">
      <c r="C600" s="255"/>
      <c r="D600" s="282"/>
    </row>
    <row r="601" hidden="1">
      <c r="C601" s="255"/>
      <c r="D601" s="282"/>
    </row>
    <row r="602" hidden="1">
      <c r="C602" s="255"/>
      <c r="D602" s="282"/>
    </row>
    <row r="603" hidden="1">
      <c r="C603" s="255"/>
      <c r="D603" s="282"/>
    </row>
    <row r="604" hidden="1">
      <c r="C604" s="255"/>
      <c r="D604" s="282"/>
    </row>
    <row r="605" hidden="1">
      <c r="C605" s="255"/>
      <c r="D605" s="282"/>
    </row>
    <row r="606" hidden="1">
      <c r="C606" s="255"/>
      <c r="D606" s="282"/>
    </row>
    <row r="607" hidden="1">
      <c r="C607" s="255"/>
      <c r="D607" s="282"/>
    </row>
    <row r="608" hidden="1">
      <c r="C608" s="255"/>
      <c r="D608" s="282"/>
    </row>
    <row r="609" hidden="1">
      <c r="C609" s="255"/>
      <c r="D609" s="282"/>
    </row>
    <row r="610" hidden="1">
      <c r="C610" s="255"/>
      <c r="D610" s="282"/>
    </row>
    <row r="611" hidden="1">
      <c r="C611" s="255"/>
      <c r="D611" s="282"/>
    </row>
    <row r="612" hidden="1">
      <c r="C612" s="255"/>
      <c r="D612" s="282"/>
    </row>
    <row r="613" hidden="1">
      <c r="C613" s="255"/>
      <c r="D613" s="282"/>
    </row>
    <row r="614" hidden="1">
      <c r="C614" s="255"/>
      <c r="D614" s="282"/>
    </row>
    <row r="615" hidden="1">
      <c r="C615" s="255"/>
      <c r="D615" s="282"/>
    </row>
    <row r="616" hidden="1">
      <c r="C616" s="255"/>
      <c r="D616" s="282"/>
    </row>
    <row r="617" hidden="1">
      <c r="C617" s="255"/>
      <c r="D617" s="282"/>
    </row>
    <row r="618" hidden="1">
      <c r="C618" s="255"/>
      <c r="D618" s="282"/>
    </row>
    <row r="619" hidden="1">
      <c r="C619" s="255"/>
      <c r="D619" s="282"/>
    </row>
    <row r="620" hidden="1">
      <c r="C620" s="255"/>
      <c r="D620" s="282"/>
    </row>
    <row r="621" hidden="1">
      <c r="C621" s="255"/>
      <c r="D621" s="282"/>
    </row>
    <row r="622" hidden="1">
      <c r="C622" s="255"/>
      <c r="D622" s="282"/>
    </row>
    <row r="623" hidden="1">
      <c r="C623" s="255"/>
      <c r="D623" s="282"/>
    </row>
    <row r="624" hidden="1">
      <c r="C624" s="255"/>
      <c r="D624" s="282"/>
    </row>
    <row r="625" hidden="1">
      <c r="C625" s="255"/>
      <c r="D625" s="282"/>
    </row>
    <row r="626" hidden="1">
      <c r="C626" s="255"/>
      <c r="D626" s="282"/>
    </row>
    <row r="627" hidden="1">
      <c r="C627" s="255"/>
      <c r="D627" s="282"/>
    </row>
    <row r="628" hidden="1">
      <c r="C628" s="255"/>
      <c r="D628" s="282"/>
    </row>
    <row r="629" hidden="1">
      <c r="C629" s="255"/>
      <c r="D629" s="282"/>
    </row>
    <row r="630" hidden="1">
      <c r="C630" s="255"/>
      <c r="D630" s="282"/>
    </row>
    <row r="631" hidden="1">
      <c r="C631" s="255"/>
      <c r="D631" s="282"/>
    </row>
    <row r="632" hidden="1">
      <c r="C632" s="255"/>
      <c r="D632" s="282"/>
    </row>
    <row r="633" hidden="1">
      <c r="C633" s="255"/>
      <c r="D633" s="282"/>
    </row>
    <row r="634" hidden="1">
      <c r="C634" s="255"/>
      <c r="D634" s="282"/>
    </row>
    <row r="635" hidden="1">
      <c r="C635" s="255"/>
      <c r="D635" s="282"/>
    </row>
    <row r="636" hidden="1">
      <c r="C636" s="255"/>
      <c r="D636" s="282"/>
    </row>
    <row r="637" hidden="1">
      <c r="C637" s="255"/>
      <c r="D637" s="282"/>
    </row>
    <row r="638" hidden="1">
      <c r="C638" s="255"/>
      <c r="D638" s="282"/>
    </row>
    <row r="639" hidden="1">
      <c r="C639" s="255"/>
      <c r="D639" s="282"/>
    </row>
    <row r="640" hidden="1">
      <c r="C640" s="255"/>
      <c r="D640" s="282"/>
    </row>
    <row r="641" hidden="1">
      <c r="C641" s="255"/>
      <c r="D641" s="282"/>
    </row>
    <row r="642" hidden="1">
      <c r="C642" s="255"/>
      <c r="D642" s="282"/>
    </row>
    <row r="643" hidden="1">
      <c r="C643" s="255"/>
      <c r="D643" s="282"/>
    </row>
    <row r="644" hidden="1">
      <c r="C644" s="255"/>
      <c r="D644" s="282"/>
    </row>
    <row r="645" hidden="1">
      <c r="C645" s="255"/>
      <c r="D645" s="282"/>
    </row>
    <row r="646" hidden="1">
      <c r="C646" s="255"/>
      <c r="D646" s="282"/>
    </row>
    <row r="647" hidden="1">
      <c r="C647" s="255"/>
      <c r="D647" s="282"/>
    </row>
    <row r="648" hidden="1">
      <c r="C648" s="255"/>
      <c r="D648" s="282"/>
    </row>
    <row r="649" hidden="1">
      <c r="C649" s="255"/>
      <c r="D649" s="282"/>
    </row>
    <row r="650" hidden="1">
      <c r="C650" s="255"/>
      <c r="D650" s="282"/>
    </row>
    <row r="651" hidden="1">
      <c r="C651" s="255"/>
      <c r="D651" s="282"/>
    </row>
    <row r="652" hidden="1">
      <c r="C652" s="255"/>
      <c r="D652" s="282"/>
    </row>
    <row r="653" hidden="1">
      <c r="C653" s="255"/>
      <c r="D653" s="282"/>
    </row>
    <row r="654" hidden="1">
      <c r="C654" s="255"/>
      <c r="D654" s="282"/>
    </row>
    <row r="655" hidden="1">
      <c r="C655" s="255"/>
      <c r="D655" s="282"/>
    </row>
    <row r="656" hidden="1">
      <c r="C656" s="255"/>
      <c r="D656" s="282"/>
    </row>
    <row r="657" hidden="1">
      <c r="C657" s="255"/>
      <c r="D657" s="282"/>
    </row>
    <row r="658" hidden="1">
      <c r="C658" s="255"/>
      <c r="D658" s="282"/>
    </row>
    <row r="659" hidden="1">
      <c r="C659" s="255"/>
      <c r="D659" s="282"/>
    </row>
    <row r="660" hidden="1">
      <c r="C660" s="255"/>
      <c r="D660" s="282"/>
    </row>
    <row r="661" hidden="1">
      <c r="C661" s="255"/>
      <c r="D661" s="282"/>
    </row>
    <row r="662" hidden="1">
      <c r="C662" s="255"/>
      <c r="D662" s="282"/>
    </row>
    <row r="663" hidden="1">
      <c r="C663" s="255"/>
      <c r="D663" s="282"/>
    </row>
    <row r="664" hidden="1">
      <c r="C664" s="255"/>
      <c r="D664" s="282"/>
    </row>
    <row r="665" hidden="1">
      <c r="C665" s="255"/>
      <c r="D665" s="282"/>
    </row>
    <row r="666" hidden="1">
      <c r="C666" s="255"/>
      <c r="D666" s="282"/>
    </row>
    <row r="667" hidden="1">
      <c r="C667" s="255"/>
      <c r="D667" s="282"/>
    </row>
    <row r="668" hidden="1">
      <c r="C668" s="255"/>
      <c r="D668" s="282"/>
    </row>
    <row r="669" hidden="1">
      <c r="C669" s="255"/>
      <c r="D669" s="282"/>
    </row>
    <row r="670" hidden="1">
      <c r="C670" s="255"/>
      <c r="D670" s="282"/>
    </row>
    <row r="671" hidden="1">
      <c r="C671" s="255"/>
      <c r="D671" s="282"/>
    </row>
    <row r="672" hidden="1">
      <c r="C672" s="255"/>
      <c r="D672" s="282"/>
    </row>
    <row r="673" hidden="1">
      <c r="C673" s="255"/>
      <c r="D673" s="282"/>
    </row>
    <row r="674" hidden="1">
      <c r="C674" s="255"/>
      <c r="D674" s="282"/>
    </row>
    <row r="675" hidden="1">
      <c r="C675" s="255"/>
      <c r="D675" s="282"/>
    </row>
    <row r="676" hidden="1">
      <c r="C676" s="255"/>
      <c r="D676" s="282"/>
    </row>
    <row r="677" hidden="1">
      <c r="C677" s="255"/>
      <c r="D677" s="282"/>
    </row>
    <row r="678" hidden="1">
      <c r="C678" s="255"/>
      <c r="D678" s="282"/>
    </row>
    <row r="679" hidden="1">
      <c r="C679" s="255"/>
      <c r="D679" s="282"/>
    </row>
    <row r="680" hidden="1">
      <c r="C680" s="255"/>
      <c r="D680" s="282"/>
    </row>
    <row r="681" hidden="1">
      <c r="C681" s="255"/>
      <c r="D681" s="282"/>
    </row>
    <row r="682" hidden="1">
      <c r="C682" s="255"/>
      <c r="D682" s="282"/>
    </row>
    <row r="683" hidden="1">
      <c r="C683" s="255"/>
      <c r="D683" s="282"/>
    </row>
    <row r="684" hidden="1">
      <c r="C684" s="255"/>
      <c r="D684" s="282"/>
    </row>
    <row r="685" hidden="1">
      <c r="C685" s="255"/>
      <c r="D685" s="282"/>
    </row>
    <row r="686" hidden="1">
      <c r="C686" s="255"/>
      <c r="D686" s="282"/>
    </row>
    <row r="687" hidden="1">
      <c r="C687" s="255"/>
      <c r="D687" s="282"/>
    </row>
    <row r="688" hidden="1">
      <c r="C688" s="255"/>
      <c r="D688" s="282"/>
    </row>
    <row r="689" hidden="1">
      <c r="C689" s="255"/>
      <c r="D689" s="282"/>
    </row>
    <row r="690" hidden="1">
      <c r="C690" s="255"/>
      <c r="D690" s="282"/>
    </row>
    <row r="691" hidden="1">
      <c r="C691" s="255"/>
      <c r="D691" s="282"/>
    </row>
    <row r="692" hidden="1">
      <c r="C692" s="255"/>
      <c r="D692" s="282"/>
    </row>
    <row r="693" hidden="1">
      <c r="C693" s="255"/>
      <c r="D693" s="282"/>
    </row>
    <row r="694" hidden="1">
      <c r="C694" s="255"/>
      <c r="D694" s="282"/>
    </row>
    <row r="695" hidden="1">
      <c r="C695" s="255"/>
      <c r="D695" s="282"/>
    </row>
    <row r="696" hidden="1">
      <c r="C696" s="255"/>
      <c r="D696" s="282"/>
    </row>
    <row r="697" hidden="1">
      <c r="C697" s="255"/>
      <c r="D697" s="282"/>
    </row>
    <row r="698" hidden="1">
      <c r="C698" s="255"/>
      <c r="D698" s="282"/>
    </row>
    <row r="699" hidden="1">
      <c r="C699" s="255"/>
      <c r="D699" s="282"/>
    </row>
    <row r="700" hidden="1">
      <c r="C700" s="255"/>
      <c r="D700" s="282"/>
    </row>
    <row r="701" hidden="1">
      <c r="C701" s="255"/>
      <c r="D701" s="282"/>
    </row>
    <row r="702" hidden="1">
      <c r="C702" s="255"/>
      <c r="D702" s="282"/>
    </row>
    <row r="703" hidden="1">
      <c r="C703" s="255"/>
      <c r="D703" s="282"/>
    </row>
    <row r="704" hidden="1">
      <c r="C704" s="255"/>
      <c r="D704" s="282"/>
    </row>
    <row r="705" hidden="1">
      <c r="C705" s="255"/>
      <c r="D705" s="282"/>
    </row>
    <row r="706" hidden="1">
      <c r="C706" s="255"/>
      <c r="D706" s="282"/>
    </row>
    <row r="707" hidden="1">
      <c r="C707" s="255"/>
      <c r="D707" s="282"/>
    </row>
    <row r="708" hidden="1">
      <c r="C708" s="255"/>
      <c r="D708" s="282"/>
    </row>
    <row r="709" hidden="1">
      <c r="C709" s="255"/>
      <c r="D709" s="282"/>
    </row>
    <row r="710" hidden="1">
      <c r="C710" s="255"/>
      <c r="D710" s="282"/>
    </row>
    <row r="711" hidden="1">
      <c r="C711" s="255"/>
      <c r="D711" s="282"/>
    </row>
    <row r="712" hidden="1">
      <c r="C712" s="255"/>
      <c r="D712" s="282"/>
    </row>
    <row r="713" hidden="1">
      <c r="C713" s="255"/>
      <c r="D713" s="282"/>
    </row>
    <row r="714" hidden="1">
      <c r="C714" s="255"/>
      <c r="D714" s="282"/>
    </row>
    <row r="715" hidden="1">
      <c r="C715" s="255"/>
      <c r="D715" s="282"/>
    </row>
    <row r="716" hidden="1">
      <c r="C716" s="255"/>
      <c r="D716" s="282"/>
    </row>
    <row r="717" hidden="1">
      <c r="C717" s="255"/>
      <c r="D717" s="282"/>
    </row>
    <row r="718" hidden="1">
      <c r="C718" s="255"/>
      <c r="D718" s="282"/>
    </row>
    <row r="719" hidden="1">
      <c r="C719" s="255"/>
      <c r="D719" s="282"/>
    </row>
    <row r="720" hidden="1">
      <c r="C720" s="255"/>
      <c r="D720" s="282"/>
    </row>
    <row r="721" hidden="1">
      <c r="C721" s="255"/>
      <c r="D721" s="282"/>
    </row>
    <row r="722" hidden="1">
      <c r="C722" s="255"/>
      <c r="D722" s="282"/>
    </row>
    <row r="723" hidden="1">
      <c r="C723" s="255"/>
      <c r="D723" s="282"/>
    </row>
    <row r="724" hidden="1">
      <c r="C724" s="255"/>
      <c r="D724" s="282"/>
    </row>
    <row r="725" hidden="1">
      <c r="C725" s="255"/>
      <c r="D725" s="282"/>
    </row>
    <row r="726" hidden="1">
      <c r="C726" s="255"/>
      <c r="D726" s="282"/>
    </row>
    <row r="727" hidden="1">
      <c r="C727" s="255"/>
      <c r="D727" s="282"/>
    </row>
    <row r="728" hidden="1">
      <c r="C728" s="255"/>
      <c r="D728" s="282"/>
    </row>
    <row r="729" hidden="1">
      <c r="C729" s="255"/>
      <c r="D729" s="282"/>
    </row>
    <row r="730" hidden="1">
      <c r="C730" s="255"/>
      <c r="D730" s="282"/>
    </row>
    <row r="731" hidden="1">
      <c r="C731" s="255"/>
      <c r="D731" s="282"/>
    </row>
    <row r="732" hidden="1">
      <c r="C732" s="255"/>
      <c r="D732" s="282"/>
    </row>
    <row r="733" hidden="1">
      <c r="C733" s="255"/>
      <c r="D733" s="282"/>
    </row>
    <row r="734" hidden="1">
      <c r="C734" s="255"/>
      <c r="D734" s="282"/>
    </row>
    <row r="735" hidden="1">
      <c r="C735" s="255"/>
      <c r="D735" s="282"/>
    </row>
    <row r="736" hidden="1">
      <c r="C736" s="255"/>
      <c r="D736" s="282"/>
    </row>
    <row r="737" hidden="1">
      <c r="C737" s="255"/>
      <c r="D737" s="282"/>
    </row>
    <row r="738" hidden="1">
      <c r="C738" s="255"/>
      <c r="D738" s="282"/>
    </row>
    <row r="739" hidden="1">
      <c r="C739" s="255"/>
      <c r="D739" s="282"/>
    </row>
    <row r="740" hidden="1">
      <c r="C740" s="255"/>
      <c r="D740" s="282"/>
    </row>
    <row r="741" hidden="1">
      <c r="C741" s="255"/>
      <c r="D741" s="282"/>
    </row>
    <row r="742" hidden="1">
      <c r="C742" s="255"/>
      <c r="D742" s="282"/>
    </row>
    <row r="743" hidden="1">
      <c r="C743" s="255"/>
      <c r="D743" s="282"/>
    </row>
    <row r="744" hidden="1">
      <c r="C744" s="255"/>
      <c r="D744" s="282"/>
    </row>
    <row r="745" hidden="1">
      <c r="C745" s="255"/>
      <c r="D745" s="282"/>
    </row>
    <row r="746" hidden="1">
      <c r="C746" s="255"/>
      <c r="D746" s="282"/>
    </row>
    <row r="747" hidden="1">
      <c r="C747" s="255"/>
      <c r="D747" s="282"/>
    </row>
    <row r="748" hidden="1">
      <c r="C748" s="255"/>
      <c r="D748" s="282"/>
    </row>
    <row r="749" hidden="1">
      <c r="C749" s="255"/>
      <c r="D749" s="282"/>
    </row>
    <row r="750" hidden="1">
      <c r="C750" s="255"/>
      <c r="D750" s="282"/>
    </row>
    <row r="751" hidden="1">
      <c r="C751" s="255"/>
      <c r="D751" s="282"/>
    </row>
    <row r="752" hidden="1">
      <c r="C752" s="255"/>
      <c r="D752" s="282"/>
    </row>
    <row r="753" hidden="1">
      <c r="C753" s="255"/>
      <c r="D753" s="282"/>
    </row>
    <row r="754" hidden="1">
      <c r="C754" s="255"/>
      <c r="D754" s="282"/>
    </row>
    <row r="755" hidden="1">
      <c r="C755" s="255"/>
      <c r="D755" s="282"/>
    </row>
    <row r="756" hidden="1">
      <c r="C756" s="255"/>
      <c r="D756" s="282"/>
    </row>
    <row r="757" hidden="1">
      <c r="C757" s="255"/>
      <c r="D757" s="282"/>
    </row>
    <row r="758" hidden="1">
      <c r="C758" s="255"/>
      <c r="D758" s="282"/>
    </row>
    <row r="759" hidden="1">
      <c r="C759" s="255"/>
      <c r="D759" s="282"/>
    </row>
    <row r="760" hidden="1">
      <c r="C760" s="255"/>
      <c r="D760" s="282"/>
    </row>
    <row r="761" hidden="1">
      <c r="C761" s="255"/>
      <c r="D761" s="282"/>
    </row>
    <row r="762" hidden="1">
      <c r="C762" s="255"/>
      <c r="D762" s="282"/>
    </row>
    <row r="763" hidden="1">
      <c r="C763" s="255"/>
      <c r="D763" s="282"/>
    </row>
    <row r="764" hidden="1">
      <c r="C764" s="255"/>
      <c r="D764" s="282"/>
    </row>
    <row r="765" hidden="1">
      <c r="C765" s="255"/>
      <c r="D765" s="282"/>
    </row>
    <row r="766" hidden="1">
      <c r="C766" s="255"/>
      <c r="D766" s="282"/>
    </row>
    <row r="767" hidden="1">
      <c r="C767" s="255"/>
      <c r="D767" s="282"/>
    </row>
    <row r="768" hidden="1">
      <c r="C768" s="255"/>
      <c r="D768" s="282"/>
    </row>
    <row r="769" hidden="1">
      <c r="C769" s="255"/>
      <c r="D769" s="282"/>
    </row>
    <row r="770" hidden="1">
      <c r="C770" s="255"/>
      <c r="D770" s="282"/>
    </row>
    <row r="771" hidden="1">
      <c r="C771" s="255"/>
      <c r="D771" s="282"/>
    </row>
    <row r="772" hidden="1">
      <c r="C772" s="255"/>
      <c r="D772" s="282"/>
    </row>
    <row r="773" hidden="1">
      <c r="C773" s="255"/>
      <c r="D773" s="282"/>
    </row>
    <row r="774" hidden="1">
      <c r="C774" s="255"/>
      <c r="D774" s="282"/>
    </row>
    <row r="775" hidden="1">
      <c r="C775" s="255"/>
      <c r="D775" s="282"/>
    </row>
    <row r="776" hidden="1">
      <c r="C776" s="255"/>
      <c r="D776" s="282"/>
    </row>
    <row r="777" hidden="1">
      <c r="C777" s="255"/>
      <c r="D777" s="282"/>
    </row>
    <row r="778" hidden="1">
      <c r="C778" s="255"/>
      <c r="D778" s="282"/>
    </row>
    <row r="779" hidden="1">
      <c r="C779" s="255"/>
      <c r="D779" s="282"/>
    </row>
    <row r="780" hidden="1">
      <c r="C780" s="255"/>
      <c r="D780" s="282"/>
    </row>
    <row r="781" hidden="1">
      <c r="C781" s="255"/>
      <c r="D781" s="282"/>
    </row>
    <row r="782" hidden="1">
      <c r="C782" s="255"/>
      <c r="D782" s="282"/>
    </row>
    <row r="783" hidden="1">
      <c r="C783" s="255"/>
      <c r="D783" s="282"/>
    </row>
    <row r="784" hidden="1">
      <c r="C784" s="255"/>
      <c r="D784" s="282"/>
    </row>
    <row r="785" hidden="1">
      <c r="C785" s="255"/>
      <c r="D785" s="282"/>
    </row>
    <row r="786" hidden="1">
      <c r="C786" s="255"/>
      <c r="D786" s="282"/>
    </row>
    <row r="787" hidden="1">
      <c r="C787" s="255"/>
      <c r="D787" s="282"/>
    </row>
    <row r="788" hidden="1">
      <c r="C788" s="255"/>
      <c r="D788" s="282"/>
    </row>
    <row r="789" hidden="1">
      <c r="C789" s="255"/>
      <c r="D789" s="282"/>
    </row>
    <row r="790" hidden="1">
      <c r="C790" s="255"/>
      <c r="D790" s="282"/>
    </row>
    <row r="791" hidden="1">
      <c r="C791" s="255"/>
      <c r="D791" s="282"/>
    </row>
    <row r="792" hidden="1">
      <c r="C792" s="255"/>
      <c r="D792" s="282"/>
    </row>
    <row r="793" hidden="1">
      <c r="C793" s="255"/>
      <c r="D793" s="282"/>
    </row>
    <row r="794" hidden="1">
      <c r="C794" s="255"/>
      <c r="D794" s="282"/>
    </row>
    <row r="795" hidden="1">
      <c r="C795" s="255"/>
      <c r="D795" s="282"/>
    </row>
    <row r="796" hidden="1">
      <c r="C796" s="255"/>
      <c r="D796" s="282"/>
    </row>
    <row r="797" hidden="1">
      <c r="C797" s="255"/>
      <c r="D797" s="282"/>
    </row>
    <row r="798" hidden="1">
      <c r="C798" s="255"/>
      <c r="D798" s="282"/>
    </row>
    <row r="799" hidden="1">
      <c r="C799" s="255"/>
      <c r="D799" s="282"/>
    </row>
    <row r="800" hidden="1">
      <c r="C800" s="255"/>
      <c r="D800" s="282"/>
    </row>
    <row r="801" hidden="1">
      <c r="C801" s="255"/>
      <c r="D801" s="282"/>
    </row>
    <row r="802" hidden="1">
      <c r="C802" s="255"/>
      <c r="D802" s="282"/>
    </row>
    <row r="803" hidden="1">
      <c r="C803" s="255"/>
      <c r="D803" s="282"/>
    </row>
    <row r="804" hidden="1">
      <c r="C804" s="255"/>
      <c r="D804" s="282"/>
    </row>
    <row r="805" hidden="1">
      <c r="C805" s="255"/>
      <c r="D805" s="282"/>
    </row>
    <row r="806" hidden="1">
      <c r="C806" s="255"/>
      <c r="D806" s="282"/>
    </row>
    <row r="807" hidden="1">
      <c r="C807" s="255"/>
      <c r="D807" s="282"/>
    </row>
    <row r="808" hidden="1">
      <c r="C808" s="255"/>
      <c r="D808" s="282"/>
    </row>
    <row r="809" hidden="1">
      <c r="C809" s="255"/>
      <c r="D809" s="282"/>
    </row>
    <row r="810" hidden="1">
      <c r="C810" s="255"/>
      <c r="D810" s="282"/>
    </row>
    <row r="811" hidden="1">
      <c r="C811" s="255"/>
      <c r="D811" s="282"/>
    </row>
    <row r="812" hidden="1">
      <c r="C812" s="255"/>
      <c r="D812" s="282"/>
    </row>
    <row r="813" hidden="1">
      <c r="C813" s="255"/>
      <c r="D813" s="282"/>
    </row>
    <row r="814" hidden="1">
      <c r="C814" s="255"/>
      <c r="D814" s="282"/>
    </row>
    <row r="815" hidden="1">
      <c r="C815" s="255"/>
      <c r="D815" s="282"/>
    </row>
    <row r="816" hidden="1">
      <c r="C816" s="255"/>
      <c r="D816" s="282"/>
    </row>
    <row r="817" hidden="1">
      <c r="C817" s="255"/>
      <c r="D817" s="282"/>
    </row>
    <row r="818" hidden="1">
      <c r="C818" s="255"/>
      <c r="D818" s="282"/>
    </row>
    <row r="819" hidden="1">
      <c r="C819" s="255"/>
      <c r="D819" s="282"/>
    </row>
    <row r="820" hidden="1">
      <c r="C820" s="255"/>
      <c r="D820" s="282"/>
    </row>
    <row r="821" hidden="1">
      <c r="C821" s="255"/>
      <c r="D821" s="282"/>
    </row>
    <row r="822" hidden="1">
      <c r="C822" s="255"/>
      <c r="D822" s="282"/>
    </row>
    <row r="823" hidden="1">
      <c r="C823" s="255"/>
      <c r="D823" s="282"/>
    </row>
    <row r="824" hidden="1">
      <c r="C824" s="255"/>
      <c r="D824" s="282"/>
    </row>
    <row r="825" hidden="1">
      <c r="C825" s="255"/>
      <c r="D825" s="282"/>
    </row>
    <row r="826" hidden="1">
      <c r="C826" s="255"/>
      <c r="D826" s="282"/>
    </row>
    <row r="827" hidden="1">
      <c r="C827" s="255"/>
      <c r="D827" s="282"/>
    </row>
    <row r="828" hidden="1">
      <c r="C828" s="255"/>
      <c r="D828" s="282"/>
    </row>
    <row r="829" hidden="1">
      <c r="C829" s="255"/>
      <c r="D829" s="282"/>
    </row>
    <row r="830" hidden="1">
      <c r="C830" s="255"/>
      <c r="D830" s="282"/>
    </row>
    <row r="831" hidden="1">
      <c r="C831" s="255"/>
      <c r="D831" s="282"/>
    </row>
    <row r="832" hidden="1">
      <c r="C832" s="255"/>
      <c r="D832" s="282"/>
    </row>
    <row r="833" hidden="1">
      <c r="C833" s="255"/>
      <c r="D833" s="282"/>
    </row>
    <row r="834" hidden="1">
      <c r="C834" s="255"/>
      <c r="D834" s="282"/>
    </row>
    <row r="835" hidden="1">
      <c r="C835" s="255"/>
      <c r="D835" s="282"/>
    </row>
    <row r="836" hidden="1">
      <c r="C836" s="255"/>
      <c r="D836" s="282"/>
    </row>
    <row r="837" hidden="1">
      <c r="C837" s="255"/>
      <c r="D837" s="282"/>
    </row>
    <row r="838" hidden="1">
      <c r="C838" s="255"/>
      <c r="D838" s="282"/>
    </row>
    <row r="839" hidden="1">
      <c r="C839" s="255"/>
      <c r="D839" s="282"/>
    </row>
    <row r="840" hidden="1">
      <c r="C840" s="255"/>
      <c r="D840" s="282"/>
    </row>
    <row r="841" hidden="1">
      <c r="C841" s="255"/>
      <c r="D841" s="282"/>
    </row>
    <row r="842" hidden="1">
      <c r="C842" s="255"/>
      <c r="D842" s="282"/>
    </row>
    <row r="843" hidden="1">
      <c r="C843" s="255"/>
      <c r="D843" s="282"/>
    </row>
    <row r="844" hidden="1">
      <c r="C844" s="255"/>
      <c r="D844" s="282"/>
    </row>
    <row r="845" hidden="1">
      <c r="C845" s="255"/>
      <c r="D845" s="282"/>
    </row>
    <row r="846" hidden="1">
      <c r="C846" s="255"/>
      <c r="D846" s="282"/>
    </row>
    <row r="847" hidden="1">
      <c r="C847" s="255"/>
      <c r="D847" s="282"/>
    </row>
    <row r="848" hidden="1">
      <c r="C848" s="255"/>
      <c r="D848" s="282"/>
    </row>
    <row r="849" hidden="1">
      <c r="C849" s="255"/>
      <c r="D849" s="282"/>
    </row>
    <row r="850" hidden="1">
      <c r="C850" s="255"/>
      <c r="D850" s="282"/>
    </row>
    <row r="851" hidden="1">
      <c r="C851" s="255"/>
      <c r="D851" s="282"/>
    </row>
    <row r="852" hidden="1">
      <c r="C852" s="255"/>
      <c r="D852" s="282"/>
    </row>
    <row r="853" hidden="1">
      <c r="C853" s="255"/>
      <c r="D853" s="282"/>
    </row>
    <row r="854" hidden="1">
      <c r="C854" s="255"/>
      <c r="D854" s="282"/>
    </row>
    <row r="855" hidden="1">
      <c r="C855" s="255"/>
      <c r="D855" s="282"/>
    </row>
    <row r="856" hidden="1">
      <c r="C856" s="255"/>
      <c r="D856" s="282"/>
    </row>
    <row r="857" hidden="1">
      <c r="C857" s="255"/>
      <c r="D857" s="282"/>
    </row>
    <row r="858" hidden="1">
      <c r="C858" s="255"/>
      <c r="D858" s="282"/>
    </row>
    <row r="859" hidden="1">
      <c r="C859" s="255"/>
      <c r="D859" s="282"/>
    </row>
    <row r="860" hidden="1">
      <c r="C860" s="255"/>
      <c r="D860" s="282"/>
    </row>
    <row r="861" hidden="1">
      <c r="C861" s="255"/>
      <c r="D861" s="282"/>
    </row>
    <row r="862" hidden="1">
      <c r="C862" s="255"/>
      <c r="D862" s="282"/>
    </row>
    <row r="863" hidden="1">
      <c r="C863" s="255"/>
      <c r="D863" s="282"/>
    </row>
    <row r="864" hidden="1">
      <c r="C864" s="255"/>
      <c r="D864" s="282"/>
    </row>
    <row r="865" hidden="1">
      <c r="C865" s="255"/>
      <c r="D865" s="282"/>
    </row>
    <row r="866" hidden="1">
      <c r="C866" s="255"/>
      <c r="D866" s="282"/>
    </row>
    <row r="867" hidden="1">
      <c r="C867" s="255"/>
      <c r="D867" s="282"/>
    </row>
    <row r="868" hidden="1">
      <c r="C868" s="255"/>
      <c r="D868" s="282"/>
    </row>
    <row r="869" hidden="1">
      <c r="C869" s="255"/>
      <c r="D869" s="282"/>
    </row>
    <row r="870" hidden="1">
      <c r="C870" s="255"/>
      <c r="D870" s="282"/>
    </row>
    <row r="871" hidden="1">
      <c r="C871" s="255"/>
      <c r="D871" s="282"/>
    </row>
    <row r="872" hidden="1">
      <c r="C872" s="255"/>
      <c r="D872" s="282"/>
    </row>
    <row r="873" hidden="1">
      <c r="C873" s="255"/>
      <c r="D873" s="282"/>
    </row>
    <row r="874" hidden="1">
      <c r="C874" s="255"/>
      <c r="D874" s="282"/>
    </row>
    <row r="875" hidden="1">
      <c r="C875" s="255"/>
      <c r="D875" s="282"/>
    </row>
    <row r="876" hidden="1">
      <c r="C876" s="255"/>
      <c r="D876" s="282"/>
    </row>
    <row r="877" hidden="1">
      <c r="C877" s="255"/>
      <c r="D877" s="282"/>
    </row>
    <row r="878" hidden="1">
      <c r="C878" s="255"/>
      <c r="D878" s="282"/>
    </row>
    <row r="879" hidden="1">
      <c r="C879" s="255"/>
      <c r="D879" s="282"/>
    </row>
    <row r="880" hidden="1">
      <c r="C880" s="255"/>
      <c r="D880" s="282"/>
    </row>
    <row r="881" hidden="1">
      <c r="C881" s="255"/>
      <c r="D881" s="282"/>
    </row>
    <row r="882" hidden="1">
      <c r="C882" s="255"/>
      <c r="D882" s="282"/>
    </row>
    <row r="883" hidden="1">
      <c r="C883" s="255"/>
      <c r="D883" s="282"/>
    </row>
    <row r="884" hidden="1">
      <c r="C884" s="255"/>
      <c r="D884" s="282"/>
    </row>
    <row r="885" hidden="1">
      <c r="C885" s="255"/>
      <c r="D885" s="282"/>
    </row>
    <row r="886" hidden="1">
      <c r="C886" s="255"/>
      <c r="D886" s="282"/>
    </row>
    <row r="887" hidden="1">
      <c r="C887" s="255"/>
      <c r="D887" s="282"/>
    </row>
    <row r="888" hidden="1">
      <c r="C888" s="255"/>
      <c r="D888" s="282"/>
    </row>
    <row r="889" hidden="1">
      <c r="C889" s="255"/>
      <c r="D889" s="282"/>
    </row>
    <row r="890" hidden="1">
      <c r="C890" s="255"/>
      <c r="D890" s="282"/>
    </row>
    <row r="891" hidden="1">
      <c r="C891" s="255"/>
      <c r="D891" s="282"/>
    </row>
    <row r="892" hidden="1">
      <c r="C892" s="255"/>
      <c r="D892" s="282"/>
    </row>
    <row r="893" hidden="1">
      <c r="C893" s="255"/>
      <c r="D893" s="282"/>
    </row>
    <row r="894" hidden="1">
      <c r="C894" s="255"/>
      <c r="D894" s="282"/>
    </row>
    <row r="895" hidden="1">
      <c r="C895" s="255"/>
      <c r="D895" s="282"/>
    </row>
    <row r="896" hidden="1">
      <c r="C896" s="255"/>
      <c r="D896" s="282"/>
    </row>
    <row r="897" hidden="1">
      <c r="C897" s="255"/>
      <c r="D897" s="282"/>
    </row>
    <row r="898" hidden="1">
      <c r="C898" s="255"/>
      <c r="D898" s="282"/>
    </row>
    <row r="899" hidden="1">
      <c r="C899" s="255"/>
      <c r="D899" s="282"/>
    </row>
    <row r="900" hidden="1">
      <c r="C900" s="255"/>
      <c r="D900" s="282"/>
    </row>
    <row r="901" hidden="1">
      <c r="C901" s="255"/>
      <c r="D901" s="282"/>
    </row>
    <row r="902" hidden="1">
      <c r="C902" s="255"/>
      <c r="D902" s="282"/>
    </row>
    <row r="903" hidden="1">
      <c r="C903" s="255"/>
      <c r="D903" s="282"/>
    </row>
    <row r="904" hidden="1">
      <c r="C904" s="255"/>
      <c r="D904" s="282"/>
    </row>
    <row r="905" hidden="1">
      <c r="C905" s="255"/>
      <c r="D905" s="282"/>
    </row>
    <row r="906" hidden="1">
      <c r="C906" s="255"/>
      <c r="D906" s="282"/>
    </row>
    <row r="907" hidden="1">
      <c r="C907" s="255"/>
      <c r="D907" s="282"/>
    </row>
    <row r="908" hidden="1">
      <c r="C908" s="255"/>
      <c r="D908" s="282"/>
    </row>
    <row r="909" hidden="1">
      <c r="C909" s="255"/>
      <c r="D909" s="282"/>
    </row>
    <row r="910" hidden="1">
      <c r="C910" s="255"/>
      <c r="D910" s="282"/>
    </row>
    <row r="911" hidden="1">
      <c r="C911" s="255"/>
      <c r="D911" s="282"/>
    </row>
    <row r="912" hidden="1">
      <c r="C912" s="255"/>
      <c r="D912" s="282"/>
    </row>
    <row r="913" hidden="1">
      <c r="C913" s="255"/>
      <c r="D913" s="282"/>
    </row>
    <row r="914" hidden="1">
      <c r="C914" s="255"/>
      <c r="D914" s="282"/>
    </row>
    <row r="915" hidden="1">
      <c r="C915" s="255"/>
      <c r="D915" s="282"/>
    </row>
    <row r="916" hidden="1">
      <c r="C916" s="255"/>
      <c r="D916" s="282"/>
    </row>
    <row r="917" hidden="1">
      <c r="C917" s="255"/>
      <c r="D917" s="282"/>
    </row>
    <row r="918" hidden="1">
      <c r="C918" s="255"/>
      <c r="D918" s="282"/>
    </row>
    <row r="919" hidden="1">
      <c r="C919" s="255"/>
      <c r="D919" s="282"/>
    </row>
    <row r="920" hidden="1">
      <c r="C920" s="255"/>
      <c r="D920" s="282"/>
    </row>
    <row r="921" hidden="1">
      <c r="C921" s="255"/>
      <c r="D921" s="282"/>
    </row>
    <row r="922" hidden="1">
      <c r="C922" s="255"/>
      <c r="D922" s="282"/>
    </row>
    <row r="923" hidden="1">
      <c r="C923" s="255"/>
      <c r="D923" s="282"/>
    </row>
    <row r="924" hidden="1">
      <c r="C924" s="255"/>
      <c r="D924" s="282"/>
    </row>
    <row r="925" hidden="1">
      <c r="C925" s="255"/>
      <c r="D925" s="282"/>
    </row>
    <row r="926" hidden="1">
      <c r="C926" s="255"/>
      <c r="D926" s="282"/>
    </row>
    <row r="927" hidden="1">
      <c r="C927" s="255"/>
      <c r="D927" s="282"/>
    </row>
    <row r="928" hidden="1">
      <c r="C928" s="255"/>
      <c r="D928" s="282"/>
    </row>
    <row r="929" hidden="1">
      <c r="C929" s="255"/>
      <c r="D929" s="282"/>
    </row>
    <row r="930" hidden="1">
      <c r="C930" s="255"/>
      <c r="D930" s="282"/>
    </row>
    <row r="931" hidden="1">
      <c r="C931" s="255"/>
      <c r="D931" s="282"/>
    </row>
    <row r="932" hidden="1">
      <c r="C932" s="255"/>
      <c r="D932" s="282"/>
    </row>
    <row r="933" hidden="1">
      <c r="C933" s="255"/>
      <c r="D933" s="282"/>
    </row>
    <row r="934" hidden="1">
      <c r="C934" s="255"/>
      <c r="D934" s="282"/>
    </row>
    <row r="935" hidden="1">
      <c r="C935" s="255"/>
      <c r="D935" s="282"/>
    </row>
    <row r="936" hidden="1">
      <c r="C936" s="255"/>
      <c r="D936" s="282"/>
    </row>
    <row r="937" hidden="1">
      <c r="C937" s="255"/>
      <c r="D937" s="282"/>
    </row>
    <row r="938" hidden="1">
      <c r="C938" s="255"/>
      <c r="D938" s="282"/>
    </row>
    <row r="939" hidden="1">
      <c r="C939" s="255"/>
      <c r="D939" s="282"/>
    </row>
    <row r="940" hidden="1">
      <c r="C940" s="255"/>
      <c r="D940" s="282"/>
    </row>
    <row r="941" hidden="1">
      <c r="C941" s="255"/>
      <c r="D941" s="282"/>
    </row>
    <row r="942" hidden="1">
      <c r="C942" s="255"/>
      <c r="D942" s="282"/>
    </row>
    <row r="943" hidden="1">
      <c r="C943" s="255"/>
      <c r="D943" s="282"/>
    </row>
    <row r="944" hidden="1">
      <c r="C944" s="255"/>
      <c r="D944" s="282"/>
    </row>
    <row r="945" hidden="1">
      <c r="C945" s="255"/>
      <c r="D945" s="282"/>
    </row>
    <row r="946" hidden="1">
      <c r="C946" s="255"/>
      <c r="D946" s="282"/>
    </row>
    <row r="947" hidden="1">
      <c r="C947" s="255"/>
      <c r="D947" s="282"/>
    </row>
    <row r="948" hidden="1">
      <c r="C948" s="255"/>
      <c r="D948" s="282"/>
    </row>
    <row r="949" hidden="1">
      <c r="C949" s="255"/>
      <c r="D949" s="282"/>
    </row>
    <row r="950" hidden="1">
      <c r="C950" s="255"/>
      <c r="D950" s="282"/>
    </row>
    <row r="951" hidden="1">
      <c r="C951" s="255"/>
      <c r="D951" s="282"/>
    </row>
    <row r="952" hidden="1">
      <c r="C952" s="255"/>
      <c r="D952" s="282"/>
    </row>
    <row r="953" hidden="1">
      <c r="C953" s="255"/>
      <c r="D953" s="282"/>
    </row>
    <row r="954" hidden="1">
      <c r="C954" s="255"/>
      <c r="D954" s="282"/>
    </row>
    <row r="955" hidden="1">
      <c r="C955" s="255"/>
      <c r="D955" s="282"/>
    </row>
    <row r="956" hidden="1">
      <c r="C956" s="255"/>
      <c r="D956" s="282"/>
    </row>
    <row r="957" hidden="1">
      <c r="C957" s="255"/>
      <c r="D957" s="282"/>
    </row>
    <row r="958" hidden="1">
      <c r="C958" s="255"/>
      <c r="D958" s="282"/>
    </row>
    <row r="959" hidden="1">
      <c r="C959" s="255"/>
      <c r="D959" s="282"/>
    </row>
    <row r="960" hidden="1">
      <c r="C960" s="255"/>
      <c r="D960" s="282"/>
    </row>
    <row r="961" hidden="1">
      <c r="C961" s="255"/>
      <c r="D961" s="282"/>
    </row>
    <row r="962" hidden="1">
      <c r="C962" s="255"/>
      <c r="D962" s="282"/>
    </row>
    <row r="963" hidden="1">
      <c r="C963" s="255"/>
      <c r="D963" s="282"/>
    </row>
    <row r="964" hidden="1">
      <c r="C964" s="255"/>
      <c r="D964" s="282"/>
    </row>
    <row r="965" hidden="1">
      <c r="C965" s="255"/>
      <c r="D965" s="282"/>
    </row>
    <row r="966" hidden="1">
      <c r="C966" s="255"/>
      <c r="D966" s="282"/>
    </row>
    <row r="967" hidden="1">
      <c r="C967" s="255"/>
      <c r="D967" s="282"/>
    </row>
    <row r="968" hidden="1">
      <c r="C968" s="255"/>
      <c r="D968" s="282"/>
    </row>
    <row r="969" hidden="1">
      <c r="C969" s="255"/>
      <c r="D969" s="282"/>
    </row>
    <row r="970" hidden="1">
      <c r="C970" s="255"/>
      <c r="D970" s="282"/>
    </row>
    <row r="971" hidden="1">
      <c r="C971" s="255"/>
      <c r="D971" s="282"/>
    </row>
    <row r="972" hidden="1">
      <c r="C972" s="255"/>
      <c r="D972" s="282"/>
    </row>
    <row r="973" hidden="1">
      <c r="C973" s="255"/>
      <c r="D973" s="282"/>
    </row>
    <row r="974" hidden="1">
      <c r="C974" s="255"/>
      <c r="D974" s="282"/>
    </row>
    <row r="975" hidden="1">
      <c r="C975" s="255"/>
      <c r="D975" s="282"/>
    </row>
    <row r="976" hidden="1">
      <c r="C976" s="255"/>
      <c r="D976" s="282"/>
    </row>
    <row r="977" hidden="1">
      <c r="C977" s="255"/>
      <c r="D977" s="282"/>
    </row>
    <row r="978" hidden="1">
      <c r="C978" s="255"/>
      <c r="D978" s="282"/>
    </row>
    <row r="979" hidden="1">
      <c r="C979" s="255"/>
      <c r="D979" s="282"/>
    </row>
    <row r="980" hidden="1">
      <c r="C980" s="255"/>
      <c r="D980" s="282"/>
    </row>
    <row r="981" hidden="1">
      <c r="C981" s="255"/>
      <c r="D981" s="282"/>
    </row>
    <row r="982" hidden="1">
      <c r="C982" s="255"/>
      <c r="D982" s="282"/>
    </row>
    <row r="983" hidden="1">
      <c r="C983" s="255"/>
      <c r="D983" s="282"/>
    </row>
    <row r="984" hidden="1">
      <c r="C984" s="255"/>
      <c r="D984" s="282"/>
    </row>
    <row r="985" hidden="1">
      <c r="C985" s="255"/>
      <c r="D985" s="282"/>
    </row>
    <row r="986" hidden="1">
      <c r="C986" s="255"/>
      <c r="D986" s="282"/>
    </row>
    <row r="987" hidden="1">
      <c r="C987" s="255"/>
      <c r="D987" s="282"/>
    </row>
    <row r="988" hidden="1">
      <c r="C988" s="255"/>
      <c r="D988" s="282"/>
    </row>
    <row r="989" hidden="1">
      <c r="C989" s="255"/>
      <c r="D989" s="282"/>
    </row>
    <row r="990" hidden="1">
      <c r="C990" s="255"/>
      <c r="D990" s="282"/>
    </row>
    <row r="991" hidden="1">
      <c r="C991" s="255"/>
      <c r="D991" s="282"/>
    </row>
    <row r="992" hidden="1">
      <c r="C992" s="255"/>
      <c r="D992" s="282"/>
    </row>
    <row r="993" hidden="1">
      <c r="C993" s="255"/>
      <c r="D993" s="282"/>
    </row>
    <row r="994" hidden="1">
      <c r="C994" s="255"/>
      <c r="D994" s="282"/>
    </row>
    <row r="995" hidden="1">
      <c r="C995" s="255"/>
      <c r="D995" s="282"/>
    </row>
    <row r="996" hidden="1">
      <c r="C996" s="255"/>
      <c r="D996" s="282"/>
    </row>
    <row r="997" hidden="1">
      <c r="C997" s="255"/>
      <c r="D997" s="282"/>
    </row>
    <row r="998" hidden="1">
      <c r="C998" s="255"/>
      <c r="D998" s="282"/>
    </row>
    <row r="999" hidden="1">
      <c r="C999" s="255"/>
      <c r="D999" s="282"/>
    </row>
    <row r="1000" hidden="1">
      <c r="C1000" s="255"/>
      <c r="D1000" s="282"/>
    </row>
  </sheetData>
  <autoFilter ref="$A$1:$D$1000">
    <sortState ref="A1:D1000">
      <sortCondition ref="C1:C1000"/>
      <sortCondition ref="A1:A1000"/>
    </sortState>
  </autoFilter>
  <conditionalFormatting sqref="C1:C1000">
    <cfRule type="containsText" dxfId="7" priority="1" operator="containsText" text="Combat">
      <formula>NOT(ISERROR(SEARCH(("Combat"),(C1))))</formula>
    </cfRule>
  </conditionalFormatting>
  <conditionalFormatting sqref="C1:C1000">
    <cfRule type="containsText" dxfId="8" priority="2" operator="containsText" text="Action Phase">
      <formula>NOT(ISERROR(SEARCH(("Action Phase"),(C1))))</formula>
    </cfRule>
  </conditionalFormatting>
  <conditionalFormatting sqref="C1:C1000">
    <cfRule type="containsText" dxfId="9" priority="3" operator="containsText" text="another player">
      <formula>NOT(ISERROR(SEARCH(("another player"),(C1))))</formula>
    </cfRule>
  </conditionalFormatting>
  <conditionalFormatting sqref="C1:C1000">
    <cfRule type="containsText" dxfId="10" priority="4" operator="containsText" text="Agenda">
      <formula>NOT(ISERROR(SEARCH(("Agenda"),(C1))))</formula>
    </cfRule>
  </conditionalFormatting>
  <conditionalFormatting sqref="C1:C1000">
    <cfRule type="containsText" dxfId="11" priority="5" operator="containsText" text="Tactical">
      <formula>NOT(ISERROR(SEARCH(("Tactical"),(C1))))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4" max="14" width="25.57"/>
  </cols>
  <sheetData>
    <row r="1">
      <c r="A1" s="283" t="s">
        <v>927</v>
      </c>
      <c r="B1" s="284"/>
      <c r="C1" s="284"/>
      <c r="D1" s="284"/>
      <c r="E1" s="284"/>
      <c r="F1" s="284"/>
      <c r="G1" s="284"/>
      <c r="H1" s="284"/>
      <c r="I1" s="284"/>
      <c r="J1" s="284"/>
      <c r="K1" s="285"/>
      <c r="L1" s="286"/>
      <c r="M1" s="287" t="s">
        <v>1266</v>
      </c>
      <c r="N1" s="204"/>
      <c r="O1" s="204"/>
      <c r="P1" s="18"/>
    </row>
    <row r="2">
      <c r="A2" s="289" t="s">
        <v>408</v>
      </c>
      <c r="B2" s="290" t="s">
        <v>562</v>
      </c>
      <c r="C2" s="291" t="s">
        <v>994</v>
      </c>
      <c r="D2" s="291" t="s">
        <v>995</v>
      </c>
      <c r="E2" s="292" t="s">
        <v>996</v>
      </c>
      <c r="F2" s="293"/>
      <c r="G2" s="289" t="s">
        <v>408</v>
      </c>
      <c r="H2" s="291" t="s">
        <v>562</v>
      </c>
      <c r="I2" s="291" t="s">
        <v>994</v>
      </c>
      <c r="J2" s="291" t="s">
        <v>995</v>
      </c>
      <c r="K2" s="292" t="s">
        <v>996</v>
      </c>
      <c r="L2" s="298"/>
      <c r="M2" s="301" t="s">
        <v>1270</v>
      </c>
      <c r="N2" s="302" t="s">
        <v>927</v>
      </c>
      <c r="O2" s="302" t="s">
        <v>994</v>
      </c>
      <c r="P2" s="303" t="s">
        <v>995</v>
      </c>
    </row>
    <row r="3">
      <c r="A3" s="305" t="s">
        <v>999</v>
      </c>
      <c r="B3" s="307" t="s">
        <v>1000</v>
      </c>
      <c r="C3" s="309">
        <v>3.0</v>
      </c>
      <c r="D3" s="309">
        <v>0.0</v>
      </c>
      <c r="E3" s="310" t="s">
        <v>634</v>
      </c>
      <c r="F3" s="311"/>
      <c r="G3" s="305" t="s">
        <v>1001</v>
      </c>
      <c r="H3" s="309" t="s">
        <v>1</v>
      </c>
      <c r="I3" s="309">
        <v>3.0</v>
      </c>
      <c r="J3" s="309">
        <v>2.0</v>
      </c>
      <c r="K3" s="310" t="s">
        <v>634</v>
      </c>
      <c r="L3" s="293"/>
      <c r="M3" s="308">
        <v>1.0</v>
      </c>
      <c r="N3" s="312" t="s">
        <v>1059</v>
      </c>
      <c r="O3" s="312">
        <v>4.0</v>
      </c>
      <c r="P3" s="313">
        <v>2.0</v>
      </c>
    </row>
    <row r="4">
      <c r="A4" s="305" t="s">
        <v>1004</v>
      </c>
      <c r="B4" s="314" t="s">
        <v>1005</v>
      </c>
      <c r="C4" s="309">
        <v>1.0</v>
      </c>
      <c r="D4" s="309">
        <v>2.0</v>
      </c>
      <c r="E4" s="310" t="s">
        <v>634</v>
      </c>
      <c r="F4" s="293"/>
      <c r="G4" s="305" t="s">
        <v>1006</v>
      </c>
      <c r="H4" s="309" t="s">
        <v>1006</v>
      </c>
      <c r="I4" s="309">
        <v>4.0</v>
      </c>
      <c r="J4" s="309">
        <v>2.0</v>
      </c>
      <c r="K4" s="310" t="s">
        <v>634</v>
      </c>
      <c r="L4" s="293"/>
      <c r="M4" s="308">
        <v>2.0</v>
      </c>
      <c r="N4" s="312" t="s">
        <v>1034</v>
      </c>
      <c r="O4" s="312">
        <v>4.0</v>
      </c>
      <c r="P4" s="313">
        <v>1.0</v>
      </c>
    </row>
    <row r="5">
      <c r="A5" s="305" t="s">
        <v>1007</v>
      </c>
      <c r="B5" s="314" t="s">
        <v>1005</v>
      </c>
      <c r="C5" s="309">
        <v>2.0</v>
      </c>
      <c r="D5" s="309">
        <v>1.0</v>
      </c>
      <c r="E5" s="310" t="s">
        <v>634</v>
      </c>
      <c r="F5" s="293"/>
      <c r="G5" s="305" t="s">
        <v>1011</v>
      </c>
      <c r="H5" s="309" t="s">
        <v>1009</v>
      </c>
      <c r="I5" s="309">
        <v>2.0</v>
      </c>
      <c r="J5" s="309">
        <v>0.0</v>
      </c>
      <c r="K5" s="310" t="s">
        <v>634</v>
      </c>
      <c r="L5" s="293"/>
      <c r="M5" s="308">
        <v>3.0</v>
      </c>
      <c r="N5" s="312" t="s">
        <v>1071</v>
      </c>
      <c r="O5" s="312">
        <v>4.0</v>
      </c>
      <c r="P5" s="313">
        <v>4.0</v>
      </c>
    </row>
    <row r="6">
      <c r="A6" s="305" t="s">
        <v>1010</v>
      </c>
      <c r="B6" s="316" t="s">
        <v>1000</v>
      </c>
      <c r="C6" s="309">
        <v>3.0</v>
      </c>
      <c r="D6" s="309">
        <v>1.0</v>
      </c>
      <c r="E6" s="310" t="s">
        <v>634</v>
      </c>
      <c r="F6" s="293"/>
      <c r="G6" s="305" t="s">
        <v>1008</v>
      </c>
      <c r="H6" s="309" t="s">
        <v>1009</v>
      </c>
      <c r="I6" s="309">
        <v>1.0</v>
      </c>
      <c r="J6" s="309">
        <v>1.0</v>
      </c>
      <c r="K6" s="310" t="s">
        <v>634</v>
      </c>
      <c r="L6" s="293"/>
      <c r="M6" s="308">
        <v>4.0</v>
      </c>
      <c r="N6" s="312" t="s">
        <v>1038</v>
      </c>
      <c r="O6" s="312">
        <v>4.0</v>
      </c>
      <c r="P6" s="313">
        <v>1.0</v>
      </c>
    </row>
    <row r="7">
      <c r="A7" s="305" t="s">
        <v>1012</v>
      </c>
      <c r="B7" s="317" t="s">
        <v>1013</v>
      </c>
      <c r="C7" s="309">
        <v>1.0</v>
      </c>
      <c r="D7" s="309">
        <v>3.0</v>
      </c>
      <c r="E7" s="310" t="s">
        <v>1014</v>
      </c>
      <c r="F7" s="293"/>
      <c r="G7" s="305" t="s">
        <v>1015</v>
      </c>
      <c r="H7" s="309" t="s">
        <v>1009</v>
      </c>
      <c r="I7" s="309">
        <v>0.0</v>
      </c>
      <c r="J7" s="309">
        <v>1.0</v>
      </c>
      <c r="K7" s="310" t="s">
        <v>634</v>
      </c>
      <c r="L7" s="293"/>
      <c r="M7" s="308">
        <v>5.0</v>
      </c>
      <c r="N7" s="312" t="s">
        <v>1342</v>
      </c>
      <c r="O7" s="312">
        <v>3.0</v>
      </c>
      <c r="P7" s="313">
        <v>2.0</v>
      </c>
    </row>
    <row r="8">
      <c r="A8" s="305" t="s">
        <v>1018</v>
      </c>
      <c r="B8" s="317" t="s">
        <v>1013</v>
      </c>
      <c r="C8" s="309">
        <v>1.0</v>
      </c>
      <c r="D8" s="309">
        <v>2.0</v>
      </c>
      <c r="E8" s="310" t="s">
        <v>634</v>
      </c>
      <c r="F8" s="293"/>
      <c r="G8" s="305" t="s">
        <v>1019</v>
      </c>
      <c r="H8" s="309" t="s">
        <v>1020</v>
      </c>
      <c r="I8" s="309">
        <v>1.0</v>
      </c>
      <c r="J8" s="309">
        <v>2.0</v>
      </c>
      <c r="K8" s="310" t="s">
        <v>634</v>
      </c>
      <c r="L8" s="293"/>
      <c r="M8" s="308">
        <v>6.0</v>
      </c>
      <c r="N8" s="312" t="s">
        <v>1024</v>
      </c>
      <c r="O8" s="312">
        <v>5.0</v>
      </c>
      <c r="P8" s="313">
        <v>0.0</v>
      </c>
    </row>
    <row r="9">
      <c r="A9" s="305" t="s">
        <v>1021</v>
      </c>
      <c r="B9" s="318" t="s">
        <v>1013</v>
      </c>
      <c r="C9" s="309">
        <v>0.0</v>
      </c>
      <c r="D9" s="309">
        <v>2.0</v>
      </c>
      <c r="E9" s="310" t="s">
        <v>634</v>
      </c>
      <c r="F9" s="293"/>
      <c r="G9" s="305" t="s">
        <v>1022</v>
      </c>
      <c r="H9" s="309" t="s">
        <v>1020</v>
      </c>
      <c r="I9" s="309">
        <v>2.0</v>
      </c>
      <c r="J9" s="309">
        <v>3.0</v>
      </c>
      <c r="K9" s="310" t="s">
        <v>634</v>
      </c>
      <c r="L9" s="293"/>
      <c r="M9" s="308">
        <v>7.0</v>
      </c>
      <c r="N9" s="312" t="s">
        <v>162</v>
      </c>
      <c r="O9" s="312">
        <v>3.0</v>
      </c>
      <c r="P9" s="313">
        <v>2.0</v>
      </c>
    </row>
    <row r="10">
      <c r="A10" s="305" t="s">
        <v>1023</v>
      </c>
      <c r="B10" s="307" t="s">
        <v>1000</v>
      </c>
      <c r="C10" s="309">
        <v>2.0</v>
      </c>
      <c r="D10" s="309">
        <v>0.0</v>
      </c>
      <c r="E10" s="310" t="s">
        <v>634</v>
      </c>
      <c r="F10" s="293"/>
      <c r="G10" s="305" t="s">
        <v>1024</v>
      </c>
      <c r="H10" s="312" t="s">
        <v>1353</v>
      </c>
      <c r="I10" s="309">
        <v>5.0</v>
      </c>
      <c r="J10" s="309">
        <v>0.0</v>
      </c>
      <c r="K10" s="310" t="s">
        <v>634</v>
      </c>
      <c r="L10" s="293"/>
      <c r="M10" s="308">
        <v>8.0</v>
      </c>
      <c r="N10" s="312" t="s">
        <v>1047</v>
      </c>
      <c r="O10" s="312">
        <v>4.0</v>
      </c>
      <c r="P10" s="313">
        <v>0.0</v>
      </c>
    </row>
    <row r="11">
      <c r="A11" s="305" t="s">
        <v>1026</v>
      </c>
      <c r="B11" s="314" t="s">
        <v>1005</v>
      </c>
      <c r="C11" s="309">
        <v>1.0</v>
      </c>
      <c r="D11" s="309">
        <v>1.0</v>
      </c>
      <c r="E11" s="326" t="s">
        <v>1027</v>
      </c>
      <c r="F11" s="293"/>
      <c r="G11" s="305" t="s">
        <v>1028</v>
      </c>
      <c r="H11" s="309" t="s">
        <v>1029</v>
      </c>
      <c r="I11" s="309">
        <v>4.0</v>
      </c>
      <c r="J11" s="309">
        <v>0.0</v>
      </c>
      <c r="K11" s="310" t="s">
        <v>634</v>
      </c>
      <c r="L11" s="293"/>
      <c r="M11" s="308">
        <v>9.0</v>
      </c>
      <c r="N11" s="312" t="s">
        <v>1362</v>
      </c>
      <c r="O11" s="312">
        <v>3.0</v>
      </c>
      <c r="P11" s="313">
        <v>3.0</v>
      </c>
    </row>
    <row r="12">
      <c r="A12" s="305" t="s">
        <v>1030</v>
      </c>
      <c r="B12" s="327" t="s">
        <v>1005</v>
      </c>
      <c r="C12" s="309">
        <v>1.0</v>
      </c>
      <c r="D12" s="309">
        <v>0.0</v>
      </c>
      <c r="E12" s="328" t="s">
        <v>1031</v>
      </c>
      <c r="F12" s="293"/>
      <c r="G12" s="305" t="s">
        <v>1032</v>
      </c>
      <c r="H12" s="309" t="s">
        <v>1029</v>
      </c>
      <c r="I12" s="309">
        <v>2.0</v>
      </c>
      <c r="J12" s="309">
        <v>1.0</v>
      </c>
      <c r="K12" s="310" t="s">
        <v>634</v>
      </c>
      <c r="L12" s="293"/>
      <c r="M12" s="308">
        <v>10.0</v>
      </c>
      <c r="N12" s="312" t="s">
        <v>1364</v>
      </c>
      <c r="O12" s="312">
        <v>6.0</v>
      </c>
      <c r="P12" s="313">
        <v>1.0</v>
      </c>
    </row>
    <row r="13">
      <c r="A13" s="305" t="s">
        <v>1033</v>
      </c>
      <c r="B13" s="316" t="s">
        <v>1000</v>
      </c>
      <c r="C13" s="309">
        <v>2.0</v>
      </c>
      <c r="D13" s="309">
        <v>3.0</v>
      </c>
      <c r="E13" s="310" t="s">
        <v>634</v>
      </c>
      <c r="F13" s="293"/>
      <c r="G13" s="305" t="s">
        <v>1034</v>
      </c>
      <c r="H13" s="309" t="s">
        <v>1035</v>
      </c>
      <c r="I13" s="309">
        <v>4.0</v>
      </c>
      <c r="J13" s="309">
        <v>1.0</v>
      </c>
      <c r="K13" s="310" t="s">
        <v>634</v>
      </c>
      <c r="L13" s="293"/>
      <c r="M13" s="308">
        <v>11.0</v>
      </c>
      <c r="N13" s="312" t="s">
        <v>1366</v>
      </c>
      <c r="O13" s="312">
        <v>3.0</v>
      </c>
      <c r="P13" s="313">
        <v>1.0</v>
      </c>
    </row>
    <row r="14">
      <c r="A14" s="308" t="s">
        <v>1303</v>
      </c>
      <c r="B14" s="317" t="s">
        <v>1013</v>
      </c>
      <c r="C14" s="309">
        <v>3.0</v>
      </c>
      <c r="D14" s="309">
        <v>1.0</v>
      </c>
      <c r="E14" s="310" t="s">
        <v>634</v>
      </c>
      <c r="F14" s="293"/>
      <c r="G14" s="308" t="s">
        <v>1038</v>
      </c>
      <c r="H14" s="309" t="s">
        <v>1038</v>
      </c>
      <c r="I14" s="309">
        <v>4.0</v>
      </c>
      <c r="J14" s="309">
        <v>1.0</v>
      </c>
      <c r="K14" s="310" t="s">
        <v>634</v>
      </c>
      <c r="L14" s="293"/>
      <c r="M14" s="308">
        <v>12.0</v>
      </c>
      <c r="N14" s="312" t="s">
        <v>1369</v>
      </c>
      <c r="O14" s="312">
        <v>3.0</v>
      </c>
      <c r="P14" s="313">
        <v>5.0</v>
      </c>
    </row>
    <row r="15">
      <c r="A15" s="305" t="s">
        <v>1039</v>
      </c>
      <c r="B15" s="314" t="s">
        <v>1005</v>
      </c>
      <c r="C15" s="309">
        <v>1.0</v>
      </c>
      <c r="D15" s="309">
        <v>2.0</v>
      </c>
      <c r="E15" s="310" t="s">
        <v>1040</v>
      </c>
      <c r="F15" s="293"/>
      <c r="G15" s="305" t="s">
        <v>1041</v>
      </c>
      <c r="H15" s="309" t="s">
        <v>1042</v>
      </c>
      <c r="I15" s="309">
        <v>3.0</v>
      </c>
      <c r="J15" s="309">
        <v>1.0</v>
      </c>
      <c r="K15" s="310" t="s">
        <v>634</v>
      </c>
      <c r="L15" s="293"/>
      <c r="M15" s="308">
        <v>13.0</v>
      </c>
      <c r="N15" s="312" t="s">
        <v>1372</v>
      </c>
      <c r="O15" s="312">
        <v>4.0</v>
      </c>
      <c r="P15" s="313">
        <v>1.0</v>
      </c>
    </row>
    <row r="16">
      <c r="A16" s="305" t="s">
        <v>1043</v>
      </c>
      <c r="B16" s="309" t="s">
        <v>120</v>
      </c>
      <c r="C16" s="309">
        <v>1.0</v>
      </c>
      <c r="D16" s="309">
        <v>6.0</v>
      </c>
      <c r="E16" s="310" t="s">
        <v>634</v>
      </c>
      <c r="F16" s="293"/>
      <c r="G16" s="305" t="s">
        <v>1044</v>
      </c>
      <c r="H16" s="309" t="s">
        <v>1042</v>
      </c>
      <c r="I16" s="309">
        <v>0.0</v>
      </c>
      <c r="J16" s="309">
        <v>2.0</v>
      </c>
      <c r="K16" s="310" t="s">
        <v>634</v>
      </c>
      <c r="L16" s="293"/>
      <c r="M16" s="308">
        <v>14.0</v>
      </c>
      <c r="N16" s="312" t="s">
        <v>1375</v>
      </c>
      <c r="O16" s="312">
        <v>3.0</v>
      </c>
      <c r="P16" s="313">
        <v>4.0</v>
      </c>
    </row>
    <row r="17">
      <c r="A17" s="305" t="s">
        <v>1045</v>
      </c>
      <c r="B17" s="307" t="s">
        <v>1000</v>
      </c>
      <c r="C17" s="309">
        <v>0.0</v>
      </c>
      <c r="D17" s="309">
        <v>4.0</v>
      </c>
      <c r="E17" s="329" t="s">
        <v>1046</v>
      </c>
      <c r="F17" s="293"/>
      <c r="G17" s="305" t="s">
        <v>1047</v>
      </c>
      <c r="H17" s="309" t="s">
        <v>31</v>
      </c>
      <c r="I17" s="309">
        <v>4.0</v>
      </c>
      <c r="J17" s="309">
        <v>0.0</v>
      </c>
      <c r="K17" s="310" t="s">
        <v>634</v>
      </c>
      <c r="L17" s="293"/>
      <c r="M17" s="308">
        <v>15.0</v>
      </c>
      <c r="N17" s="312" t="s">
        <v>1376</v>
      </c>
      <c r="O17" s="312">
        <v>3.0</v>
      </c>
      <c r="P17" s="313">
        <v>5.0</v>
      </c>
    </row>
    <row r="18">
      <c r="A18" s="305" t="s">
        <v>1048</v>
      </c>
      <c r="B18" s="316" t="s">
        <v>1000</v>
      </c>
      <c r="C18" s="309">
        <v>1.0</v>
      </c>
      <c r="D18" s="309">
        <v>3.0</v>
      </c>
      <c r="E18" s="329" t="s">
        <v>1046</v>
      </c>
      <c r="F18" s="293"/>
      <c r="G18" s="305" t="s">
        <v>1049</v>
      </c>
      <c r="H18" s="309" t="s">
        <v>1050</v>
      </c>
      <c r="I18" s="309">
        <v>1.0</v>
      </c>
      <c r="J18" s="309">
        <v>0.0</v>
      </c>
      <c r="K18" s="310" t="s">
        <v>634</v>
      </c>
      <c r="L18" s="293"/>
      <c r="M18" s="308">
        <v>16.0</v>
      </c>
      <c r="N18" s="312" t="s">
        <v>1377</v>
      </c>
      <c r="O18" s="312">
        <v>3.0</v>
      </c>
      <c r="P18" s="313">
        <v>2.0</v>
      </c>
    </row>
    <row r="19">
      <c r="A19" s="305" t="s">
        <v>1051</v>
      </c>
      <c r="B19" s="318" t="s">
        <v>1013</v>
      </c>
      <c r="C19" s="309">
        <v>0.0</v>
      </c>
      <c r="D19" s="309">
        <v>2.0</v>
      </c>
      <c r="E19" s="310" t="s">
        <v>634</v>
      </c>
      <c r="F19" s="293"/>
      <c r="G19" s="305" t="s">
        <v>1052</v>
      </c>
      <c r="H19" s="309" t="s">
        <v>1050</v>
      </c>
      <c r="I19" s="309">
        <v>2.0</v>
      </c>
      <c r="J19" s="309">
        <v>1.0</v>
      </c>
      <c r="K19" s="310" t="s">
        <v>634</v>
      </c>
      <c r="L19" s="293"/>
      <c r="M19" s="308">
        <v>17.0</v>
      </c>
      <c r="N19" s="330" t="s">
        <v>1378</v>
      </c>
      <c r="O19" s="312" t="s">
        <v>634</v>
      </c>
      <c r="P19" s="313" t="s">
        <v>634</v>
      </c>
    </row>
    <row r="20">
      <c r="A20" s="305" t="s">
        <v>1053</v>
      </c>
      <c r="B20" s="314" t="s">
        <v>1005</v>
      </c>
      <c r="C20" s="309">
        <v>1.0</v>
      </c>
      <c r="D20" s="309">
        <v>1.0</v>
      </c>
      <c r="E20" s="331" t="s">
        <v>1054</v>
      </c>
      <c r="F20" s="293"/>
      <c r="G20" s="305" t="s">
        <v>1057</v>
      </c>
      <c r="H20" s="309" t="s">
        <v>66</v>
      </c>
      <c r="I20" s="309">
        <v>3.0</v>
      </c>
      <c r="J20" s="309">
        <v>1.0</v>
      </c>
      <c r="K20" s="310" t="s">
        <v>634</v>
      </c>
      <c r="L20" s="293"/>
      <c r="M20" s="308">
        <v>18.0</v>
      </c>
      <c r="N20" s="312" t="s">
        <v>1043</v>
      </c>
      <c r="O20" s="312">
        <v>1.0</v>
      </c>
      <c r="P20" s="313">
        <v>6.0</v>
      </c>
    </row>
    <row r="21">
      <c r="A21" s="308" t="s">
        <v>1321</v>
      </c>
      <c r="B21" s="317" t="s">
        <v>1013</v>
      </c>
      <c r="C21" s="309">
        <v>2.0</v>
      </c>
      <c r="D21" s="309">
        <v>1.0</v>
      </c>
      <c r="E21" s="310" t="s">
        <v>634</v>
      </c>
      <c r="F21" s="293"/>
      <c r="G21" s="308" t="s">
        <v>1379</v>
      </c>
      <c r="H21" s="309" t="s">
        <v>66</v>
      </c>
      <c r="I21" s="309">
        <v>1.0</v>
      </c>
      <c r="J21" s="309">
        <v>0.0</v>
      </c>
      <c r="K21" s="310" t="s">
        <v>634</v>
      </c>
      <c r="L21" s="293"/>
      <c r="M21" s="308">
        <v>19.0</v>
      </c>
      <c r="N21" s="312" t="s">
        <v>1099</v>
      </c>
      <c r="O21" s="312">
        <v>1.0</v>
      </c>
      <c r="P21" s="313">
        <v>2.0</v>
      </c>
    </row>
    <row r="22">
      <c r="A22" s="305" t="s">
        <v>1058</v>
      </c>
      <c r="B22" s="314" t="s">
        <v>1005</v>
      </c>
      <c r="C22" s="309">
        <v>1.0</v>
      </c>
      <c r="D22" s="309">
        <v>2.0</v>
      </c>
      <c r="E22" s="310" t="s">
        <v>634</v>
      </c>
      <c r="F22" s="293"/>
      <c r="G22" s="305" t="s">
        <v>1059</v>
      </c>
      <c r="H22" s="309" t="s">
        <v>1060</v>
      </c>
      <c r="I22" s="309">
        <v>4.0</v>
      </c>
      <c r="J22" s="309">
        <v>2.0</v>
      </c>
      <c r="K22" s="310" t="s">
        <v>634</v>
      </c>
      <c r="L22" s="293"/>
      <c r="M22" s="308">
        <v>20.0</v>
      </c>
      <c r="N22" s="312" t="s">
        <v>1097</v>
      </c>
      <c r="O22" s="312">
        <v>2.0</v>
      </c>
      <c r="P22" s="313">
        <v>2.0</v>
      </c>
    </row>
    <row r="23">
      <c r="A23" s="305" t="s">
        <v>1061</v>
      </c>
      <c r="B23" s="317" t="s">
        <v>1013</v>
      </c>
      <c r="C23" s="309">
        <v>0.0</v>
      </c>
      <c r="D23" s="309">
        <v>3.0</v>
      </c>
      <c r="E23" s="310" t="s">
        <v>634</v>
      </c>
      <c r="F23" s="293"/>
      <c r="G23" s="305" t="s">
        <v>162</v>
      </c>
      <c r="H23" s="309" t="s">
        <v>162</v>
      </c>
      <c r="I23" s="309">
        <v>3.0</v>
      </c>
      <c r="J23" s="309">
        <v>4.0</v>
      </c>
      <c r="K23" s="310" t="s">
        <v>634</v>
      </c>
      <c r="L23" s="293"/>
      <c r="M23" s="308">
        <v>21.0</v>
      </c>
      <c r="N23" s="312" t="s">
        <v>1090</v>
      </c>
      <c r="O23" s="312">
        <v>1.0</v>
      </c>
      <c r="P23" s="313">
        <v>1.0</v>
      </c>
    </row>
    <row r="24">
      <c r="A24" s="305" t="s">
        <v>1064</v>
      </c>
      <c r="B24" s="317" t="s">
        <v>1013</v>
      </c>
      <c r="C24" s="309">
        <v>2.0</v>
      </c>
      <c r="D24" s="309">
        <v>0.0</v>
      </c>
      <c r="E24" s="310" t="s">
        <v>634</v>
      </c>
      <c r="F24" s="293"/>
      <c r="G24" s="308" t="s">
        <v>1380</v>
      </c>
      <c r="H24" s="309" t="s">
        <v>1066</v>
      </c>
      <c r="I24" s="312">
        <v>2.0</v>
      </c>
      <c r="J24" s="312">
        <v>3.0</v>
      </c>
      <c r="K24" s="310" t="s">
        <v>634</v>
      </c>
      <c r="L24" s="293"/>
      <c r="M24" s="308">
        <v>22.0</v>
      </c>
      <c r="N24" s="312" t="s">
        <v>1344</v>
      </c>
      <c r="O24" s="312">
        <v>1.0</v>
      </c>
      <c r="P24" s="313">
        <v>1.0</v>
      </c>
    </row>
    <row r="25">
      <c r="A25" s="305" t="s">
        <v>1067</v>
      </c>
      <c r="B25" s="316" t="s">
        <v>1000</v>
      </c>
      <c r="C25" s="309">
        <v>2.0</v>
      </c>
      <c r="D25" s="309">
        <v>1.0</v>
      </c>
      <c r="E25" s="310" t="s">
        <v>634</v>
      </c>
      <c r="F25" s="293"/>
      <c r="G25" s="308" t="s">
        <v>1068</v>
      </c>
      <c r="H25" s="309" t="s">
        <v>1066</v>
      </c>
      <c r="I25" s="312">
        <v>1.0</v>
      </c>
      <c r="J25" s="312">
        <v>1.0</v>
      </c>
      <c r="K25" s="310" t="s">
        <v>634</v>
      </c>
      <c r="L25" s="293"/>
      <c r="M25" s="308">
        <v>23.0</v>
      </c>
      <c r="N25" s="312" t="s">
        <v>1069</v>
      </c>
      <c r="O25" s="312">
        <v>2.0</v>
      </c>
      <c r="P25" s="313">
        <v>2.0</v>
      </c>
    </row>
    <row r="26">
      <c r="A26" s="305" t="s">
        <v>1069</v>
      </c>
      <c r="B26" s="327" t="s">
        <v>1005</v>
      </c>
      <c r="C26" s="309">
        <v>2.0</v>
      </c>
      <c r="D26" s="309">
        <v>2.0</v>
      </c>
      <c r="E26" s="310" t="s">
        <v>634</v>
      </c>
      <c r="F26" s="293"/>
      <c r="G26" s="305" t="s">
        <v>1071</v>
      </c>
      <c r="H26" s="309" t="s">
        <v>1072</v>
      </c>
      <c r="I26" s="309">
        <v>4.0</v>
      </c>
      <c r="J26" s="309">
        <v>4.0</v>
      </c>
      <c r="K26" s="310" t="s">
        <v>634</v>
      </c>
      <c r="L26" s="293"/>
      <c r="M26" s="308">
        <v>24.0</v>
      </c>
      <c r="N26" s="312" t="s">
        <v>1048</v>
      </c>
      <c r="O26" s="312">
        <v>1.0</v>
      </c>
      <c r="P26" s="313">
        <v>3.0</v>
      </c>
    </row>
    <row r="27">
      <c r="A27" s="305" t="s">
        <v>1074</v>
      </c>
      <c r="B27" s="316" t="s">
        <v>1000</v>
      </c>
      <c r="C27" s="309">
        <v>3.0</v>
      </c>
      <c r="D27" s="309">
        <v>1.0</v>
      </c>
      <c r="E27" s="310" t="s">
        <v>634</v>
      </c>
      <c r="F27" s="293"/>
      <c r="G27" s="305" t="s">
        <v>1075</v>
      </c>
      <c r="H27" s="309" t="s">
        <v>1076</v>
      </c>
      <c r="I27" s="309">
        <v>2.0</v>
      </c>
      <c r="J27" s="309">
        <v>3.0</v>
      </c>
      <c r="K27" s="310" t="s">
        <v>634</v>
      </c>
      <c r="L27" s="293"/>
      <c r="M27" s="308">
        <v>25.0</v>
      </c>
      <c r="N27" s="312" t="s">
        <v>1381</v>
      </c>
      <c r="O27" s="312">
        <v>2.0</v>
      </c>
      <c r="P27" s="313">
        <v>1.0</v>
      </c>
    </row>
    <row r="28">
      <c r="A28" s="308" t="s">
        <v>1344</v>
      </c>
      <c r="B28" s="327" t="s">
        <v>1005</v>
      </c>
      <c r="C28" s="309">
        <v>1.0</v>
      </c>
      <c r="D28" s="309">
        <v>1.0</v>
      </c>
      <c r="E28" s="331" t="s">
        <v>1054</v>
      </c>
      <c r="F28" s="293"/>
      <c r="G28" s="305" t="s">
        <v>1078</v>
      </c>
      <c r="H28" s="309" t="s">
        <v>1076</v>
      </c>
      <c r="I28" s="309">
        <v>1.0</v>
      </c>
      <c r="J28" s="309">
        <v>2.0</v>
      </c>
      <c r="K28" s="310" t="s">
        <v>634</v>
      </c>
      <c r="L28" s="293"/>
      <c r="M28" s="308">
        <v>26.0</v>
      </c>
      <c r="N28" s="312" t="s">
        <v>1382</v>
      </c>
      <c r="O28" s="333">
        <v>3.0</v>
      </c>
      <c r="P28" s="334">
        <v>1.0</v>
      </c>
    </row>
    <row r="29">
      <c r="A29" s="305" t="s">
        <v>1079</v>
      </c>
      <c r="B29" s="307" t="s">
        <v>1000</v>
      </c>
      <c r="C29" s="309">
        <v>2.0</v>
      </c>
      <c r="D29" s="309">
        <v>0.0</v>
      </c>
      <c r="E29" s="310" t="s">
        <v>634</v>
      </c>
      <c r="F29" s="293"/>
      <c r="G29" s="308" t="s">
        <v>1386</v>
      </c>
      <c r="H29" s="309" t="s">
        <v>1087</v>
      </c>
      <c r="I29" s="335" t="s">
        <v>634</v>
      </c>
      <c r="J29" s="335" t="s">
        <v>634</v>
      </c>
      <c r="K29" s="336" t="s">
        <v>634</v>
      </c>
      <c r="L29" s="337"/>
      <c r="M29" s="308">
        <v>27.0</v>
      </c>
      <c r="N29" s="338" t="s">
        <v>1388</v>
      </c>
      <c r="O29" s="333">
        <v>4.0</v>
      </c>
      <c r="P29" s="334">
        <v>2.0</v>
      </c>
    </row>
    <row r="30">
      <c r="A30" s="305" t="s">
        <v>1090</v>
      </c>
      <c r="B30" s="327" t="s">
        <v>1005</v>
      </c>
      <c r="C30" s="309">
        <v>1.0</v>
      </c>
      <c r="D30" s="309">
        <v>1.0</v>
      </c>
      <c r="E30" s="326" t="s">
        <v>1027</v>
      </c>
      <c r="F30" s="293"/>
      <c r="G30" s="308" t="s">
        <v>1389</v>
      </c>
      <c r="H30" s="309" t="s">
        <v>1087</v>
      </c>
      <c r="I30" s="335" t="s">
        <v>634</v>
      </c>
      <c r="J30" s="335" t="s">
        <v>634</v>
      </c>
      <c r="K30" s="336" t="s">
        <v>634</v>
      </c>
      <c r="L30" s="337"/>
      <c r="M30" s="308">
        <v>28.0</v>
      </c>
      <c r="N30" s="338" t="s">
        <v>1390</v>
      </c>
      <c r="O30" s="333">
        <v>2.0</v>
      </c>
      <c r="P30" s="334">
        <v>3.0</v>
      </c>
    </row>
    <row r="31">
      <c r="A31" s="305" t="s">
        <v>1092</v>
      </c>
      <c r="B31" s="317" t="s">
        <v>1013</v>
      </c>
      <c r="C31" s="309">
        <v>0.0</v>
      </c>
      <c r="D31" s="309">
        <v>3.0</v>
      </c>
      <c r="E31" s="310" t="s">
        <v>634</v>
      </c>
      <c r="F31" s="293"/>
      <c r="G31" s="308" t="s">
        <v>1391</v>
      </c>
      <c r="H31" s="309" t="s">
        <v>1096</v>
      </c>
      <c r="I31" s="335" t="s">
        <v>634</v>
      </c>
      <c r="J31" s="335" t="s">
        <v>634</v>
      </c>
      <c r="K31" s="336" t="s">
        <v>634</v>
      </c>
      <c r="L31" s="337"/>
      <c r="M31" s="308">
        <v>29.0</v>
      </c>
      <c r="N31" s="338" t="s">
        <v>1392</v>
      </c>
      <c r="O31" s="333">
        <v>1.0</v>
      </c>
      <c r="P31" s="334">
        <v>5.0</v>
      </c>
    </row>
    <row r="32">
      <c r="A32" s="305" t="s">
        <v>1097</v>
      </c>
      <c r="B32" s="316" t="s">
        <v>1000</v>
      </c>
      <c r="C32" s="309">
        <v>2.0</v>
      </c>
      <c r="D32" s="309">
        <v>2.0</v>
      </c>
      <c r="E32" s="310" t="s">
        <v>634</v>
      </c>
      <c r="F32" s="293"/>
      <c r="G32" s="305" t="s">
        <v>1098</v>
      </c>
      <c r="H32" s="309" t="s">
        <v>1096</v>
      </c>
      <c r="I32" s="335" t="s">
        <v>634</v>
      </c>
      <c r="J32" s="335" t="s">
        <v>634</v>
      </c>
      <c r="K32" s="336" t="s">
        <v>634</v>
      </c>
      <c r="L32" s="337"/>
      <c r="M32" s="308">
        <v>30.0</v>
      </c>
      <c r="N32" s="338" t="s">
        <v>1393</v>
      </c>
      <c r="O32" s="333">
        <v>3.0</v>
      </c>
      <c r="P32" s="334">
        <v>3.0</v>
      </c>
    </row>
    <row r="33">
      <c r="A33" s="305" t="s">
        <v>1099</v>
      </c>
      <c r="B33" s="327" t="s">
        <v>1005</v>
      </c>
      <c r="C33" s="309">
        <v>1.0</v>
      </c>
      <c r="D33" s="309">
        <v>2.0</v>
      </c>
      <c r="E33" s="328" t="s">
        <v>1031</v>
      </c>
      <c r="F33" s="293"/>
      <c r="G33" s="305" t="s">
        <v>1100</v>
      </c>
      <c r="H33" s="309" t="s">
        <v>1096</v>
      </c>
      <c r="I33" s="335" t="s">
        <v>634</v>
      </c>
      <c r="J33" s="335" t="s">
        <v>634</v>
      </c>
      <c r="K33" s="336" t="s">
        <v>634</v>
      </c>
      <c r="L33" s="337"/>
      <c r="M33" s="339">
        <v>31.0</v>
      </c>
      <c r="N33" s="338" t="s">
        <v>1394</v>
      </c>
      <c r="O33" s="333">
        <v>3.0</v>
      </c>
      <c r="P33" s="334">
        <v>1.0</v>
      </c>
    </row>
    <row r="34">
      <c r="A34" s="308" t="s">
        <v>1358</v>
      </c>
      <c r="B34" s="317" t="s">
        <v>1013</v>
      </c>
      <c r="C34" s="309">
        <v>1.0</v>
      </c>
      <c r="D34" s="309">
        <v>1.0</v>
      </c>
      <c r="E34" s="310" t="s">
        <v>634</v>
      </c>
      <c r="F34" s="293"/>
      <c r="G34" s="305" t="s">
        <v>1102</v>
      </c>
      <c r="H34" s="309" t="s">
        <v>1096</v>
      </c>
      <c r="I34" s="335" t="s">
        <v>634</v>
      </c>
      <c r="J34" s="335" t="s">
        <v>634</v>
      </c>
      <c r="K34" s="336" t="s">
        <v>634</v>
      </c>
      <c r="L34" s="337"/>
      <c r="M34" s="339">
        <v>32.0</v>
      </c>
      <c r="N34" s="338" t="s">
        <v>1395</v>
      </c>
      <c r="O34" s="333">
        <v>1.0</v>
      </c>
      <c r="P34" s="334">
        <v>3.0</v>
      </c>
    </row>
    <row r="35">
      <c r="A35" s="340" t="s">
        <v>1103</v>
      </c>
      <c r="B35" s="341" t="s">
        <v>1000</v>
      </c>
      <c r="C35" s="342">
        <v>3.0</v>
      </c>
      <c r="D35" s="342">
        <v>1.0</v>
      </c>
      <c r="E35" s="343" t="s">
        <v>634</v>
      </c>
      <c r="F35" s="344"/>
      <c r="G35" s="319" t="s">
        <v>1087</v>
      </c>
      <c r="H35" s="342" t="s">
        <v>1087</v>
      </c>
      <c r="I35" s="345" t="s">
        <v>634</v>
      </c>
      <c r="J35" s="345" t="s">
        <v>634</v>
      </c>
      <c r="K35" s="346" t="s">
        <v>634</v>
      </c>
      <c r="L35" s="337"/>
      <c r="M35" s="339">
        <v>33.0</v>
      </c>
      <c r="N35" s="338" t="s">
        <v>1399</v>
      </c>
      <c r="O35" s="333">
        <v>3.0</v>
      </c>
      <c r="P35" s="334">
        <v>2.0</v>
      </c>
    </row>
    <row r="36">
      <c r="A36" s="347"/>
      <c r="B36" s="347"/>
      <c r="C36" s="347"/>
      <c r="D36" s="347"/>
      <c r="E36" s="347"/>
      <c r="F36" s="347"/>
      <c r="G36" s="347"/>
      <c r="H36" s="347"/>
      <c r="I36" s="348"/>
      <c r="J36" s="348"/>
      <c r="K36" s="348"/>
      <c r="L36" s="349"/>
      <c r="M36" s="339">
        <v>34.0</v>
      </c>
      <c r="N36" s="338" t="s">
        <v>1401</v>
      </c>
      <c r="O36" s="333">
        <v>2.0</v>
      </c>
      <c r="P36" s="334">
        <v>4.0</v>
      </c>
    </row>
    <row r="37">
      <c r="A37" s="350"/>
      <c r="B37" s="350"/>
      <c r="C37" s="350"/>
      <c r="D37" s="350"/>
      <c r="E37" s="350"/>
      <c r="F37" s="350"/>
      <c r="G37" s="350"/>
      <c r="H37" s="350"/>
      <c r="I37" s="351"/>
      <c r="J37" s="351"/>
      <c r="K37" s="351"/>
      <c r="L37" s="349"/>
      <c r="M37" s="339">
        <v>35.0</v>
      </c>
      <c r="N37" s="338" t="s">
        <v>1402</v>
      </c>
      <c r="O37" s="333">
        <v>5.0</v>
      </c>
      <c r="P37" s="334">
        <v>4.0</v>
      </c>
    </row>
    <row r="38">
      <c r="A38" s="350"/>
      <c r="B38" s="350"/>
      <c r="C38" s="350"/>
      <c r="D38" s="350"/>
      <c r="E38" s="350"/>
      <c r="F38" s="350"/>
      <c r="G38" s="350"/>
      <c r="H38" s="350"/>
      <c r="I38" s="351"/>
      <c r="J38" s="351"/>
      <c r="K38" s="351"/>
      <c r="L38" s="349"/>
      <c r="M38" s="339">
        <v>36.0</v>
      </c>
      <c r="N38" s="338" t="s">
        <v>1403</v>
      </c>
      <c r="O38" s="333">
        <v>3.0</v>
      </c>
      <c r="P38" s="334">
        <v>3.0</v>
      </c>
    </row>
    <row r="39">
      <c r="A39" s="350"/>
      <c r="B39" s="350"/>
      <c r="C39" s="350"/>
      <c r="D39" s="350"/>
      <c r="E39" s="350"/>
      <c r="F39" s="350"/>
      <c r="G39" s="350"/>
      <c r="H39" s="350"/>
      <c r="I39" s="351"/>
      <c r="J39" s="351"/>
      <c r="K39" s="351"/>
      <c r="L39" s="349"/>
      <c r="M39" s="339">
        <v>37.0</v>
      </c>
      <c r="N39" s="338" t="s">
        <v>1404</v>
      </c>
      <c r="O39" s="333">
        <v>1.0</v>
      </c>
      <c r="P39" s="334">
        <v>6.0</v>
      </c>
    </row>
    <row r="40">
      <c r="A40" s="350"/>
      <c r="B40" s="350"/>
      <c r="C40" s="350"/>
      <c r="D40" s="350"/>
      <c r="E40" s="350"/>
      <c r="F40" s="350"/>
      <c r="G40" s="350"/>
      <c r="H40" s="350"/>
      <c r="I40" s="351"/>
      <c r="J40" s="351"/>
      <c r="K40" s="351"/>
      <c r="L40" s="349"/>
      <c r="M40" s="339">
        <v>38.0</v>
      </c>
      <c r="N40" s="338" t="s">
        <v>1405</v>
      </c>
      <c r="O40" s="333">
        <v>5.0</v>
      </c>
      <c r="P40" s="334">
        <v>0.0</v>
      </c>
    </row>
    <row r="41">
      <c r="A41" s="350"/>
      <c r="B41" s="350"/>
      <c r="C41" s="350"/>
      <c r="D41" s="350"/>
      <c r="E41" s="350"/>
      <c r="F41" s="350"/>
      <c r="G41" s="350"/>
      <c r="H41" s="350"/>
      <c r="I41" s="351"/>
      <c r="J41" s="351"/>
      <c r="K41" s="351"/>
      <c r="L41" s="349"/>
      <c r="M41" s="339">
        <v>39.0</v>
      </c>
      <c r="N41" s="338" t="s">
        <v>1386</v>
      </c>
      <c r="O41" s="333" t="s">
        <v>634</v>
      </c>
      <c r="P41" s="334" t="s">
        <v>634</v>
      </c>
    </row>
    <row r="42">
      <c r="A42" s="350"/>
      <c r="B42" s="350"/>
      <c r="C42" s="350"/>
      <c r="D42" s="350"/>
      <c r="E42" s="350"/>
      <c r="F42" s="350"/>
      <c r="G42" s="350"/>
      <c r="H42" s="350"/>
      <c r="I42" s="351"/>
      <c r="J42" s="351"/>
      <c r="K42" s="351"/>
      <c r="L42" s="349"/>
      <c r="M42" s="339">
        <v>40.0</v>
      </c>
      <c r="N42" s="312" t="s">
        <v>1389</v>
      </c>
      <c r="O42" s="333" t="s">
        <v>634</v>
      </c>
      <c r="P42" s="334" t="s">
        <v>634</v>
      </c>
    </row>
    <row r="43">
      <c r="A43" s="350"/>
      <c r="B43" s="350"/>
      <c r="C43" s="350"/>
      <c r="D43" s="350"/>
      <c r="E43" s="350"/>
      <c r="F43" s="350"/>
      <c r="G43" s="350"/>
      <c r="H43" s="350"/>
      <c r="I43" s="351"/>
      <c r="J43" s="351"/>
      <c r="K43" s="351"/>
      <c r="L43" s="349"/>
      <c r="M43" s="339">
        <v>41.0</v>
      </c>
      <c r="N43" s="338" t="s">
        <v>1098</v>
      </c>
      <c r="O43" s="333" t="s">
        <v>634</v>
      </c>
      <c r="P43" s="334" t="s">
        <v>634</v>
      </c>
    </row>
    <row r="44">
      <c r="A44" s="350"/>
      <c r="B44" s="350"/>
      <c r="C44" s="350"/>
      <c r="D44" s="350"/>
      <c r="E44" s="350"/>
      <c r="F44" s="350"/>
      <c r="G44" s="350"/>
      <c r="H44" s="350"/>
      <c r="I44" s="351"/>
      <c r="J44" s="351"/>
      <c r="K44" s="351"/>
      <c r="L44" s="349"/>
      <c r="M44" s="339">
        <v>42.0</v>
      </c>
      <c r="N44" s="338" t="s">
        <v>1100</v>
      </c>
      <c r="O44" s="333" t="s">
        <v>634</v>
      </c>
      <c r="P44" s="334" t="s">
        <v>634</v>
      </c>
    </row>
    <row r="45">
      <c r="A45" s="350"/>
      <c r="B45" s="350"/>
      <c r="C45" s="350"/>
      <c r="D45" s="350"/>
      <c r="E45" s="350"/>
      <c r="F45" s="350"/>
      <c r="G45" s="350"/>
      <c r="H45" s="350"/>
      <c r="I45" s="351"/>
      <c r="J45" s="351"/>
      <c r="K45" s="351"/>
      <c r="L45" s="349"/>
      <c r="M45" s="339">
        <v>43.0</v>
      </c>
      <c r="N45" s="338" t="s">
        <v>1102</v>
      </c>
      <c r="O45" s="333" t="s">
        <v>634</v>
      </c>
      <c r="P45" s="334" t="s">
        <v>634</v>
      </c>
    </row>
    <row r="46">
      <c r="A46" s="350"/>
      <c r="B46" s="350"/>
      <c r="C46" s="350"/>
      <c r="D46" s="350"/>
      <c r="E46" s="350"/>
      <c r="F46" s="350"/>
      <c r="G46" s="350"/>
      <c r="H46" s="350"/>
      <c r="I46" s="351"/>
      <c r="J46" s="351"/>
      <c r="K46" s="351"/>
      <c r="L46" s="349"/>
      <c r="M46" s="339">
        <v>44.0</v>
      </c>
      <c r="N46" s="338" t="s">
        <v>1391</v>
      </c>
      <c r="O46" s="333" t="s">
        <v>634</v>
      </c>
      <c r="P46" s="334" t="s">
        <v>634</v>
      </c>
    </row>
    <row r="47">
      <c r="A47" s="350"/>
      <c r="B47" s="350"/>
      <c r="C47" s="350"/>
      <c r="D47" s="350"/>
      <c r="E47" s="350"/>
      <c r="F47" s="350"/>
      <c r="G47" s="350"/>
      <c r="H47" s="350"/>
      <c r="I47" s="351"/>
      <c r="J47" s="351"/>
      <c r="K47" s="351"/>
      <c r="L47" s="349"/>
      <c r="M47" s="339">
        <v>45.0</v>
      </c>
      <c r="N47" s="338" t="s">
        <v>1391</v>
      </c>
      <c r="O47" s="333" t="s">
        <v>634</v>
      </c>
      <c r="P47" s="334" t="s">
        <v>634</v>
      </c>
    </row>
    <row r="48">
      <c r="A48" s="350"/>
      <c r="B48" s="350"/>
      <c r="C48" s="350"/>
      <c r="D48" s="350"/>
      <c r="E48" s="350"/>
      <c r="F48" s="350"/>
      <c r="G48" s="350"/>
      <c r="H48" s="350"/>
      <c r="I48" s="351"/>
      <c r="J48" s="351"/>
      <c r="K48" s="351"/>
      <c r="L48" s="349"/>
      <c r="M48" s="339">
        <v>46.0</v>
      </c>
      <c r="N48" s="338" t="s">
        <v>1087</v>
      </c>
      <c r="O48" s="333" t="s">
        <v>634</v>
      </c>
      <c r="P48" s="334" t="s">
        <v>634</v>
      </c>
    </row>
    <row r="49">
      <c r="A49" s="350"/>
      <c r="B49" s="350"/>
      <c r="C49" s="350"/>
      <c r="D49" s="350"/>
      <c r="E49" s="350"/>
      <c r="F49" s="350"/>
      <c r="G49" s="350"/>
      <c r="H49" s="350"/>
      <c r="I49" s="351"/>
      <c r="J49" s="351"/>
      <c r="K49" s="351"/>
      <c r="L49" s="349"/>
      <c r="M49" s="339">
        <v>47.0</v>
      </c>
      <c r="N49" s="338" t="s">
        <v>1087</v>
      </c>
      <c r="O49" s="333" t="s">
        <v>634</v>
      </c>
      <c r="P49" s="334" t="s">
        <v>634</v>
      </c>
    </row>
    <row r="50">
      <c r="A50" s="350"/>
      <c r="B50" s="350"/>
      <c r="C50" s="350"/>
      <c r="D50" s="350"/>
      <c r="E50" s="350"/>
      <c r="F50" s="350"/>
      <c r="G50" s="350"/>
      <c r="H50" s="350"/>
      <c r="I50" s="351"/>
      <c r="J50" s="351"/>
      <c r="K50" s="351"/>
      <c r="L50" s="349"/>
      <c r="M50" s="339">
        <v>48.0</v>
      </c>
      <c r="N50" s="338" t="s">
        <v>1087</v>
      </c>
      <c r="O50" s="333" t="s">
        <v>634</v>
      </c>
      <c r="P50" s="334" t="s">
        <v>634</v>
      </c>
    </row>
    <row r="51">
      <c r="A51" s="350"/>
      <c r="B51" s="350"/>
      <c r="C51" s="350"/>
      <c r="D51" s="350"/>
      <c r="E51" s="350"/>
      <c r="F51" s="350"/>
      <c r="G51" s="350"/>
      <c r="H51" s="350"/>
      <c r="I51" s="351"/>
      <c r="J51" s="351"/>
      <c r="K51" s="351"/>
      <c r="L51" s="349"/>
      <c r="M51" s="339">
        <v>49.0</v>
      </c>
      <c r="N51" s="338" t="s">
        <v>1087</v>
      </c>
      <c r="O51" s="333" t="s">
        <v>634</v>
      </c>
      <c r="P51" s="334" t="s">
        <v>634</v>
      </c>
    </row>
    <row r="52">
      <c r="A52" s="350"/>
      <c r="B52" s="350"/>
      <c r="C52" s="350"/>
      <c r="D52" s="350"/>
      <c r="E52" s="350"/>
      <c r="F52" s="350"/>
      <c r="G52" s="350"/>
      <c r="H52" s="350"/>
      <c r="I52" s="351"/>
      <c r="J52" s="351"/>
      <c r="K52" s="351"/>
      <c r="L52" s="349"/>
      <c r="M52" s="339">
        <v>50.0</v>
      </c>
      <c r="N52" s="338" t="s">
        <v>1087</v>
      </c>
      <c r="O52" s="333" t="s">
        <v>634</v>
      </c>
      <c r="P52" s="334" t="s">
        <v>634</v>
      </c>
    </row>
    <row r="53">
      <c r="A53" s="350"/>
      <c r="B53" s="350"/>
      <c r="C53" s="350"/>
      <c r="D53" s="350"/>
      <c r="E53" s="350"/>
      <c r="F53" s="350"/>
      <c r="G53" s="350"/>
      <c r="H53" s="350"/>
      <c r="I53" s="351"/>
      <c r="J53" s="351"/>
      <c r="K53" s="351"/>
      <c r="L53" s="349"/>
      <c r="M53" s="352">
        <v>51.0</v>
      </c>
      <c r="N53" s="353" t="s">
        <v>1410</v>
      </c>
      <c r="O53" s="354">
        <v>4.0</v>
      </c>
      <c r="P53" s="355">
        <v>2.0</v>
      </c>
    </row>
  </sheetData>
  <mergeCells count="2">
    <mergeCell ref="A1:K1"/>
    <mergeCell ref="M1:P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57.29"/>
    <col customWidth="1" min="5" max="5" width="57.29"/>
  </cols>
  <sheetData>
    <row r="1">
      <c r="A1" s="288" t="s">
        <v>1267</v>
      </c>
      <c r="B1" s="284"/>
      <c r="C1" s="284"/>
      <c r="D1" s="284"/>
      <c r="E1" s="285"/>
    </row>
    <row r="2">
      <c r="A2" s="289" t="s">
        <v>408</v>
      </c>
      <c r="B2" s="292" t="s">
        <v>1268</v>
      </c>
      <c r="C2" s="294"/>
      <c r="D2" s="295" t="s">
        <v>408</v>
      </c>
      <c r="E2" s="296" t="s">
        <v>1268</v>
      </c>
    </row>
    <row r="3">
      <c r="A3" s="297" t="s">
        <v>999</v>
      </c>
      <c r="B3" s="299" t="s">
        <v>1269</v>
      </c>
      <c r="C3" s="294"/>
      <c r="D3" s="300" t="s">
        <v>1271</v>
      </c>
      <c r="E3" s="299" t="s">
        <v>1272</v>
      </c>
    </row>
    <row r="4">
      <c r="A4" s="304" t="s">
        <v>1004</v>
      </c>
      <c r="B4" s="306" t="s">
        <v>1273</v>
      </c>
      <c r="C4" s="294"/>
      <c r="D4" s="308" t="s">
        <v>1274</v>
      </c>
      <c r="E4" s="306" t="s">
        <v>1275</v>
      </c>
    </row>
    <row r="5">
      <c r="A5" s="304" t="s">
        <v>1007</v>
      </c>
      <c r="B5" s="306" t="s">
        <v>1276</v>
      </c>
      <c r="C5" s="294"/>
      <c r="D5" s="308" t="s">
        <v>1277</v>
      </c>
      <c r="E5" s="306" t="s">
        <v>1278</v>
      </c>
    </row>
    <row r="6">
      <c r="A6" s="304" t="s">
        <v>1010</v>
      </c>
      <c r="B6" s="306" t="s">
        <v>1279</v>
      </c>
      <c r="C6" s="294"/>
      <c r="D6" s="308" t="s">
        <v>1280</v>
      </c>
      <c r="E6" s="306" t="s">
        <v>1281</v>
      </c>
    </row>
    <row r="7">
      <c r="A7" s="304" t="s">
        <v>1012</v>
      </c>
      <c r="B7" s="306" t="s">
        <v>1282</v>
      </c>
      <c r="C7" s="294"/>
      <c r="D7" s="308" t="s">
        <v>1283</v>
      </c>
      <c r="E7" s="306" t="s">
        <v>1284</v>
      </c>
    </row>
    <row r="8">
      <c r="A8" s="304" t="s">
        <v>1018</v>
      </c>
      <c r="B8" s="306" t="s">
        <v>1285</v>
      </c>
      <c r="C8" s="294"/>
      <c r="D8" s="308" t="s">
        <v>1286</v>
      </c>
      <c r="E8" s="306" t="s">
        <v>1287</v>
      </c>
    </row>
    <row r="9">
      <c r="A9" s="304" t="s">
        <v>1021</v>
      </c>
      <c r="B9" s="306" t="s">
        <v>1288</v>
      </c>
      <c r="C9" s="294"/>
      <c r="D9" s="308" t="s">
        <v>1289</v>
      </c>
      <c r="E9" s="306" t="s">
        <v>1290</v>
      </c>
    </row>
    <row r="10">
      <c r="A10" s="304" t="s">
        <v>1023</v>
      </c>
      <c r="B10" s="306" t="s">
        <v>1291</v>
      </c>
      <c r="C10" s="294"/>
      <c r="D10" s="308" t="s">
        <v>1292</v>
      </c>
      <c r="E10" s="306" t="s">
        <v>1293</v>
      </c>
    </row>
    <row r="11">
      <c r="A11" s="304" t="s">
        <v>1026</v>
      </c>
      <c r="B11" s="306" t="s">
        <v>1294</v>
      </c>
      <c r="C11" s="294"/>
      <c r="D11" s="308" t="s">
        <v>1295</v>
      </c>
      <c r="E11" s="306" t="s">
        <v>1296</v>
      </c>
    </row>
    <row r="12">
      <c r="A12" s="304" t="s">
        <v>1030</v>
      </c>
      <c r="B12" s="306" t="s">
        <v>1297</v>
      </c>
      <c r="C12" s="294"/>
      <c r="D12" s="308" t="s">
        <v>1298</v>
      </c>
      <c r="E12" s="306" t="s">
        <v>1299</v>
      </c>
    </row>
    <row r="13">
      <c r="A13" s="304" t="s">
        <v>1033</v>
      </c>
      <c r="B13" s="306" t="s">
        <v>1300</v>
      </c>
      <c r="C13" s="294"/>
      <c r="D13" s="308" t="s">
        <v>1301</v>
      </c>
      <c r="E13" s="306" t="s">
        <v>1302</v>
      </c>
    </row>
    <row r="14">
      <c r="A14" s="315" t="s">
        <v>1303</v>
      </c>
      <c r="B14" s="306" t="s">
        <v>1304</v>
      </c>
      <c r="C14" s="294"/>
      <c r="D14" s="308" t="s">
        <v>1305</v>
      </c>
      <c r="E14" s="306" t="s">
        <v>1306</v>
      </c>
    </row>
    <row r="15">
      <c r="A15" s="304" t="s">
        <v>1039</v>
      </c>
      <c r="B15" s="306" t="s">
        <v>1307</v>
      </c>
      <c r="C15" s="294"/>
      <c r="D15" s="308" t="s">
        <v>1308</v>
      </c>
      <c r="E15" s="306" t="s">
        <v>1309</v>
      </c>
    </row>
    <row r="16">
      <c r="A16" s="304" t="s">
        <v>1045</v>
      </c>
      <c r="B16" s="306" t="s">
        <v>1310</v>
      </c>
      <c r="C16" s="294"/>
      <c r="D16" s="308" t="s">
        <v>1311</v>
      </c>
      <c r="E16" s="306" t="s">
        <v>1312</v>
      </c>
    </row>
    <row r="17">
      <c r="A17" s="304" t="s">
        <v>1048</v>
      </c>
      <c r="B17" s="306" t="s">
        <v>1313</v>
      </c>
      <c r="C17" s="294"/>
      <c r="D17" s="304" t="s">
        <v>1043</v>
      </c>
      <c r="E17" s="306" t="s">
        <v>1314</v>
      </c>
    </row>
    <row r="18">
      <c r="A18" s="304" t="s">
        <v>1051</v>
      </c>
      <c r="B18" s="306" t="s">
        <v>1315</v>
      </c>
      <c r="C18" s="294"/>
      <c r="D18" s="308" t="s">
        <v>1316</v>
      </c>
      <c r="E18" s="306" t="s">
        <v>1317</v>
      </c>
    </row>
    <row r="19">
      <c r="A19" s="304" t="s">
        <v>1053</v>
      </c>
      <c r="B19" s="306" t="s">
        <v>1318</v>
      </c>
      <c r="C19" s="294"/>
      <c r="D19" s="308" t="s">
        <v>1319</v>
      </c>
      <c r="E19" s="306" t="s">
        <v>1320</v>
      </c>
    </row>
    <row r="20">
      <c r="A20" s="315" t="s">
        <v>1321</v>
      </c>
      <c r="B20" s="306" t="s">
        <v>1322</v>
      </c>
      <c r="C20" s="294"/>
      <c r="D20" s="308" t="s">
        <v>1323</v>
      </c>
      <c r="E20" s="306" t="s">
        <v>1324</v>
      </c>
    </row>
    <row r="21">
      <c r="A21" s="304" t="s">
        <v>1058</v>
      </c>
      <c r="B21" s="306" t="s">
        <v>1325</v>
      </c>
      <c r="C21" s="294"/>
      <c r="D21" s="308" t="s">
        <v>1326</v>
      </c>
      <c r="E21" s="306" t="s">
        <v>1327</v>
      </c>
    </row>
    <row r="22">
      <c r="A22" s="304" t="s">
        <v>1061</v>
      </c>
      <c r="B22" s="306" t="s">
        <v>1328</v>
      </c>
      <c r="C22" s="294"/>
      <c r="D22" s="308" t="s">
        <v>1329</v>
      </c>
      <c r="E22" s="306" t="s">
        <v>1330</v>
      </c>
    </row>
    <row r="23">
      <c r="A23" s="304" t="s">
        <v>1064</v>
      </c>
      <c r="B23" s="306" t="s">
        <v>1331</v>
      </c>
      <c r="C23" s="294"/>
      <c r="D23" s="308" t="s">
        <v>1332</v>
      </c>
      <c r="E23" s="306" t="s">
        <v>1333</v>
      </c>
    </row>
    <row r="24">
      <c r="A24" s="304" t="s">
        <v>1067</v>
      </c>
      <c r="B24" s="306" t="s">
        <v>1334</v>
      </c>
      <c r="C24" s="294"/>
      <c r="D24" s="308" t="s">
        <v>1335</v>
      </c>
      <c r="E24" s="306" t="s">
        <v>1336</v>
      </c>
    </row>
    <row r="25">
      <c r="A25" s="304" t="s">
        <v>1069</v>
      </c>
      <c r="B25" s="306" t="s">
        <v>1337</v>
      </c>
      <c r="C25" s="294"/>
      <c r="D25" s="308" t="s">
        <v>1338</v>
      </c>
      <c r="E25" s="306" t="s">
        <v>1339</v>
      </c>
    </row>
    <row r="26">
      <c r="A26" s="304" t="s">
        <v>1074</v>
      </c>
      <c r="B26" s="306" t="s">
        <v>1340</v>
      </c>
      <c r="C26" s="294"/>
      <c r="D26" s="308" t="s">
        <v>1341</v>
      </c>
      <c r="E26" s="306" t="s">
        <v>1343</v>
      </c>
    </row>
    <row r="27">
      <c r="A27" s="315" t="s">
        <v>1344</v>
      </c>
      <c r="B27" s="306" t="s">
        <v>1345</v>
      </c>
      <c r="C27" s="294"/>
      <c r="D27" s="308" t="s">
        <v>1346</v>
      </c>
      <c r="E27" s="306" t="s">
        <v>1347</v>
      </c>
    </row>
    <row r="28">
      <c r="A28" s="304" t="s">
        <v>1079</v>
      </c>
      <c r="B28" s="306" t="s">
        <v>1348</v>
      </c>
      <c r="C28" s="294"/>
      <c r="D28" s="308" t="s">
        <v>1349</v>
      </c>
      <c r="E28" s="306" t="s">
        <v>1350</v>
      </c>
    </row>
    <row r="29">
      <c r="A29" s="304" t="s">
        <v>1090</v>
      </c>
      <c r="B29" s="306" t="s">
        <v>1351</v>
      </c>
      <c r="C29" s="294"/>
      <c r="D29" s="319" t="s">
        <v>1352</v>
      </c>
      <c r="E29" s="320" t="s">
        <v>1354</v>
      </c>
    </row>
    <row r="30">
      <c r="A30" s="304" t="s">
        <v>1092</v>
      </c>
      <c r="B30" s="306" t="s">
        <v>1355</v>
      </c>
      <c r="C30" s="321"/>
      <c r="D30" s="322"/>
      <c r="E30" s="322"/>
    </row>
    <row r="31">
      <c r="A31" s="304" t="s">
        <v>1097</v>
      </c>
      <c r="B31" s="306" t="s">
        <v>1356</v>
      </c>
      <c r="C31" s="321"/>
    </row>
    <row r="32">
      <c r="A32" s="304" t="s">
        <v>1099</v>
      </c>
      <c r="B32" s="306" t="s">
        <v>1357</v>
      </c>
      <c r="C32" s="321"/>
      <c r="D32" s="323"/>
      <c r="E32" s="323"/>
    </row>
    <row r="33">
      <c r="A33" s="315" t="s">
        <v>1358</v>
      </c>
      <c r="B33" s="306" t="s">
        <v>1359</v>
      </c>
      <c r="C33" s="321"/>
      <c r="D33" s="323"/>
      <c r="E33" s="323"/>
    </row>
    <row r="34">
      <c r="A34" s="324" t="s">
        <v>1103</v>
      </c>
      <c r="B34" s="320" t="s">
        <v>1360</v>
      </c>
      <c r="C34" s="321"/>
      <c r="D34" s="325" t="s">
        <v>1361</v>
      </c>
      <c r="E34" s="162"/>
    </row>
  </sheetData>
  <mergeCells count="2">
    <mergeCell ref="A1:E1"/>
    <mergeCell ref="D34:E3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71.57"/>
    <col customWidth="1" min="4" max="4" width="17.29"/>
    <col customWidth="1" min="5" max="5" width="71.57"/>
  </cols>
  <sheetData>
    <row r="1">
      <c r="A1" s="110" t="s">
        <v>1363</v>
      </c>
      <c r="E1" s="15"/>
    </row>
    <row r="2">
      <c r="E2" s="15"/>
    </row>
    <row r="3">
      <c r="A3" s="17" t="s">
        <v>1</v>
      </c>
      <c r="B3" s="18"/>
      <c r="C3" s="19"/>
      <c r="D3" s="20" t="s">
        <v>2</v>
      </c>
      <c r="E3" s="18"/>
    </row>
    <row r="4">
      <c r="A4" s="26" t="s">
        <v>1365</v>
      </c>
      <c r="B4" s="23" t="s">
        <v>1367</v>
      </c>
      <c r="C4" s="19"/>
      <c r="D4" s="26" t="s">
        <v>1365</v>
      </c>
      <c r="E4" s="23" t="s">
        <v>1368</v>
      </c>
    </row>
    <row r="5">
      <c r="A5" s="26" t="s">
        <v>1370</v>
      </c>
      <c r="B5" s="24" t="s">
        <v>1371</v>
      </c>
      <c r="C5" s="19"/>
      <c r="D5" s="26" t="s">
        <v>1370</v>
      </c>
      <c r="E5" s="24" t="s">
        <v>1373</v>
      </c>
    </row>
    <row r="6">
      <c r="A6" s="26" t="s">
        <v>1374</v>
      </c>
      <c r="B6" s="332"/>
      <c r="C6" s="19"/>
      <c r="D6" s="26" t="s">
        <v>1374</v>
      </c>
      <c r="E6" s="24"/>
    </row>
    <row r="7">
      <c r="A7" s="28"/>
      <c r="B7" s="28"/>
      <c r="C7" s="29"/>
      <c r="D7" s="28"/>
      <c r="E7" s="28"/>
    </row>
    <row r="8">
      <c r="A8" s="31" t="s">
        <v>30</v>
      </c>
      <c r="B8" s="18"/>
      <c r="C8" s="19"/>
      <c r="D8" s="34" t="s">
        <v>31</v>
      </c>
      <c r="E8" s="18"/>
    </row>
    <row r="9">
      <c r="A9" s="26" t="s">
        <v>1365</v>
      </c>
      <c r="B9" s="23" t="s">
        <v>1383</v>
      </c>
      <c r="C9" s="19"/>
      <c r="D9" s="26" t="s">
        <v>1365</v>
      </c>
      <c r="E9" s="23" t="s">
        <v>1384</v>
      </c>
    </row>
    <row r="10">
      <c r="A10" s="26" t="s">
        <v>1370</v>
      </c>
      <c r="B10" s="24" t="s">
        <v>1385</v>
      </c>
      <c r="C10" s="19"/>
      <c r="D10" s="26" t="s">
        <v>1370</v>
      </c>
      <c r="E10" s="24" t="s">
        <v>1387</v>
      </c>
    </row>
    <row r="11">
      <c r="A11" s="26" t="s">
        <v>1374</v>
      </c>
      <c r="B11" s="24"/>
      <c r="C11" s="19"/>
      <c r="D11" s="26" t="s">
        <v>1374</v>
      </c>
      <c r="E11" s="24"/>
    </row>
    <row r="12">
      <c r="A12" s="28"/>
      <c r="B12" s="28"/>
      <c r="C12" s="29"/>
      <c r="D12" s="28"/>
      <c r="E12" s="28"/>
    </row>
    <row r="13">
      <c r="A13" s="46" t="s">
        <v>65</v>
      </c>
      <c r="B13" s="18"/>
      <c r="C13" s="19"/>
      <c r="D13" s="51" t="s">
        <v>66</v>
      </c>
      <c r="E13" s="18"/>
    </row>
    <row r="14">
      <c r="A14" s="26" t="s">
        <v>1365</v>
      </c>
      <c r="B14" s="23" t="s">
        <v>1396</v>
      </c>
      <c r="C14" s="19"/>
      <c r="D14" s="26" t="s">
        <v>1365</v>
      </c>
      <c r="E14" s="23" t="s">
        <v>1397</v>
      </c>
    </row>
    <row r="15">
      <c r="A15" s="26" t="s">
        <v>1370</v>
      </c>
      <c r="B15" s="24" t="s">
        <v>1398</v>
      </c>
      <c r="C15" s="19"/>
      <c r="D15" s="26" t="s">
        <v>1370</v>
      </c>
      <c r="E15" s="24" t="s">
        <v>1400</v>
      </c>
    </row>
    <row r="16">
      <c r="A16" s="26" t="s">
        <v>1374</v>
      </c>
      <c r="B16" s="24"/>
      <c r="C16" s="19"/>
      <c r="D16" s="26" t="s">
        <v>1374</v>
      </c>
      <c r="E16" s="24"/>
    </row>
    <row r="17">
      <c r="A17" s="28"/>
      <c r="B17" s="28"/>
      <c r="C17" s="29"/>
      <c r="D17" s="28"/>
      <c r="E17" s="28"/>
    </row>
    <row r="18">
      <c r="A18" s="66" t="s">
        <v>135</v>
      </c>
      <c r="B18" s="18"/>
      <c r="C18" s="19"/>
      <c r="D18" s="67" t="s">
        <v>143</v>
      </c>
      <c r="E18" s="18"/>
    </row>
    <row r="19">
      <c r="A19" s="26" t="s">
        <v>1365</v>
      </c>
      <c r="B19" s="23" t="s">
        <v>1406</v>
      </c>
      <c r="C19" s="19"/>
      <c r="D19" s="26" t="s">
        <v>1365</v>
      </c>
      <c r="E19" s="23" t="s">
        <v>1407</v>
      </c>
    </row>
    <row r="20">
      <c r="A20" s="26" t="s">
        <v>1370</v>
      </c>
      <c r="B20" s="24" t="s">
        <v>1408</v>
      </c>
      <c r="C20" s="19"/>
      <c r="D20" s="26" t="s">
        <v>1370</v>
      </c>
      <c r="E20" s="24" t="s">
        <v>1409</v>
      </c>
    </row>
    <row r="21">
      <c r="A21" s="26" t="s">
        <v>1374</v>
      </c>
      <c r="B21" s="24"/>
      <c r="C21" s="19"/>
      <c r="D21" s="26" t="s">
        <v>1374</v>
      </c>
      <c r="E21" s="24"/>
    </row>
    <row r="22">
      <c r="A22" s="28"/>
      <c r="B22" s="28"/>
      <c r="C22" s="29"/>
      <c r="D22" s="28"/>
      <c r="E22" s="28"/>
    </row>
    <row r="23">
      <c r="A23" s="69" t="s">
        <v>161</v>
      </c>
      <c r="B23" s="18"/>
      <c r="C23" s="19"/>
      <c r="D23" s="70" t="s">
        <v>162</v>
      </c>
      <c r="E23" s="18"/>
    </row>
    <row r="24">
      <c r="A24" s="26" t="s">
        <v>1365</v>
      </c>
      <c r="B24" s="23" t="s">
        <v>1411</v>
      </c>
      <c r="C24" s="19"/>
      <c r="D24" s="26" t="s">
        <v>1365</v>
      </c>
      <c r="E24" s="23" t="s">
        <v>1412</v>
      </c>
    </row>
    <row r="25">
      <c r="A25" s="26" t="s">
        <v>1370</v>
      </c>
      <c r="B25" s="24" t="s">
        <v>1413</v>
      </c>
      <c r="C25" s="19"/>
      <c r="D25" s="26" t="s">
        <v>1370</v>
      </c>
      <c r="E25" s="24" t="s">
        <v>1414</v>
      </c>
    </row>
    <row r="26">
      <c r="A26" s="26" t="s">
        <v>1374</v>
      </c>
      <c r="B26" s="24"/>
      <c r="C26" s="19"/>
      <c r="D26" s="26" t="s">
        <v>1374</v>
      </c>
      <c r="E26" s="24"/>
    </row>
    <row r="27">
      <c r="A27" s="28"/>
      <c r="B27" s="28"/>
      <c r="C27" s="29"/>
      <c r="D27" s="28"/>
      <c r="E27" s="28"/>
    </row>
    <row r="28">
      <c r="A28" s="89" t="s">
        <v>200</v>
      </c>
      <c r="B28" s="18"/>
      <c r="C28" s="19"/>
      <c r="D28" s="100" t="s">
        <v>201</v>
      </c>
      <c r="E28" s="18"/>
    </row>
    <row r="29">
      <c r="A29" s="26" t="s">
        <v>1365</v>
      </c>
      <c r="B29" s="23" t="s">
        <v>1422</v>
      </c>
      <c r="C29" s="19"/>
      <c r="D29" s="26" t="s">
        <v>1365</v>
      </c>
      <c r="E29" s="23" t="s">
        <v>1423</v>
      </c>
    </row>
    <row r="30">
      <c r="A30" s="26" t="s">
        <v>1370</v>
      </c>
      <c r="B30" s="24" t="s">
        <v>1424</v>
      </c>
      <c r="C30" s="19"/>
      <c r="D30" s="26" t="s">
        <v>1370</v>
      </c>
      <c r="E30" s="24" t="s">
        <v>1425</v>
      </c>
    </row>
    <row r="31">
      <c r="A31" s="26" t="s">
        <v>1374</v>
      </c>
      <c r="B31" s="24"/>
      <c r="C31" s="19"/>
      <c r="D31" s="26" t="s">
        <v>1374</v>
      </c>
      <c r="E31" s="24"/>
    </row>
    <row r="32">
      <c r="A32" s="28"/>
      <c r="B32" s="28"/>
      <c r="C32" s="29"/>
      <c r="D32" s="28"/>
      <c r="E32" s="28"/>
    </row>
    <row r="33">
      <c r="A33" s="124" t="s">
        <v>218</v>
      </c>
      <c r="B33" s="18"/>
      <c r="C33" s="19"/>
      <c r="D33" s="130" t="s">
        <v>219</v>
      </c>
      <c r="E33" s="18"/>
    </row>
    <row r="34">
      <c r="A34" s="26" t="s">
        <v>1365</v>
      </c>
      <c r="B34" s="23" t="s">
        <v>1426</v>
      </c>
      <c r="C34" s="19"/>
      <c r="D34" s="26" t="s">
        <v>1365</v>
      </c>
      <c r="E34" s="23" t="s">
        <v>1427</v>
      </c>
    </row>
    <row r="35">
      <c r="A35" s="26" t="s">
        <v>1370</v>
      </c>
      <c r="B35" s="24" t="s">
        <v>1428</v>
      </c>
      <c r="C35" s="19"/>
      <c r="D35" s="26" t="s">
        <v>1370</v>
      </c>
      <c r="E35" s="24" t="s">
        <v>1429</v>
      </c>
    </row>
    <row r="36">
      <c r="A36" s="26" t="s">
        <v>1374</v>
      </c>
      <c r="B36" s="24"/>
      <c r="C36" s="19"/>
      <c r="D36" s="26" t="s">
        <v>1374</v>
      </c>
      <c r="E36" s="24"/>
    </row>
    <row r="37">
      <c r="A37" s="28"/>
      <c r="B37" s="28"/>
      <c r="C37" s="29"/>
      <c r="D37" s="28"/>
      <c r="E37" s="28"/>
    </row>
    <row r="38">
      <c r="A38" s="135" t="s">
        <v>340</v>
      </c>
      <c r="B38" s="18"/>
      <c r="C38" s="19"/>
      <c r="D38" s="136" t="s">
        <v>234</v>
      </c>
      <c r="E38" s="18"/>
    </row>
    <row r="39">
      <c r="A39" s="26" t="s">
        <v>1365</v>
      </c>
      <c r="B39" s="23" t="s">
        <v>1430</v>
      </c>
      <c r="C39" s="19"/>
      <c r="D39" s="26" t="s">
        <v>1365</v>
      </c>
      <c r="E39" s="23" t="s">
        <v>1431</v>
      </c>
    </row>
    <row r="40">
      <c r="A40" s="26" t="s">
        <v>1370</v>
      </c>
      <c r="B40" s="24" t="s">
        <v>1433</v>
      </c>
      <c r="C40" s="19"/>
      <c r="D40" s="26" t="s">
        <v>1370</v>
      </c>
      <c r="E40" s="24" t="s">
        <v>1435</v>
      </c>
    </row>
    <row r="41">
      <c r="A41" s="26" t="s">
        <v>1374</v>
      </c>
      <c r="B41" s="24"/>
      <c r="C41" s="19"/>
      <c r="D41" s="26" t="s">
        <v>1374</v>
      </c>
      <c r="E41" s="24"/>
    </row>
    <row r="42">
      <c r="A42" s="28"/>
      <c r="B42" s="28"/>
      <c r="C42" s="29"/>
      <c r="D42" s="150"/>
      <c r="E42" s="150"/>
    </row>
    <row r="43">
      <c r="A43" s="152" t="s">
        <v>252</v>
      </c>
      <c r="B43" s="18"/>
      <c r="C43" s="160"/>
      <c r="D43" s="132"/>
      <c r="E43" s="132"/>
    </row>
    <row r="44">
      <c r="A44" s="26" t="s">
        <v>1365</v>
      </c>
      <c r="B44" s="23" t="s">
        <v>1436</v>
      </c>
      <c r="C44" s="160"/>
    </row>
    <row r="45">
      <c r="A45" s="26" t="s">
        <v>1370</v>
      </c>
      <c r="B45" s="24" t="s">
        <v>1437</v>
      </c>
      <c r="C45" s="160"/>
      <c r="D45" s="132"/>
      <c r="E45" s="132"/>
    </row>
    <row r="46">
      <c r="A46" s="26" t="s">
        <v>1374</v>
      </c>
      <c r="B46" s="24"/>
      <c r="C46" s="160"/>
      <c r="D46" s="381" t="s">
        <v>1361</v>
      </c>
      <c r="E46" s="162"/>
    </row>
  </sheetData>
  <mergeCells count="19">
    <mergeCell ref="A1:E2"/>
    <mergeCell ref="A3:B3"/>
    <mergeCell ref="D3:E3"/>
    <mergeCell ref="A8:B8"/>
    <mergeCell ref="D8:E8"/>
    <mergeCell ref="A13:B13"/>
    <mergeCell ref="D13:E13"/>
    <mergeCell ref="A33:B33"/>
    <mergeCell ref="A38:B38"/>
    <mergeCell ref="D38:E38"/>
    <mergeCell ref="A43:B43"/>
    <mergeCell ref="D46:E46"/>
    <mergeCell ref="A18:B18"/>
    <mergeCell ref="D18:E18"/>
    <mergeCell ref="A23:B23"/>
    <mergeCell ref="D23:E23"/>
    <mergeCell ref="A28:B28"/>
    <mergeCell ref="D28:E28"/>
    <mergeCell ref="D33:E33"/>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0301"/>
    <outlinePr summaryBelow="0" summaryRight="0"/>
  </sheetPr>
  <sheetViews>
    <sheetView workbookViewId="0">
      <pane xSplit="10.0" topLeftCell="K1" activePane="topRight" state="frozen"/>
      <selection activeCell="L2" sqref="L2" pane="topRight"/>
    </sheetView>
  </sheetViews>
  <sheetFormatPr customHeight="1" defaultColWidth="14.43" defaultRowHeight="15.75"/>
  <sheetData>
    <row r="1" ht="28.5" customHeight="1">
      <c r="A1" s="356"/>
      <c r="B1" s="356"/>
      <c r="C1" s="356"/>
      <c r="D1" s="356"/>
      <c r="E1" s="357"/>
      <c r="F1" s="356"/>
      <c r="G1" s="356"/>
      <c r="H1" s="356"/>
      <c r="I1" s="356"/>
      <c r="J1" s="358"/>
      <c r="K1" s="359" t="s">
        <v>1</v>
      </c>
      <c r="L1" s="360" t="s">
        <v>30</v>
      </c>
      <c r="M1" s="361" t="s">
        <v>1050</v>
      </c>
      <c r="N1" s="362" t="s">
        <v>135</v>
      </c>
      <c r="O1" s="269" t="s">
        <v>161</v>
      </c>
      <c r="P1" s="363" t="s">
        <v>200</v>
      </c>
      <c r="Q1" s="364" t="s">
        <v>218</v>
      </c>
      <c r="R1" s="365" t="s">
        <v>340</v>
      </c>
      <c r="S1" s="366" t="s">
        <v>252</v>
      </c>
      <c r="T1" s="367" t="s">
        <v>2</v>
      </c>
      <c r="U1" s="368" t="s">
        <v>31</v>
      </c>
      <c r="V1" s="369" t="s">
        <v>66</v>
      </c>
      <c r="W1" s="370" t="s">
        <v>143</v>
      </c>
      <c r="X1" s="371" t="s">
        <v>162</v>
      </c>
      <c r="Y1" s="372" t="s">
        <v>201</v>
      </c>
      <c r="Z1" s="373" t="s">
        <v>219</v>
      </c>
      <c r="AA1" s="374" t="s">
        <v>234</v>
      </c>
    </row>
    <row r="2" ht="28.5" customHeight="1">
      <c r="A2" s="356" t="s">
        <v>1415</v>
      </c>
      <c r="B2" s="356" t="s">
        <v>1416</v>
      </c>
      <c r="C2" s="356" t="s">
        <v>1417</v>
      </c>
      <c r="D2" s="356" t="s">
        <v>1418</v>
      </c>
      <c r="E2" s="357" t="s">
        <v>1419</v>
      </c>
      <c r="F2" s="356" t="s">
        <v>1420</v>
      </c>
      <c r="I2" s="375"/>
      <c r="J2" s="376" t="s">
        <v>1421</v>
      </c>
      <c r="K2" s="377">
        <f t="shared" ref="K2:AA2" si="1">COUNTIFS($F10:$F10001,K8)</f>
        <v>1</v>
      </c>
      <c r="L2" s="377">
        <f t="shared" si="1"/>
        <v>0</v>
      </c>
      <c r="M2" s="377">
        <f t="shared" si="1"/>
        <v>1</v>
      </c>
      <c r="N2" s="377">
        <f t="shared" si="1"/>
        <v>0</v>
      </c>
      <c r="O2" s="377">
        <f t="shared" si="1"/>
        <v>1</v>
      </c>
      <c r="P2" s="377">
        <f t="shared" si="1"/>
        <v>1</v>
      </c>
      <c r="Q2" s="377">
        <f t="shared" si="1"/>
        <v>0</v>
      </c>
      <c r="R2" s="377">
        <f t="shared" si="1"/>
        <v>0</v>
      </c>
      <c r="S2" s="377">
        <f t="shared" si="1"/>
        <v>0</v>
      </c>
      <c r="T2" s="377">
        <f t="shared" si="1"/>
        <v>1</v>
      </c>
      <c r="U2" s="377">
        <f t="shared" si="1"/>
        <v>1</v>
      </c>
      <c r="V2" s="377">
        <f t="shared" si="1"/>
        <v>0</v>
      </c>
      <c r="W2" s="377">
        <f t="shared" si="1"/>
        <v>0</v>
      </c>
      <c r="X2" s="377">
        <f t="shared" si="1"/>
        <v>0</v>
      </c>
      <c r="Y2" s="377">
        <f t="shared" si="1"/>
        <v>0</v>
      </c>
      <c r="Z2" s="377">
        <f t="shared" si="1"/>
        <v>0</v>
      </c>
      <c r="AA2" s="377">
        <f t="shared" si="1"/>
        <v>0</v>
      </c>
    </row>
    <row r="3" ht="28.5" customHeight="1">
      <c r="A3" s="378" t="s">
        <v>1432</v>
      </c>
      <c r="B3" s="379" t="s">
        <v>1434</v>
      </c>
      <c r="C3" s="378">
        <v>1.0</v>
      </c>
      <c r="D3" s="380" t="str">
        <f t="shared" ref="D3:D8" si="3">SUMIF($C$10:$C$100090,C3,$D$10:$D$10090)/$A$4</f>
        <v>#DIV/0!</v>
      </c>
      <c r="E3" s="377">
        <f>countifs(C$11:C$10070,"=1",D$11:D$10070,"=10")</f>
        <v>0</v>
      </c>
      <c r="I3" s="375"/>
      <c r="J3" s="382" t="s">
        <v>1438</v>
      </c>
      <c r="K3" s="383" t="str">
        <f t="shared" ref="K3:AA3" si="2">IFERROR(K2/$A$4,"0")</f>
        <v>0</v>
      </c>
      <c r="L3" s="383" t="str">
        <f t="shared" si="2"/>
        <v>0</v>
      </c>
      <c r="M3" s="383" t="str">
        <f t="shared" si="2"/>
        <v>0</v>
      </c>
      <c r="N3" s="383" t="str">
        <f t="shared" si="2"/>
        <v>0</v>
      </c>
      <c r="O3" s="383" t="str">
        <f t="shared" si="2"/>
        <v>0</v>
      </c>
      <c r="P3" s="383" t="str">
        <f t="shared" si="2"/>
        <v>0</v>
      </c>
      <c r="Q3" s="383" t="str">
        <f t="shared" si="2"/>
        <v>0</v>
      </c>
      <c r="R3" s="383" t="str">
        <f t="shared" si="2"/>
        <v>0</v>
      </c>
      <c r="S3" s="383" t="str">
        <f t="shared" si="2"/>
        <v>0</v>
      </c>
      <c r="T3" s="383" t="str">
        <f t="shared" si="2"/>
        <v>0</v>
      </c>
      <c r="U3" s="383" t="str">
        <f t="shared" si="2"/>
        <v>0</v>
      </c>
      <c r="V3" s="383" t="str">
        <f t="shared" si="2"/>
        <v>0</v>
      </c>
      <c r="W3" s="383" t="str">
        <f t="shared" si="2"/>
        <v>0</v>
      </c>
      <c r="X3" s="383" t="str">
        <f t="shared" si="2"/>
        <v>0</v>
      </c>
      <c r="Y3" s="383" t="str">
        <f t="shared" si="2"/>
        <v>0</v>
      </c>
      <c r="Z3" s="383" t="str">
        <f t="shared" si="2"/>
        <v>0</v>
      </c>
      <c r="AA3" s="383" t="str">
        <f t="shared" si="2"/>
        <v>0</v>
      </c>
    </row>
    <row r="4" ht="28.5" customHeight="1">
      <c r="A4" s="384">
        <f>Count(D10:D10090)/6</f>
        <v>0</v>
      </c>
      <c r="B4" s="385" t="s">
        <v>1439</v>
      </c>
      <c r="C4" s="378">
        <v>2.0</v>
      </c>
      <c r="D4" s="380" t="str">
        <f t="shared" si="3"/>
        <v>#DIV/0!</v>
      </c>
      <c r="E4" s="377">
        <f>countifs(C$11:C$10070,"=2",D$11:D$10070,"=10")</f>
        <v>0</v>
      </c>
      <c r="I4" s="375"/>
      <c r="J4" s="386" t="s">
        <v>1441</v>
      </c>
      <c r="K4" s="377">
        <f t="shared" ref="K4:AA4" si="4">COUNT(K10:K10090)</f>
        <v>0</v>
      </c>
      <c r="L4" s="377">
        <f t="shared" si="4"/>
        <v>0</v>
      </c>
      <c r="M4" s="377">
        <f t="shared" si="4"/>
        <v>0</v>
      </c>
      <c r="N4" s="377">
        <f t="shared" si="4"/>
        <v>0</v>
      </c>
      <c r="O4" s="377">
        <f t="shared" si="4"/>
        <v>0</v>
      </c>
      <c r="P4" s="377">
        <f t="shared" si="4"/>
        <v>0</v>
      </c>
      <c r="Q4" s="377">
        <f t="shared" si="4"/>
        <v>0</v>
      </c>
      <c r="R4" s="377">
        <f t="shared" si="4"/>
        <v>0</v>
      </c>
      <c r="S4" s="377">
        <f t="shared" si="4"/>
        <v>0</v>
      </c>
      <c r="T4" s="377">
        <f t="shared" si="4"/>
        <v>0</v>
      </c>
      <c r="U4" s="377">
        <f t="shared" si="4"/>
        <v>0</v>
      </c>
      <c r="V4" s="377">
        <f t="shared" si="4"/>
        <v>0</v>
      </c>
      <c r="W4" s="377">
        <f t="shared" si="4"/>
        <v>0</v>
      </c>
      <c r="X4" s="377">
        <f t="shared" si="4"/>
        <v>0</v>
      </c>
      <c r="Y4" s="377">
        <f t="shared" si="4"/>
        <v>0</v>
      </c>
      <c r="Z4" s="377">
        <f t="shared" si="4"/>
        <v>0</v>
      </c>
      <c r="AA4" s="377">
        <f t="shared" si="4"/>
        <v>0</v>
      </c>
    </row>
    <row r="5" ht="28.5" customHeight="1">
      <c r="A5" s="391"/>
      <c r="B5" s="392" t="s">
        <v>1451</v>
      </c>
      <c r="C5" s="378">
        <v>3.0</v>
      </c>
      <c r="D5" s="380" t="str">
        <f t="shared" si="3"/>
        <v>#DIV/0!</v>
      </c>
      <c r="E5" s="377">
        <f>countifs(C$11:C$10070,"=3",D$11:D$10070,"=10")</f>
        <v>0</v>
      </c>
      <c r="F5" s="122"/>
      <c r="G5" s="128" t="s">
        <v>1453</v>
      </c>
      <c r="H5" s="129" t="s">
        <v>1455</v>
      </c>
      <c r="I5" s="376" t="s">
        <v>1456</v>
      </c>
      <c r="J5" s="128" t="s">
        <v>1458</v>
      </c>
      <c r="K5" s="393">
        <f t="shared" ref="K5:AA5" si="5">IFERROR(K4/($A$4-K2),"0")</f>
        <v>0</v>
      </c>
      <c r="L5" s="393" t="str">
        <f t="shared" si="5"/>
        <v>0</v>
      </c>
      <c r="M5" s="393">
        <f t="shared" si="5"/>
        <v>0</v>
      </c>
      <c r="N5" s="393" t="str">
        <f t="shared" si="5"/>
        <v>0</v>
      </c>
      <c r="O5" s="393">
        <f t="shared" si="5"/>
        <v>0</v>
      </c>
      <c r="P5" s="393">
        <f t="shared" si="5"/>
        <v>0</v>
      </c>
      <c r="Q5" s="393" t="str">
        <f t="shared" si="5"/>
        <v>0</v>
      </c>
      <c r="R5" s="393" t="str">
        <f t="shared" si="5"/>
        <v>0</v>
      </c>
      <c r="S5" s="393" t="str">
        <f t="shared" si="5"/>
        <v>0</v>
      </c>
      <c r="T5" s="393">
        <f t="shared" si="5"/>
        <v>0</v>
      </c>
      <c r="U5" s="393">
        <f t="shared" si="5"/>
        <v>0</v>
      </c>
      <c r="V5" s="393" t="str">
        <f t="shared" si="5"/>
        <v>0</v>
      </c>
      <c r="W5" s="393" t="str">
        <f t="shared" si="5"/>
        <v>0</v>
      </c>
      <c r="X5" s="393" t="str">
        <f t="shared" si="5"/>
        <v>0</v>
      </c>
      <c r="Y5" s="393" t="str">
        <f t="shared" si="5"/>
        <v>0</v>
      </c>
      <c r="Z5" s="393" t="str">
        <f t="shared" si="5"/>
        <v>0</v>
      </c>
      <c r="AA5" s="393" t="str">
        <f t="shared" si="5"/>
        <v>0</v>
      </c>
    </row>
    <row r="6" ht="28.5" customHeight="1">
      <c r="A6" s="396"/>
      <c r="B6" s="397" t="s">
        <v>1461</v>
      </c>
      <c r="C6" s="378">
        <v>4.0</v>
      </c>
      <c r="D6" s="380" t="str">
        <f t="shared" si="3"/>
        <v>#DIV/0!</v>
      </c>
      <c r="E6" s="377">
        <f>countifs(C$11:C$10070,"=4",D$11:D$10070,"=10")</f>
        <v>0</v>
      </c>
      <c r="F6" s="330"/>
      <c r="G6" s="399">
        <f>COUNTIFS(A11:A10090,"x",D11:D10090,"10")</f>
        <v>0</v>
      </c>
      <c r="H6" s="400">
        <f>COUNTIFS(H11:H10090,"x",D11:D10090,"10")</f>
        <v>0</v>
      </c>
      <c r="I6" s="378">
        <f>COUNTIFS(J11:J10090,"x",D11:D10090,"10")</f>
        <v>0</v>
      </c>
      <c r="J6" s="401" t="s">
        <v>1463</v>
      </c>
      <c r="K6" s="377">
        <f t="shared" ref="K6:AA6" si="6">COUNTIF(K10:K10090,10)</f>
        <v>0</v>
      </c>
      <c r="L6" s="377">
        <f t="shared" si="6"/>
        <v>0</v>
      </c>
      <c r="M6" s="377">
        <f t="shared" si="6"/>
        <v>0</v>
      </c>
      <c r="N6" s="377">
        <f t="shared" si="6"/>
        <v>0</v>
      </c>
      <c r="O6" s="377">
        <f t="shared" si="6"/>
        <v>0</v>
      </c>
      <c r="P6" s="377">
        <f t="shared" si="6"/>
        <v>0</v>
      </c>
      <c r="Q6" s="377">
        <f t="shared" si="6"/>
        <v>0</v>
      </c>
      <c r="R6" s="377">
        <f t="shared" si="6"/>
        <v>0</v>
      </c>
      <c r="S6" s="377">
        <f t="shared" si="6"/>
        <v>0</v>
      </c>
      <c r="T6" s="377">
        <f t="shared" si="6"/>
        <v>0</v>
      </c>
      <c r="U6" s="377">
        <f t="shared" si="6"/>
        <v>0</v>
      </c>
      <c r="V6" s="377">
        <f t="shared" si="6"/>
        <v>0</v>
      </c>
      <c r="W6" s="377">
        <f t="shared" si="6"/>
        <v>0</v>
      </c>
      <c r="X6" s="377">
        <f t="shared" si="6"/>
        <v>0</v>
      </c>
      <c r="Y6" s="377">
        <f t="shared" si="6"/>
        <v>0</v>
      </c>
      <c r="Z6" s="377">
        <f t="shared" si="6"/>
        <v>0</v>
      </c>
      <c r="AA6" s="377">
        <f t="shared" si="6"/>
        <v>0</v>
      </c>
    </row>
    <row r="7" ht="29.25" customHeight="1">
      <c r="A7" s="306"/>
      <c r="B7" s="405" t="s">
        <v>1464</v>
      </c>
      <c r="C7" s="378">
        <v>5.0</v>
      </c>
      <c r="D7" s="380" t="str">
        <f t="shared" si="3"/>
        <v>#DIV/0!</v>
      </c>
      <c r="E7" s="377">
        <f>countifs(C$11:C$10070,"=5",D$11:D$10070,"=10")</f>
        <v>0</v>
      </c>
      <c r="F7" s="122"/>
      <c r="G7" s="128" t="s">
        <v>1466</v>
      </c>
      <c r="H7" s="129" t="s">
        <v>1467</v>
      </c>
      <c r="I7" s="128" t="s">
        <v>1468</v>
      </c>
      <c r="J7" s="386" t="s">
        <v>1469</v>
      </c>
      <c r="K7" s="408" t="str">
        <f t="shared" ref="K7:AA7" si="7">IFERROR(SUM(K10:K10090)/K4,"0")</f>
        <v>0</v>
      </c>
      <c r="L7" s="408" t="str">
        <f t="shared" si="7"/>
        <v>0</v>
      </c>
      <c r="M7" s="408" t="str">
        <f t="shared" si="7"/>
        <v>0</v>
      </c>
      <c r="N7" s="408" t="str">
        <f t="shared" si="7"/>
        <v>0</v>
      </c>
      <c r="O7" s="408" t="str">
        <f t="shared" si="7"/>
        <v>0</v>
      </c>
      <c r="P7" s="408" t="str">
        <f t="shared" si="7"/>
        <v>0</v>
      </c>
      <c r="Q7" s="408" t="str">
        <f t="shared" si="7"/>
        <v>0</v>
      </c>
      <c r="R7" s="408" t="str">
        <f t="shared" si="7"/>
        <v>0</v>
      </c>
      <c r="S7" s="408" t="str">
        <f t="shared" si="7"/>
        <v>0</v>
      </c>
      <c r="T7" s="408" t="str">
        <f t="shared" si="7"/>
        <v>0</v>
      </c>
      <c r="U7" s="408" t="str">
        <f t="shared" si="7"/>
        <v>0</v>
      </c>
      <c r="V7" s="408" t="str">
        <f t="shared" si="7"/>
        <v>0</v>
      </c>
      <c r="W7" s="408" t="str">
        <f t="shared" si="7"/>
        <v>0</v>
      </c>
      <c r="X7" s="408" t="str">
        <f t="shared" si="7"/>
        <v>0</v>
      </c>
      <c r="Y7" s="408" t="str">
        <f t="shared" si="7"/>
        <v>0</v>
      </c>
      <c r="Z7" s="408" t="str">
        <f t="shared" si="7"/>
        <v>0</v>
      </c>
      <c r="AA7" s="408" t="str">
        <f t="shared" si="7"/>
        <v>0</v>
      </c>
    </row>
    <row r="8" ht="29.25" customHeight="1">
      <c r="A8" s="409"/>
      <c r="B8" s="398" t="s">
        <v>1470</v>
      </c>
      <c r="C8" s="378">
        <v>6.0</v>
      </c>
      <c r="D8" s="380" t="str">
        <f t="shared" si="3"/>
        <v>#DIV/0!</v>
      </c>
      <c r="E8" s="377">
        <f>countifs(C$11:C$10070,"=6",D$11:D$10070,"=10")</f>
        <v>0</v>
      </c>
      <c r="F8" s="412"/>
      <c r="G8" s="380" t="str">
        <f>SUMIF(A11:A10090,"x",D11:D10090)/A4</f>
        <v>#DIV/0!</v>
      </c>
      <c r="H8" s="380" t="str">
        <f>SUMIF(H11:H10090,"x",D11:D10090)/A4</f>
        <v>#DIV/0!</v>
      </c>
      <c r="I8" s="414" t="str">
        <f>SUMIF(J11:J10090,"x",D11:D10090)/(COUNTIF(J11:J10090,"x"))</f>
        <v>#DIV/0!</v>
      </c>
      <c r="K8" s="415" t="s">
        <v>1</v>
      </c>
      <c r="L8" s="415" t="s">
        <v>1029</v>
      </c>
      <c r="M8" s="415" t="s">
        <v>1050</v>
      </c>
      <c r="N8" s="415" t="s">
        <v>1038</v>
      </c>
      <c r="O8" s="415" t="s">
        <v>1009</v>
      </c>
      <c r="P8" s="415" t="s">
        <v>1060</v>
      </c>
      <c r="Q8" s="415" t="s">
        <v>1006</v>
      </c>
      <c r="R8" s="415" t="s">
        <v>1353</v>
      </c>
      <c r="S8" s="415" t="s">
        <v>1035</v>
      </c>
      <c r="T8" s="415" t="s">
        <v>1042</v>
      </c>
      <c r="U8" s="415" t="s">
        <v>1471</v>
      </c>
      <c r="V8" s="415" t="s">
        <v>1473</v>
      </c>
      <c r="W8" s="415" t="s">
        <v>1020</v>
      </c>
      <c r="X8" s="415" t="s">
        <v>162</v>
      </c>
      <c r="Y8" s="415" t="s">
        <v>1066</v>
      </c>
      <c r="Z8" s="415" t="s">
        <v>1072</v>
      </c>
      <c r="AA8" s="415" t="s">
        <v>1076</v>
      </c>
    </row>
    <row r="9">
      <c r="C9" s="399" t="s">
        <v>1474</v>
      </c>
      <c r="D9" s="416" t="str">
        <f>AVERAGE(D11:D10070)</f>
        <v>#DIV/0!</v>
      </c>
      <c r="E9" s="388" t="s">
        <v>1450</v>
      </c>
      <c r="K9" s="359" t="s">
        <v>1</v>
      </c>
      <c r="L9" s="360" t="s">
        <v>30</v>
      </c>
      <c r="M9" s="361" t="s">
        <v>1050</v>
      </c>
      <c r="N9" s="362" t="s">
        <v>135</v>
      </c>
      <c r="O9" s="269" t="s">
        <v>161</v>
      </c>
      <c r="P9" s="363" t="s">
        <v>200</v>
      </c>
      <c r="Q9" s="364" t="s">
        <v>218</v>
      </c>
      <c r="R9" s="365" t="s">
        <v>340</v>
      </c>
      <c r="S9" s="366" t="s">
        <v>252</v>
      </c>
      <c r="T9" s="367" t="s">
        <v>2</v>
      </c>
      <c r="U9" s="368" t="s">
        <v>31</v>
      </c>
      <c r="V9" s="369" t="s">
        <v>66</v>
      </c>
      <c r="W9" s="370" t="s">
        <v>143</v>
      </c>
      <c r="X9" s="371" t="s">
        <v>162</v>
      </c>
      <c r="Y9" s="372" t="s">
        <v>201</v>
      </c>
      <c r="Z9" s="373" t="s">
        <v>219</v>
      </c>
      <c r="AA9" s="374" t="s">
        <v>234</v>
      </c>
    </row>
    <row r="10">
      <c r="A10" s="356" t="s">
        <v>1475</v>
      </c>
      <c r="B10" s="356" t="s">
        <v>1476</v>
      </c>
      <c r="C10" s="356" t="s">
        <v>1477</v>
      </c>
      <c r="D10" s="356" t="s">
        <v>1478</v>
      </c>
      <c r="E10" s="356" t="s">
        <v>1479</v>
      </c>
      <c r="F10" s="356" t="s">
        <v>1480</v>
      </c>
      <c r="G10" s="356" t="s">
        <v>1481</v>
      </c>
      <c r="H10" s="356" t="s">
        <v>1482</v>
      </c>
      <c r="I10" s="356" t="s">
        <v>1483</v>
      </c>
      <c r="J10" s="356" t="s">
        <v>1484</v>
      </c>
      <c r="K10" s="206"/>
      <c r="L10" s="206"/>
      <c r="M10" s="206"/>
      <c r="N10" s="206"/>
      <c r="O10" s="206"/>
      <c r="P10" s="206"/>
      <c r="Q10" s="206"/>
      <c r="R10" s="206"/>
      <c r="S10" s="206"/>
      <c r="T10" s="206"/>
      <c r="U10" s="206"/>
      <c r="V10" s="206"/>
      <c r="W10" s="206"/>
      <c r="X10" s="206"/>
      <c r="Y10" s="206"/>
      <c r="Z10" s="206"/>
      <c r="AA10" s="206"/>
    </row>
    <row r="11">
      <c r="A11" s="122" t="s">
        <v>1485</v>
      </c>
      <c r="B11" s="122"/>
      <c r="C11" s="122">
        <v>1.0</v>
      </c>
      <c r="D11" s="122"/>
      <c r="E11" s="122"/>
      <c r="F11" s="122" t="s">
        <v>1</v>
      </c>
      <c r="G11" s="122"/>
      <c r="H11" s="122"/>
      <c r="I11" s="122"/>
      <c r="J11" s="122"/>
      <c r="K11" s="206" t="str">
        <f t="shared" ref="K11:AA11" si="8">IF(ISNUMBER(SEARCH($E11,K$9)),$D11,"")</f>
        <v/>
      </c>
      <c r="L11" s="206" t="str">
        <f t="shared" si="8"/>
        <v/>
      </c>
      <c r="M11" s="206" t="str">
        <f t="shared" si="8"/>
        <v/>
      </c>
      <c r="N11" s="206" t="str">
        <f t="shared" si="8"/>
        <v/>
      </c>
      <c r="O11" s="206" t="str">
        <f t="shared" si="8"/>
        <v/>
      </c>
      <c r="P11" s="206" t="str">
        <f t="shared" si="8"/>
        <v/>
      </c>
      <c r="Q11" s="206" t="str">
        <f t="shared" si="8"/>
        <v/>
      </c>
      <c r="R11" s="206" t="str">
        <f t="shared" si="8"/>
        <v/>
      </c>
      <c r="S11" s="206" t="str">
        <f t="shared" si="8"/>
        <v/>
      </c>
      <c r="T11" s="206" t="str">
        <f t="shared" si="8"/>
        <v/>
      </c>
      <c r="U11" s="206" t="str">
        <f t="shared" si="8"/>
        <v/>
      </c>
      <c r="V11" s="206" t="str">
        <f t="shared" si="8"/>
        <v/>
      </c>
      <c r="W11" s="206" t="str">
        <f t="shared" si="8"/>
        <v/>
      </c>
      <c r="X11" s="206" t="str">
        <f t="shared" si="8"/>
        <v/>
      </c>
      <c r="Y11" s="206" t="str">
        <f t="shared" si="8"/>
        <v/>
      </c>
      <c r="Z11" s="206" t="str">
        <f t="shared" si="8"/>
        <v/>
      </c>
      <c r="AA11" s="206" t="str">
        <f t="shared" si="8"/>
        <v/>
      </c>
    </row>
    <row r="12">
      <c r="A12" s="122"/>
      <c r="B12" s="122"/>
      <c r="C12" s="122">
        <v>2.0</v>
      </c>
      <c r="D12" s="122"/>
      <c r="E12" s="122"/>
      <c r="F12" s="122" t="s">
        <v>1009</v>
      </c>
      <c r="G12" s="122"/>
      <c r="H12" s="122"/>
      <c r="I12" s="122"/>
      <c r="J12" s="122"/>
      <c r="K12" s="206" t="str">
        <f t="shared" ref="K12:AA12" si="9">IF(ISNUMBER(SEARCH($E12,K$9)),$D12,"")</f>
        <v/>
      </c>
      <c r="L12" s="206" t="str">
        <f t="shared" si="9"/>
        <v/>
      </c>
      <c r="M12" s="206" t="str">
        <f t="shared" si="9"/>
        <v/>
      </c>
      <c r="N12" s="206" t="str">
        <f t="shared" si="9"/>
        <v/>
      </c>
      <c r="O12" s="206" t="str">
        <f t="shared" si="9"/>
        <v/>
      </c>
      <c r="P12" s="206" t="str">
        <f t="shared" si="9"/>
        <v/>
      </c>
      <c r="Q12" s="206" t="str">
        <f t="shared" si="9"/>
        <v/>
      </c>
      <c r="R12" s="206" t="str">
        <f t="shared" si="9"/>
        <v/>
      </c>
      <c r="S12" s="206" t="str">
        <f t="shared" si="9"/>
        <v/>
      </c>
      <c r="T12" s="206" t="str">
        <f t="shared" si="9"/>
        <v/>
      </c>
      <c r="U12" s="206" t="str">
        <f t="shared" si="9"/>
        <v/>
      </c>
      <c r="V12" s="206" t="str">
        <f t="shared" si="9"/>
        <v/>
      </c>
      <c r="W12" s="206" t="str">
        <f t="shared" si="9"/>
        <v/>
      </c>
      <c r="X12" s="206" t="str">
        <f t="shared" si="9"/>
        <v/>
      </c>
      <c r="Y12" s="206" t="str">
        <f t="shared" si="9"/>
        <v/>
      </c>
      <c r="Z12" s="206" t="str">
        <f t="shared" si="9"/>
        <v/>
      </c>
      <c r="AA12" s="206" t="str">
        <f t="shared" si="9"/>
        <v/>
      </c>
    </row>
    <row r="13">
      <c r="A13" s="122"/>
      <c r="B13" s="122"/>
      <c r="C13" s="122">
        <v>3.0</v>
      </c>
      <c r="D13" s="122"/>
      <c r="E13" s="122"/>
      <c r="F13" s="122" t="s">
        <v>1042</v>
      </c>
      <c r="G13" s="122"/>
      <c r="H13" s="122"/>
      <c r="I13" s="122"/>
      <c r="J13" s="122"/>
      <c r="K13" s="206" t="str">
        <f t="shared" ref="K13:AA13" si="10">IF(ISNUMBER(SEARCH($E13,K$9)),$D13,"")</f>
        <v/>
      </c>
      <c r="L13" s="206" t="str">
        <f t="shared" si="10"/>
        <v/>
      </c>
      <c r="M13" s="206" t="str">
        <f t="shared" si="10"/>
        <v/>
      </c>
      <c r="N13" s="206" t="str">
        <f t="shared" si="10"/>
        <v/>
      </c>
      <c r="O13" s="206" t="str">
        <f t="shared" si="10"/>
        <v/>
      </c>
      <c r="P13" s="206" t="str">
        <f t="shared" si="10"/>
        <v/>
      </c>
      <c r="Q13" s="206" t="str">
        <f t="shared" si="10"/>
        <v/>
      </c>
      <c r="R13" s="206" t="str">
        <f t="shared" si="10"/>
        <v/>
      </c>
      <c r="S13" s="206" t="str">
        <f t="shared" si="10"/>
        <v/>
      </c>
      <c r="T13" s="206" t="str">
        <f t="shared" si="10"/>
        <v/>
      </c>
      <c r="U13" s="206" t="str">
        <f t="shared" si="10"/>
        <v/>
      </c>
      <c r="V13" s="206" t="str">
        <f t="shared" si="10"/>
        <v/>
      </c>
      <c r="W13" s="206" t="str">
        <f t="shared" si="10"/>
        <v/>
      </c>
      <c r="X13" s="206" t="str">
        <f t="shared" si="10"/>
        <v/>
      </c>
      <c r="Y13" s="206" t="str">
        <f t="shared" si="10"/>
        <v/>
      </c>
      <c r="Z13" s="206" t="str">
        <f t="shared" si="10"/>
        <v/>
      </c>
      <c r="AA13" s="206" t="str">
        <f t="shared" si="10"/>
        <v/>
      </c>
    </row>
    <row r="14">
      <c r="A14" s="122"/>
      <c r="B14" s="122"/>
      <c r="C14" s="122">
        <v>4.0</v>
      </c>
      <c r="D14" s="122"/>
      <c r="E14" s="122"/>
      <c r="F14" s="122" t="s">
        <v>1050</v>
      </c>
      <c r="G14" s="122"/>
      <c r="H14" s="122"/>
      <c r="I14" s="122"/>
      <c r="J14" s="122"/>
      <c r="K14" s="206" t="str">
        <f t="shared" ref="K14:AA14" si="11">IF(ISNUMBER(SEARCH($E14,K$9)),$D14,"")</f>
        <v/>
      </c>
      <c r="L14" s="206" t="str">
        <f t="shared" si="11"/>
        <v/>
      </c>
      <c r="M14" s="206" t="str">
        <f t="shared" si="11"/>
        <v/>
      </c>
      <c r="N14" s="206" t="str">
        <f t="shared" si="11"/>
        <v/>
      </c>
      <c r="O14" s="206" t="str">
        <f t="shared" si="11"/>
        <v/>
      </c>
      <c r="P14" s="206" t="str">
        <f t="shared" si="11"/>
        <v/>
      </c>
      <c r="Q14" s="206" t="str">
        <f t="shared" si="11"/>
        <v/>
      </c>
      <c r="R14" s="206" t="str">
        <f t="shared" si="11"/>
        <v/>
      </c>
      <c r="S14" s="206" t="str">
        <f t="shared" si="11"/>
        <v/>
      </c>
      <c r="T14" s="206" t="str">
        <f t="shared" si="11"/>
        <v/>
      </c>
      <c r="U14" s="206" t="str">
        <f t="shared" si="11"/>
        <v/>
      </c>
      <c r="V14" s="206" t="str">
        <f t="shared" si="11"/>
        <v/>
      </c>
      <c r="W14" s="206" t="str">
        <f t="shared" si="11"/>
        <v/>
      </c>
      <c r="X14" s="206" t="str">
        <f t="shared" si="11"/>
        <v/>
      </c>
      <c r="Y14" s="206" t="str">
        <f t="shared" si="11"/>
        <v/>
      </c>
      <c r="Z14" s="206" t="str">
        <f t="shared" si="11"/>
        <v/>
      </c>
      <c r="AA14" s="206" t="str">
        <f t="shared" si="11"/>
        <v/>
      </c>
    </row>
    <row r="15">
      <c r="A15" s="122"/>
      <c r="B15" s="122"/>
      <c r="C15" s="122">
        <v>5.0</v>
      </c>
      <c r="D15" s="122"/>
      <c r="E15" s="122"/>
      <c r="F15" s="122" t="s">
        <v>1060</v>
      </c>
      <c r="G15" s="122"/>
      <c r="H15" s="122"/>
      <c r="I15" s="122"/>
      <c r="J15" s="122"/>
      <c r="K15" s="206" t="str">
        <f t="shared" ref="K15:AA15" si="12">IF(ISNUMBER(SEARCH($E15,K$9)),$D15,"")</f>
        <v/>
      </c>
      <c r="L15" s="206" t="str">
        <f t="shared" si="12"/>
        <v/>
      </c>
      <c r="M15" s="206" t="str">
        <f t="shared" si="12"/>
        <v/>
      </c>
      <c r="N15" s="206" t="str">
        <f t="shared" si="12"/>
        <v/>
      </c>
      <c r="O15" s="206" t="str">
        <f t="shared" si="12"/>
        <v/>
      </c>
      <c r="P15" s="206" t="str">
        <f t="shared" si="12"/>
        <v/>
      </c>
      <c r="Q15" s="206" t="str">
        <f t="shared" si="12"/>
        <v/>
      </c>
      <c r="R15" s="206" t="str">
        <f t="shared" si="12"/>
        <v/>
      </c>
      <c r="S15" s="206" t="str">
        <f t="shared" si="12"/>
        <v/>
      </c>
      <c r="T15" s="206" t="str">
        <f t="shared" si="12"/>
        <v/>
      </c>
      <c r="U15" s="206" t="str">
        <f t="shared" si="12"/>
        <v/>
      </c>
      <c r="V15" s="206" t="str">
        <f t="shared" si="12"/>
        <v/>
      </c>
      <c r="W15" s="206" t="str">
        <f t="shared" si="12"/>
        <v/>
      </c>
      <c r="X15" s="206" t="str">
        <f t="shared" si="12"/>
        <v/>
      </c>
      <c r="Y15" s="206" t="str">
        <f t="shared" si="12"/>
        <v/>
      </c>
      <c r="Z15" s="206" t="str">
        <f t="shared" si="12"/>
        <v/>
      </c>
      <c r="AA15" s="206" t="str">
        <f t="shared" si="12"/>
        <v/>
      </c>
    </row>
    <row r="16">
      <c r="A16" s="420"/>
      <c r="B16" s="420"/>
      <c r="C16" s="420">
        <v>6.0</v>
      </c>
      <c r="D16" s="420"/>
      <c r="E16" s="420"/>
      <c r="F16" s="420" t="s">
        <v>1471</v>
      </c>
      <c r="G16" s="420"/>
      <c r="H16" s="420"/>
      <c r="I16" s="420"/>
      <c r="J16" s="420"/>
      <c r="K16" s="206" t="str">
        <f t="shared" ref="K16:AA16" si="13">IF(ISNUMBER(SEARCH($E16,K$9)),$D16,"")</f>
        <v/>
      </c>
      <c r="L16" s="206" t="str">
        <f t="shared" si="13"/>
        <v/>
      </c>
      <c r="M16" s="206" t="str">
        <f t="shared" si="13"/>
        <v/>
      </c>
      <c r="N16" s="206" t="str">
        <f t="shared" si="13"/>
        <v/>
      </c>
      <c r="O16" s="206" t="str">
        <f t="shared" si="13"/>
        <v/>
      </c>
      <c r="P16" s="206" t="str">
        <f t="shared" si="13"/>
        <v/>
      </c>
      <c r="Q16" s="206" t="str">
        <f t="shared" si="13"/>
        <v/>
      </c>
      <c r="R16" s="206" t="str">
        <f t="shared" si="13"/>
        <v/>
      </c>
      <c r="S16" s="206" t="str">
        <f t="shared" si="13"/>
        <v/>
      </c>
      <c r="T16" s="206" t="str">
        <f t="shared" si="13"/>
        <v/>
      </c>
      <c r="U16" s="206" t="str">
        <f t="shared" si="13"/>
        <v/>
      </c>
      <c r="V16" s="206" t="str">
        <f t="shared" si="13"/>
        <v/>
      </c>
      <c r="W16" s="206" t="str">
        <f t="shared" si="13"/>
        <v/>
      </c>
      <c r="X16" s="206" t="str">
        <f t="shared" si="13"/>
        <v/>
      </c>
      <c r="Y16" s="206" t="str">
        <f t="shared" si="13"/>
        <v/>
      </c>
      <c r="Z16" s="206" t="str">
        <f t="shared" si="13"/>
        <v/>
      </c>
      <c r="AA16" s="206" t="str">
        <f t="shared" si="13"/>
        <v/>
      </c>
    </row>
    <row r="17">
      <c r="A17" s="356" t="s">
        <v>1475</v>
      </c>
      <c r="B17" s="356" t="s">
        <v>1490</v>
      </c>
      <c r="C17" s="356" t="s">
        <v>1477</v>
      </c>
      <c r="D17" s="356" t="s">
        <v>1478</v>
      </c>
      <c r="E17" s="356" t="s">
        <v>1479</v>
      </c>
      <c r="F17" s="356" t="s">
        <v>1480</v>
      </c>
      <c r="G17" s="356" t="s">
        <v>1481</v>
      </c>
      <c r="H17" s="356" t="s">
        <v>1482</v>
      </c>
      <c r="I17" s="356" t="s">
        <v>1483</v>
      </c>
      <c r="J17" s="356" t="s">
        <v>1484</v>
      </c>
      <c r="K17" s="206" t="str">
        <f t="shared" ref="K17:AA17" si="14">IF(ISNUMBER(SEARCH($E17,K$9)),$D17,"")</f>
        <v/>
      </c>
      <c r="L17" s="206" t="str">
        <f t="shared" si="14"/>
        <v/>
      </c>
      <c r="M17" s="206" t="str">
        <f t="shared" si="14"/>
        <v/>
      </c>
      <c r="N17" s="206" t="str">
        <f t="shared" si="14"/>
        <v/>
      </c>
      <c r="O17" s="206" t="str">
        <f t="shared" si="14"/>
        <v/>
      </c>
      <c r="P17" s="206" t="str">
        <f t="shared" si="14"/>
        <v/>
      </c>
      <c r="Q17" s="206" t="str">
        <f t="shared" si="14"/>
        <v/>
      </c>
      <c r="R17" s="206" t="str">
        <f t="shared" si="14"/>
        <v/>
      </c>
      <c r="S17" s="206" t="str">
        <f t="shared" si="14"/>
        <v/>
      </c>
      <c r="T17" s="206" t="str">
        <f t="shared" si="14"/>
        <v/>
      </c>
      <c r="U17" s="206" t="str">
        <f t="shared" si="14"/>
        <v/>
      </c>
      <c r="V17" s="206" t="str">
        <f t="shared" si="14"/>
        <v/>
      </c>
      <c r="W17" s="206" t="str">
        <f t="shared" si="14"/>
        <v/>
      </c>
      <c r="X17" s="206" t="str">
        <f t="shared" si="14"/>
        <v/>
      </c>
      <c r="Y17" s="206" t="str">
        <f t="shared" si="14"/>
        <v/>
      </c>
      <c r="Z17" s="206" t="str">
        <f t="shared" si="14"/>
        <v/>
      </c>
      <c r="AA17" s="206" t="str">
        <f t="shared" si="14"/>
        <v/>
      </c>
    </row>
    <row r="18">
      <c r="A18" s="122"/>
      <c r="B18" s="122"/>
      <c r="C18" s="122">
        <v>1.0</v>
      </c>
      <c r="D18" s="122"/>
      <c r="E18" s="122"/>
      <c r="F18" s="122"/>
      <c r="G18" s="122"/>
      <c r="H18" s="122"/>
      <c r="I18" s="122"/>
      <c r="J18" s="122"/>
      <c r="K18" s="206" t="str">
        <f t="shared" ref="K18:AA18" si="15">IF(ISNUMBER(SEARCH($E18,K$9)),$D18,"")</f>
        <v/>
      </c>
      <c r="L18" s="206" t="str">
        <f t="shared" si="15"/>
        <v/>
      </c>
      <c r="M18" s="206" t="str">
        <f t="shared" si="15"/>
        <v/>
      </c>
      <c r="N18" s="206" t="str">
        <f t="shared" si="15"/>
        <v/>
      </c>
      <c r="O18" s="206" t="str">
        <f t="shared" si="15"/>
        <v/>
      </c>
      <c r="P18" s="206" t="str">
        <f t="shared" si="15"/>
        <v/>
      </c>
      <c r="Q18" s="206" t="str">
        <f t="shared" si="15"/>
        <v/>
      </c>
      <c r="R18" s="206" t="str">
        <f t="shared" si="15"/>
        <v/>
      </c>
      <c r="S18" s="206" t="str">
        <f t="shared" si="15"/>
        <v/>
      </c>
      <c r="T18" s="206" t="str">
        <f t="shared" si="15"/>
        <v/>
      </c>
      <c r="U18" s="206" t="str">
        <f t="shared" si="15"/>
        <v/>
      </c>
      <c r="V18" s="206" t="str">
        <f t="shared" si="15"/>
        <v/>
      </c>
      <c r="W18" s="206" t="str">
        <f t="shared" si="15"/>
        <v/>
      </c>
      <c r="X18" s="206" t="str">
        <f t="shared" si="15"/>
        <v/>
      </c>
      <c r="Y18" s="206" t="str">
        <f t="shared" si="15"/>
        <v/>
      </c>
      <c r="Z18" s="206" t="str">
        <f t="shared" si="15"/>
        <v/>
      </c>
      <c r="AA18" s="206" t="str">
        <f t="shared" si="15"/>
        <v/>
      </c>
    </row>
    <row r="19">
      <c r="A19" s="122"/>
      <c r="B19" s="122"/>
      <c r="C19" s="122">
        <v>2.0</v>
      </c>
      <c r="D19" s="122"/>
      <c r="E19" s="122"/>
      <c r="F19" s="122"/>
      <c r="G19" s="122"/>
      <c r="H19" s="122"/>
      <c r="I19" s="122"/>
      <c r="J19" s="122"/>
      <c r="K19" s="206" t="str">
        <f t="shared" ref="K19:AA19" si="16">IF(ISNUMBER(SEARCH($E19,K$9)),$D19,"")</f>
        <v/>
      </c>
      <c r="L19" s="206" t="str">
        <f t="shared" si="16"/>
        <v/>
      </c>
      <c r="M19" s="206" t="str">
        <f t="shared" si="16"/>
        <v/>
      </c>
      <c r="N19" s="206" t="str">
        <f t="shared" si="16"/>
        <v/>
      </c>
      <c r="O19" s="206" t="str">
        <f t="shared" si="16"/>
        <v/>
      </c>
      <c r="P19" s="206" t="str">
        <f t="shared" si="16"/>
        <v/>
      </c>
      <c r="Q19" s="206" t="str">
        <f t="shared" si="16"/>
        <v/>
      </c>
      <c r="R19" s="206" t="str">
        <f t="shared" si="16"/>
        <v/>
      </c>
      <c r="S19" s="206" t="str">
        <f t="shared" si="16"/>
        <v/>
      </c>
      <c r="T19" s="206" t="str">
        <f t="shared" si="16"/>
        <v/>
      </c>
      <c r="U19" s="206" t="str">
        <f t="shared" si="16"/>
        <v/>
      </c>
      <c r="V19" s="206" t="str">
        <f t="shared" si="16"/>
        <v/>
      </c>
      <c r="W19" s="206" t="str">
        <f t="shared" si="16"/>
        <v/>
      </c>
      <c r="X19" s="206" t="str">
        <f t="shared" si="16"/>
        <v/>
      </c>
      <c r="Y19" s="206" t="str">
        <f t="shared" si="16"/>
        <v/>
      </c>
      <c r="Z19" s="206" t="str">
        <f t="shared" si="16"/>
        <v/>
      </c>
      <c r="AA19" s="206" t="str">
        <f t="shared" si="16"/>
        <v/>
      </c>
    </row>
    <row r="20">
      <c r="A20" s="122"/>
      <c r="B20" s="122"/>
      <c r="C20" s="122">
        <v>3.0</v>
      </c>
      <c r="D20" s="122"/>
      <c r="E20" s="122"/>
      <c r="F20" s="122"/>
      <c r="G20" s="122"/>
      <c r="H20" s="122"/>
      <c r="I20" s="122"/>
      <c r="J20" s="122"/>
      <c r="K20" s="206" t="str">
        <f t="shared" ref="K20:AA20" si="17">IF(ISNUMBER(SEARCH($E20,K$9)),$D20,"")</f>
        <v/>
      </c>
      <c r="L20" s="206" t="str">
        <f t="shared" si="17"/>
        <v/>
      </c>
      <c r="M20" s="206" t="str">
        <f t="shared" si="17"/>
        <v/>
      </c>
      <c r="N20" s="206" t="str">
        <f t="shared" si="17"/>
        <v/>
      </c>
      <c r="O20" s="206" t="str">
        <f t="shared" si="17"/>
        <v/>
      </c>
      <c r="P20" s="206" t="str">
        <f t="shared" si="17"/>
        <v/>
      </c>
      <c r="Q20" s="206" t="str">
        <f t="shared" si="17"/>
        <v/>
      </c>
      <c r="R20" s="206" t="str">
        <f t="shared" si="17"/>
        <v/>
      </c>
      <c r="S20" s="206" t="str">
        <f t="shared" si="17"/>
        <v/>
      </c>
      <c r="T20" s="206" t="str">
        <f t="shared" si="17"/>
        <v/>
      </c>
      <c r="U20" s="206" t="str">
        <f t="shared" si="17"/>
        <v/>
      </c>
      <c r="V20" s="206" t="str">
        <f t="shared" si="17"/>
        <v/>
      </c>
      <c r="W20" s="206" t="str">
        <f t="shared" si="17"/>
        <v/>
      </c>
      <c r="X20" s="206" t="str">
        <f t="shared" si="17"/>
        <v/>
      </c>
      <c r="Y20" s="206" t="str">
        <f t="shared" si="17"/>
        <v/>
      </c>
      <c r="Z20" s="206" t="str">
        <f t="shared" si="17"/>
        <v/>
      </c>
      <c r="AA20" s="206" t="str">
        <f t="shared" si="17"/>
        <v/>
      </c>
    </row>
    <row r="21">
      <c r="A21" s="122"/>
      <c r="B21" s="122"/>
      <c r="C21" s="122">
        <v>4.0</v>
      </c>
      <c r="D21" s="122"/>
      <c r="E21" s="122"/>
      <c r="F21" s="122"/>
      <c r="G21" s="122"/>
      <c r="H21" s="122"/>
      <c r="I21" s="122"/>
      <c r="J21" s="122"/>
      <c r="K21" s="206" t="str">
        <f t="shared" ref="K21:AA21" si="18">IF(ISNUMBER(SEARCH($E21,K$9)),$D21,"")</f>
        <v/>
      </c>
      <c r="L21" s="206" t="str">
        <f t="shared" si="18"/>
        <v/>
      </c>
      <c r="M21" s="206" t="str">
        <f t="shared" si="18"/>
        <v/>
      </c>
      <c r="N21" s="206" t="str">
        <f t="shared" si="18"/>
        <v/>
      </c>
      <c r="O21" s="206" t="str">
        <f t="shared" si="18"/>
        <v/>
      </c>
      <c r="P21" s="206" t="str">
        <f t="shared" si="18"/>
        <v/>
      </c>
      <c r="Q21" s="206" t="str">
        <f t="shared" si="18"/>
        <v/>
      </c>
      <c r="R21" s="206" t="str">
        <f t="shared" si="18"/>
        <v/>
      </c>
      <c r="S21" s="206" t="str">
        <f t="shared" si="18"/>
        <v/>
      </c>
      <c r="T21" s="206" t="str">
        <f t="shared" si="18"/>
        <v/>
      </c>
      <c r="U21" s="206" t="str">
        <f t="shared" si="18"/>
        <v/>
      </c>
      <c r="V21" s="206" t="str">
        <f t="shared" si="18"/>
        <v/>
      </c>
      <c r="W21" s="206" t="str">
        <f t="shared" si="18"/>
        <v/>
      </c>
      <c r="X21" s="206" t="str">
        <f t="shared" si="18"/>
        <v/>
      </c>
      <c r="Y21" s="206" t="str">
        <f t="shared" si="18"/>
        <v/>
      </c>
      <c r="Z21" s="206" t="str">
        <f t="shared" si="18"/>
        <v/>
      </c>
      <c r="AA21" s="206" t="str">
        <f t="shared" si="18"/>
        <v/>
      </c>
    </row>
    <row r="22">
      <c r="A22" s="122"/>
      <c r="B22" s="122"/>
      <c r="C22" s="122">
        <v>5.0</v>
      </c>
      <c r="D22" s="122"/>
      <c r="E22" s="122"/>
      <c r="F22" s="122"/>
      <c r="G22" s="122"/>
      <c r="H22" s="122"/>
      <c r="I22" s="122"/>
      <c r="J22" s="122"/>
      <c r="K22" s="206" t="str">
        <f t="shared" ref="K22:AA22" si="19">IF(ISNUMBER(SEARCH($E22,K$9)),$D22,"")</f>
        <v/>
      </c>
      <c r="L22" s="206" t="str">
        <f t="shared" si="19"/>
        <v/>
      </c>
      <c r="M22" s="206" t="str">
        <f t="shared" si="19"/>
        <v/>
      </c>
      <c r="N22" s="206" t="str">
        <f t="shared" si="19"/>
        <v/>
      </c>
      <c r="O22" s="206" t="str">
        <f t="shared" si="19"/>
        <v/>
      </c>
      <c r="P22" s="206" t="str">
        <f t="shared" si="19"/>
        <v/>
      </c>
      <c r="Q22" s="206" t="str">
        <f t="shared" si="19"/>
        <v/>
      </c>
      <c r="R22" s="206" t="str">
        <f t="shared" si="19"/>
        <v/>
      </c>
      <c r="S22" s="206" t="str">
        <f t="shared" si="19"/>
        <v/>
      </c>
      <c r="T22" s="206" t="str">
        <f t="shared" si="19"/>
        <v/>
      </c>
      <c r="U22" s="206" t="str">
        <f t="shared" si="19"/>
        <v/>
      </c>
      <c r="V22" s="206" t="str">
        <f t="shared" si="19"/>
        <v/>
      </c>
      <c r="W22" s="206" t="str">
        <f t="shared" si="19"/>
        <v/>
      </c>
      <c r="X22" s="206" t="str">
        <f t="shared" si="19"/>
        <v/>
      </c>
      <c r="Y22" s="206" t="str">
        <f t="shared" si="19"/>
        <v/>
      </c>
      <c r="Z22" s="206" t="str">
        <f t="shared" si="19"/>
        <v/>
      </c>
      <c r="AA22" s="206" t="str">
        <f t="shared" si="19"/>
        <v/>
      </c>
    </row>
    <row r="23">
      <c r="A23" s="420"/>
      <c r="B23" s="420"/>
      <c r="C23" s="420">
        <v>6.0</v>
      </c>
      <c r="D23" s="420"/>
      <c r="E23" s="420"/>
      <c r="F23" s="420"/>
      <c r="G23" s="420"/>
      <c r="H23" s="420"/>
      <c r="I23" s="420"/>
      <c r="J23" s="420"/>
      <c r="K23" s="206" t="str">
        <f t="shared" ref="K23:AA23" si="20">IF(ISNUMBER(SEARCH($E23,K$9)),$D23,"")</f>
        <v/>
      </c>
      <c r="L23" s="206" t="str">
        <f t="shared" si="20"/>
        <v/>
      </c>
      <c r="M23" s="206" t="str">
        <f t="shared" si="20"/>
        <v/>
      </c>
      <c r="N23" s="206" t="str">
        <f t="shared" si="20"/>
        <v/>
      </c>
      <c r="O23" s="206" t="str">
        <f t="shared" si="20"/>
        <v/>
      </c>
      <c r="P23" s="206" t="str">
        <f t="shared" si="20"/>
        <v/>
      </c>
      <c r="Q23" s="206" t="str">
        <f t="shared" si="20"/>
        <v/>
      </c>
      <c r="R23" s="206" t="str">
        <f t="shared" si="20"/>
        <v/>
      </c>
      <c r="S23" s="206" t="str">
        <f t="shared" si="20"/>
        <v/>
      </c>
      <c r="T23" s="206" t="str">
        <f t="shared" si="20"/>
        <v/>
      </c>
      <c r="U23" s="206" t="str">
        <f t="shared" si="20"/>
        <v/>
      </c>
      <c r="V23" s="206" t="str">
        <f t="shared" si="20"/>
        <v/>
      </c>
      <c r="W23" s="206" t="str">
        <f t="shared" si="20"/>
        <v/>
      </c>
      <c r="X23" s="206" t="str">
        <f t="shared" si="20"/>
        <v/>
      </c>
      <c r="Y23" s="206" t="str">
        <f t="shared" si="20"/>
        <v/>
      </c>
      <c r="Z23" s="206" t="str">
        <f t="shared" si="20"/>
        <v/>
      </c>
      <c r="AA23" s="206" t="str">
        <f t="shared" si="20"/>
        <v/>
      </c>
    </row>
    <row r="24">
      <c r="A24" s="356" t="s">
        <v>1475</v>
      </c>
      <c r="B24" s="356" t="s">
        <v>1494</v>
      </c>
      <c r="C24" s="356" t="s">
        <v>1477</v>
      </c>
      <c r="D24" s="356" t="s">
        <v>1478</v>
      </c>
      <c r="E24" s="356" t="s">
        <v>1479</v>
      </c>
      <c r="F24" s="356" t="s">
        <v>1480</v>
      </c>
      <c r="G24" s="356" t="s">
        <v>1481</v>
      </c>
      <c r="H24" s="356" t="s">
        <v>1482</v>
      </c>
      <c r="I24" s="356" t="s">
        <v>1483</v>
      </c>
      <c r="J24" s="356" t="s">
        <v>1484</v>
      </c>
      <c r="K24" s="206" t="str">
        <f t="shared" ref="K24:AA24" si="21">IF(ISNUMBER(SEARCH($E24,K$9)),$D24,"")</f>
        <v/>
      </c>
      <c r="L24" s="206" t="str">
        <f t="shared" si="21"/>
        <v/>
      </c>
      <c r="M24" s="206" t="str">
        <f t="shared" si="21"/>
        <v/>
      </c>
      <c r="N24" s="206" t="str">
        <f t="shared" si="21"/>
        <v/>
      </c>
      <c r="O24" s="206" t="str">
        <f t="shared" si="21"/>
        <v/>
      </c>
      <c r="P24" s="206" t="str">
        <f t="shared" si="21"/>
        <v/>
      </c>
      <c r="Q24" s="206" t="str">
        <f t="shared" si="21"/>
        <v/>
      </c>
      <c r="R24" s="206" t="str">
        <f t="shared" si="21"/>
        <v/>
      </c>
      <c r="S24" s="206" t="str">
        <f t="shared" si="21"/>
        <v/>
      </c>
      <c r="T24" s="206" t="str">
        <f t="shared" si="21"/>
        <v/>
      </c>
      <c r="U24" s="206" t="str">
        <f t="shared" si="21"/>
        <v/>
      </c>
      <c r="V24" s="206" t="str">
        <f t="shared" si="21"/>
        <v/>
      </c>
      <c r="W24" s="206" t="str">
        <f t="shared" si="21"/>
        <v/>
      </c>
      <c r="X24" s="206" t="str">
        <f t="shared" si="21"/>
        <v/>
      </c>
      <c r="Y24" s="206" t="str">
        <f t="shared" si="21"/>
        <v/>
      </c>
      <c r="Z24" s="206" t="str">
        <f t="shared" si="21"/>
        <v/>
      </c>
      <c r="AA24" s="206" t="str">
        <f t="shared" si="21"/>
        <v/>
      </c>
    </row>
    <row r="25">
      <c r="A25" s="122"/>
      <c r="B25" s="122"/>
      <c r="C25" s="122">
        <v>1.0</v>
      </c>
      <c r="D25" s="122"/>
      <c r="E25" s="122"/>
      <c r="F25" s="122"/>
      <c r="G25" s="122"/>
      <c r="H25" s="122"/>
      <c r="I25" s="122"/>
      <c r="J25" s="122"/>
      <c r="K25" s="206" t="str">
        <f t="shared" ref="K25:AA25" si="22">IF(ISNUMBER(SEARCH($E25,K$9)),$D25,"")</f>
        <v/>
      </c>
      <c r="L25" s="206" t="str">
        <f t="shared" si="22"/>
        <v/>
      </c>
      <c r="M25" s="206" t="str">
        <f t="shared" si="22"/>
        <v/>
      </c>
      <c r="N25" s="206" t="str">
        <f t="shared" si="22"/>
        <v/>
      </c>
      <c r="O25" s="206" t="str">
        <f t="shared" si="22"/>
        <v/>
      </c>
      <c r="P25" s="206" t="str">
        <f t="shared" si="22"/>
        <v/>
      </c>
      <c r="Q25" s="206" t="str">
        <f t="shared" si="22"/>
        <v/>
      </c>
      <c r="R25" s="206" t="str">
        <f t="shared" si="22"/>
        <v/>
      </c>
      <c r="S25" s="206" t="str">
        <f t="shared" si="22"/>
        <v/>
      </c>
      <c r="T25" s="206" t="str">
        <f t="shared" si="22"/>
        <v/>
      </c>
      <c r="U25" s="206" t="str">
        <f t="shared" si="22"/>
        <v/>
      </c>
      <c r="V25" s="206" t="str">
        <f t="shared" si="22"/>
        <v/>
      </c>
      <c r="W25" s="206" t="str">
        <f t="shared" si="22"/>
        <v/>
      </c>
      <c r="X25" s="206" t="str">
        <f t="shared" si="22"/>
        <v/>
      </c>
      <c r="Y25" s="206" t="str">
        <f t="shared" si="22"/>
        <v/>
      </c>
      <c r="Z25" s="206" t="str">
        <f t="shared" si="22"/>
        <v/>
      </c>
      <c r="AA25" s="206" t="str">
        <f t="shared" si="22"/>
        <v/>
      </c>
    </row>
    <row r="26">
      <c r="A26" s="122"/>
      <c r="B26" s="122"/>
      <c r="C26" s="122">
        <v>2.0</v>
      </c>
      <c r="D26" s="122"/>
      <c r="E26" s="122"/>
      <c r="F26" s="122"/>
      <c r="G26" s="122"/>
      <c r="H26" s="122"/>
      <c r="I26" s="122"/>
      <c r="J26" s="122"/>
      <c r="K26" s="206" t="str">
        <f t="shared" ref="K26:AA26" si="23">IF(ISNUMBER(SEARCH($E26,K$9)),$D26,"")</f>
        <v/>
      </c>
      <c r="L26" s="206" t="str">
        <f t="shared" si="23"/>
        <v/>
      </c>
      <c r="M26" s="206" t="str">
        <f t="shared" si="23"/>
        <v/>
      </c>
      <c r="N26" s="206" t="str">
        <f t="shared" si="23"/>
        <v/>
      </c>
      <c r="O26" s="206" t="str">
        <f t="shared" si="23"/>
        <v/>
      </c>
      <c r="P26" s="206" t="str">
        <f t="shared" si="23"/>
        <v/>
      </c>
      <c r="Q26" s="206" t="str">
        <f t="shared" si="23"/>
        <v/>
      </c>
      <c r="R26" s="206" t="str">
        <f t="shared" si="23"/>
        <v/>
      </c>
      <c r="S26" s="206" t="str">
        <f t="shared" si="23"/>
        <v/>
      </c>
      <c r="T26" s="206" t="str">
        <f t="shared" si="23"/>
        <v/>
      </c>
      <c r="U26" s="206" t="str">
        <f t="shared" si="23"/>
        <v/>
      </c>
      <c r="V26" s="206" t="str">
        <f t="shared" si="23"/>
        <v/>
      </c>
      <c r="W26" s="206" t="str">
        <f t="shared" si="23"/>
        <v/>
      </c>
      <c r="X26" s="206" t="str">
        <f t="shared" si="23"/>
        <v/>
      </c>
      <c r="Y26" s="206" t="str">
        <f t="shared" si="23"/>
        <v/>
      </c>
      <c r="Z26" s="206" t="str">
        <f t="shared" si="23"/>
        <v/>
      </c>
      <c r="AA26" s="206" t="str">
        <f t="shared" si="23"/>
        <v/>
      </c>
    </row>
    <row r="27">
      <c r="A27" s="122"/>
      <c r="B27" s="122"/>
      <c r="C27" s="122">
        <v>3.0</v>
      </c>
      <c r="D27" s="122"/>
      <c r="E27" s="122"/>
      <c r="F27" s="122"/>
      <c r="G27" s="122"/>
      <c r="H27" s="122"/>
      <c r="I27" s="122"/>
      <c r="J27" s="122"/>
      <c r="K27" s="206" t="str">
        <f t="shared" ref="K27:AA27" si="24">IF(ISNUMBER(SEARCH($E27,K$9)),$D27,"")</f>
        <v/>
      </c>
      <c r="L27" s="206" t="str">
        <f t="shared" si="24"/>
        <v/>
      </c>
      <c r="M27" s="206" t="str">
        <f t="shared" si="24"/>
        <v/>
      </c>
      <c r="N27" s="206" t="str">
        <f t="shared" si="24"/>
        <v/>
      </c>
      <c r="O27" s="206" t="str">
        <f t="shared" si="24"/>
        <v/>
      </c>
      <c r="P27" s="206" t="str">
        <f t="shared" si="24"/>
        <v/>
      </c>
      <c r="Q27" s="206" t="str">
        <f t="shared" si="24"/>
        <v/>
      </c>
      <c r="R27" s="206" t="str">
        <f t="shared" si="24"/>
        <v/>
      </c>
      <c r="S27" s="206" t="str">
        <f t="shared" si="24"/>
        <v/>
      </c>
      <c r="T27" s="206" t="str">
        <f t="shared" si="24"/>
        <v/>
      </c>
      <c r="U27" s="206" t="str">
        <f t="shared" si="24"/>
        <v/>
      </c>
      <c r="V27" s="206" t="str">
        <f t="shared" si="24"/>
        <v/>
      </c>
      <c r="W27" s="206" t="str">
        <f t="shared" si="24"/>
        <v/>
      </c>
      <c r="X27" s="206" t="str">
        <f t="shared" si="24"/>
        <v/>
      </c>
      <c r="Y27" s="206" t="str">
        <f t="shared" si="24"/>
        <v/>
      </c>
      <c r="Z27" s="206" t="str">
        <f t="shared" si="24"/>
        <v/>
      </c>
      <c r="AA27" s="206" t="str">
        <f t="shared" si="24"/>
        <v/>
      </c>
    </row>
    <row r="28">
      <c r="A28" s="122"/>
      <c r="B28" s="122"/>
      <c r="C28" s="122">
        <v>4.0</v>
      </c>
      <c r="D28" s="122"/>
      <c r="E28" s="122"/>
      <c r="F28" s="122"/>
      <c r="G28" s="122"/>
      <c r="H28" s="122"/>
      <c r="I28" s="122"/>
      <c r="J28" s="122"/>
      <c r="K28" s="206" t="str">
        <f t="shared" ref="K28:AA28" si="25">IF(ISNUMBER(SEARCH($E28,K$9)),$D28,"")</f>
        <v/>
      </c>
      <c r="L28" s="206" t="str">
        <f t="shared" si="25"/>
        <v/>
      </c>
      <c r="M28" s="206" t="str">
        <f t="shared" si="25"/>
        <v/>
      </c>
      <c r="N28" s="206" t="str">
        <f t="shared" si="25"/>
        <v/>
      </c>
      <c r="O28" s="206" t="str">
        <f t="shared" si="25"/>
        <v/>
      </c>
      <c r="P28" s="206" t="str">
        <f t="shared" si="25"/>
        <v/>
      </c>
      <c r="Q28" s="206" t="str">
        <f t="shared" si="25"/>
        <v/>
      </c>
      <c r="R28" s="206" t="str">
        <f t="shared" si="25"/>
        <v/>
      </c>
      <c r="S28" s="206" t="str">
        <f t="shared" si="25"/>
        <v/>
      </c>
      <c r="T28" s="206" t="str">
        <f t="shared" si="25"/>
        <v/>
      </c>
      <c r="U28" s="206" t="str">
        <f t="shared" si="25"/>
        <v/>
      </c>
      <c r="V28" s="206" t="str">
        <f t="shared" si="25"/>
        <v/>
      </c>
      <c r="W28" s="206" t="str">
        <f t="shared" si="25"/>
        <v/>
      </c>
      <c r="X28" s="206" t="str">
        <f t="shared" si="25"/>
        <v/>
      </c>
      <c r="Y28" s="206" t="str">
        <f t="shared" si="25"/>
        <v/>
      </c>
      <c r="Z28" s="206" t="str">
        <f t="shared" si="25"/>
        <v/>
      </c>
      <c r="AA28" s="206" t="str">
        <f t="shared" si="25"/>
        <v/>
      </c>
    </row>
    <row r="29">
      <c r="A29" s="122"/>
      <c r="B29" s="122"/>
      <c r="C29" s="122">
        <v>5.0</v>
      </c>
      <c r="D29" s="122"/>
      <c r="E29" s="122"/>
      <c r="F29" s="122"/>
      <c r="G29" s="122"/>
      <c r="H29" s="122"/>
      <c r="I29" s="122"/>
      <c r="J29" s="122"/>
      <c r="K29" s="206" t="str">
        <f t="shared" ref="K29:AA29" si="26">IF(ISNUMBER(SEARCH($E29,K$9)),$D29,"")</f>
        <v/>
      </c>
      <c r="L29" s="206" t="str">
        <f t="shared" si="26"/>
        <v/>
      </c>
      <c r="M29" s="206" t="str">
        <f t="shared" si="26"/>
        <v/>
      </c>
      <c r="N29" s="206" t="str">
        <f t="shared" si="26"/>
        <v/>
      </c>
      <c r="O29" s="206" t="str">
        <f t="shared" si="26"/>
        <v/>
      </c>
      <c r="P29" s="206" t="str">
        <f t="shared" si="26"/>
        <v/>
      </c>
      <c r="Q29" s="206" t="str">
        <f t="shared" si="26"/>
        <v/>
      </c>
      <c r="R29" s="206" t="str">
        <f t="shared" si="26"/>
        <v/>
      </c>
      <c r="S29" s="206" t="str">
        <f t="shared" si="26"/>
        <v/>
      </c>
      <c r="T29" s="206" t="str">
        <f t="shared" si="26"/>
        <v/>
      </c>
      <c r="U29" s="206" t="str">
        <f t="shared" si="26"/>
        <v/>
      </c>
      <c r="V29" s="206" t="str">
        <f t="shared" si="26"/>
        <v/>
      </c>
      <c r="W29" s="206" t="str">
        <f t="shared" si="26"/>
        <v/>
      </c>
      <c r="X29" s="206" t="str">
        <f t="shared" si="26"/>
        <v/>
      </c>
      <c r="Y29" s="206" t="str">
        <f t="shared" si="26"/>
        <v/>
      </c>
      <c r="Z29" s="206" t="str">
        <f t="shared" si="26"/>
        <v/>
      </c>
      <c r="AA29" s="206" t="str">
        <f t="shared" si="26"/>
        <v/>
      </c>
    </row>
    <row r="30">
      <c r="A30" s="420"/>
      <c r="B30" s="420"/>
      <c r="C30" s="420">
        <v>6.0</v>
      </c>
      <c r="D30" s="420"/>
      <c r="E30" s="420"/>
      <c r="F30" s="420"/>
      <c r="G30" s="420"/>
      <c r="H30" s="420"/>
      <c r="I30" s="420"/>
      <c r="J30" s="420"/>
      <c r="K30" s="206" t="str">
        <f t="shared" ref="K30:AA30" si="27">IF(ISNUMBER(SEARCH($E30,K$9)),$D30,"")</f>
        <v/>
      </c>
      <c r="L30" s="206" t="str">
        <f t="shared" si="27"/>
        <v/>
      </c>
      <c r="M30" s="206" t="str">
        <f t="shared" si="27"/>
        <v/>
      </c>
      <c r="N30" s="206" t="str">
        <f t="shared" si="27"/>
        <v/>
      </c>
      <c r="O30" s="206" t="str">
        <f t="shared" si="27"/>
        <v/>
      </c>
      <c r="P30" s="206" t="str">
        <f t="shared" si="27"/>
        <v/>
      </c>
      <c r="Q30" s="206" t="str">
        <f t="shared" si="27"/>
        <v/>
      </c>
      <c r="R30" s="206" t="str">
        <f t="shared" si="27"/>
        <v/>
      </c>
      <c r="S30" s="206" t="str">
        <f t="shared" si="27"/>
        <v/>
      </c>
      <c r="T30" s="206" t="str">
        <f t="shared" si="27"/>
        <v/>
      </c>
      <c r="U30" s="206" t="str">
        <f t="shared" si="27"/>
        <v/>
      </c>
      <c r="V30" s="206" t="str">
        <f t="shared" si="27"/>
        <v/>
      </c>
      <c r="W30" s="206" t="str">
        <f t="shared" si="27"/>
        <v/>
      </c>
      <c r="X30" s="206" t="str">
        <f t="shared" si="27"/>
        <v/>
      </c>
      <c r="Y30" s="206" t="str">
        <f t="shared" si="27"/>
        <v/>
      </c>
      <c r="Z30" s="206" t="str">
        <f t="shared" si="27"/>
        <v/>
      </c>
      <c r="AA30" s="206" t="str">
        <f t="shared" si="27"/>
        <v/>
      </c>
    </row>
    <row r="31">
      <c r="A31" s="356" t="s">
        <v>1475</v>
      </c>
      <c r="B31" s="356" t="s">
        <v>1496</v>
      </c>
      <c r="C31" s="356" t="s">
        <v>1477</v>
      </c>
      <c r="D31" s="356" t="s">
        <v>1478</v>
      </c>
      <c r="E31" s="356" t="s">
        <v>1479</v>
      </c>
      <c r="F31" s="356" t="s">
        <v>1480</v>
      </c>
      <c r="G31" s="356" t="s">
        <v>1481</v>
      </c>
      <c r="H31" s="356" t="s">
        <v>1482</v>
      </c>
      <c r="I31" s="356" t="s">
        <v>1483</v>
      </c>
      <c r="J31" s="356" t="s">
        <v>1484</v>
      </c>
      <c r="K31" s="206" t="str">
        <f t="shared" ref="K31:AA31" si="28">IF(ISNUMBER(SEARCH($E31,K$9)),$D31,"")</f>
        <v/>
      </c>
      <c r="L31" s="206" t="str">
        <f t="shared" si="28"/>
        <v/>
      </c>
      <c r="M31" s="206" t="str">
        <f t="shared" si="28"/>
        <v/>
      </c>
      <c r="N31" s="206" t="str">
        <f t="shared" si="28"/>
        <v/>
      </c>
      <c r="O31" s="206" t="str">
        <f t="shared" si="28"/>
        <v/>
      </c>
      <c r="P31" s="206" t="str">
        <f t="shared" si="28"/>
        <v/>
      </c>
      <c r="Q31" s="206" t="str">
        <f t="shared" si="28"/>
        <v/>
      </c>
      <c r="R31" s="206" t="str">
        <f t="shared" si="28"/>
        <v/>
      </c>
      <c r="S31" s="206" t="str">
        <f t="shared" si="28"/>
        <v/>
      </c>
      <c r="T31" s="206" t="str">
        <f t="shared" si="28"/>
        <v/>
      </c>
      <c r="U31" s="206" t="str">
        <f t="shared" si="28"/>
        <v/>
      </c>
      <c r="V31" s="206" t="str">
        <f t="shared" si="28"/>
        <v/>
      </c>
      <c r="W31" s="206" t="str">
        <f t="shared" si="28"/>
        <v/>
      </c>
      <c r="X31" s="206" t="str">
        <f t="shared" si="28"/>
        <v/>
      </c>
      <c r="Y31" s="206" t="str">
        <f t="shared" si="28"/>
        <v/>
      </c>
      <c r="Z31" s="206" t="str">
        <f t="shared" si="28"/>
        <v/>
      </c>
      <c r="AA31" s="206" t="str">
        <f t="shared" si="28"/>
        <v/>
      </c>
    </row>
    <row r="32">
      <c r="A32" s="122"/>
      <c r="B32" s="122"/>
      <c r="C32" s="122">
        <v>1.0</v>
      </c>
      <c r="D32" s="122"/>
      <c r="E32" s="122"/>
      <c r="F32" s="122"/>
      <c r="G32" s="122"/>
      <c r="H32" s="122"/>
      <c r="I32" s="122"/>
      <c r="J32" s="122"/>
      <c r="K32" s="206" t="str">
        <f t="shared" ref="K32:AA32" si="29">IF(ISNUMBER(SEARCH($E32,K$9)),$D32,"")</f>
        <v/>
      </c>
      <c r="L32" s="206" t="str">
        <f t="shared" si="29"/>
        <v/>
      </c>
      <c r="M32" s="206" t="str">
        <f t="shared" si="29"/>
        <v/>
      </c>
      <c r="N32" s="206" t="str">
        <f t="shared" si="29"/>
        <v/>
      </c>
      <c r="O32" s="206" t="str">
        <f t="shared" si="29"/>
        <v/>
      </c>
      <c r="P32" s="206" t="str">
        <f t="shared" si="29"/>
        <v/>
      </c>
      <c r="Q32" s="206" t="str">
        <f t="shared" si="29"/>
        <v/>
      </c>
      <c r="R32" s="206" t="str">
        <f t="shared" si="29"/>
        <v/>
      </c>
      <c r="S32" s="206" t="str">
        <f t="shared" si="29"/>
        <v/>
      </c>
      <c r="T32" s="206" t="str">
        <f t="shared" si="29"/>
        <v/>
      </c>
      <c r="U32" s="206" t="str">
        <f t="shared" si="29"/>
        <v/>
      </c>
      <c r="V32" s="206" t="str">
        <f t="shared" si="29"/>
        <v/>
      </c>
      <c r="W32" s="206" t="str">
        <f t="shared" si="29"/>
        <v/>
      </c>
      <c r="X32" s="206" t="str">
        <f t="shared" si="29"/>
        <v/>
      </c>
      <c r="Y32" s="206" t="str">
        <f t="shared" si="29"/>
        <v/>
      </c>
      <c r="Z32" s="206" t="str">
        <f t="shared" si="29"/>
        <v/>
      </c>
      <c r="AA32" s="206" t="str">
        <f t="shared" si="29"/>
        <v/>
      </c>
    </row>
    <row r="33">
      <c r="A33" s="122"/>
      <c r="B33" s="122"/>
      <c r="C33" s="122">
        <v>2.0</v>
      </c>
      <c r="D33" s="122"/>
      <c r="E33" s="122"/>
      <c r="F33" s="122"/>
      <c r="G33" s="122"/>
      <c r="H33" s="122"/>
      <c r="I33" s="122"/>
      <c r="J33" s="122"/>
      <c r="K33" s="206" t="str">
        <f t="shared" ref="K33:AA33" si="30">IF(ISNUMBER(SEARCH($E33,K$9)),$D33,"")</f>
        <v/>
      </c>
      <c r="L33" s="206" t="str">
        <f t="shared" si="30"/>
        <v/>
      </c>
      <c r="M33" s="206" t="str">
        <f t="shared" si="30"/>
        <v/>
      </c>
      <c r="N33" s="206" t="str">
        <f t="shared" si="30"/>
        <v/>
      </c>
      <c r="O33" s="206" t="str">
        <f t="shared" si="30"/>
        <v/>
      </c>
      <c r="P33" s="206" t="str">
        <f t="shared" si="30"/>
        <v/>
      </c>
      <c r="Q33" s="206" t="str">
        <f t="shared" si="30"/>
        <v/>
      </c>
      <c r="R33" s="206" t="str">
        <f t="shared" si="30"/>
        <v/>
      </c>
      <c r="S33" s="206" t="str">
        <f t="shared" si="30"/>
        <v/>
      </c>
      <c r="T33" s="206" t="str">
        <f t="shared" si="30"/>
        <v/>
      </c>
      <c r="U33" s="206" t="str">
        <f t="shared" si="30"/>
        <v/>
      </c>
      <c r="V33" s="206" t="str">
        <f t="shared" si="30"/>
        <v/>
      </c>
      <c r="W33" s="206" t="str">
        <f t="shared" si="30"/>
        <v/>
      </c>
      <c r="X33" s="206" t="str">
        <f t="shared" si="30"/>
        <v/>
      </c>
      <c r="Y33" s="206" t="str">
        <f t="shared" si="30"/>
        <v/>
      </c>
      <c r="Z33" s="206" t="str">
        <f t="shared" si="30"/>
        <v/>
      </c>
      <c r="AA33" s="206" t="str">
        <f t="shared" si="30"/>
        <v/>
      </c>
    </row>
    <row r="34">
      <c r="A34" s="122"/>
      <c r="B34" s="122"/>
      <c r="C34" s="122">
        <v>3.0</v>
      </c>
      <c r="D34" s="122"/>
      <c r="E34" s="122"/>
      <c r="F34" s="122"/>
      <c r="G34" s="122"/>
      <c r="H34" s="122"/>
      <c r="I34" s="122"/>
      <c r="J34" s="122"/>
      <c r="K34" s="206" t="str">
        <f t="shared" ref="K34:AA34" si="31">IF(ISNUMBER(SEARCH($E34,K$9)),$D34,"")</f>
        <v/>
      </c>
      <c r="L34" s="206" t="str">
        <f t="shared" si="31"/>
        <v/>
      </c>
      <c r="M34" s="206" t="str">
        <f t="shared" si="31"/>
        <v/>
      </c>
      <c r="N34" s="206" t="str">
        <f t="shared" si="31"/>
        <v/>
      </c>
      <c r="O34" s="206" t="str">
        <f t="shared" si="31"/>
        <v/>
      </c>
      <c r="P34" s="206" t="str">
        <f t="shared" si="31"/>
        <v/>
      </c>
      <c r="Q34" s="206" t="str">
        <f t="shared" si="31"/>
        <v/>
      </c>
      <c r="R34" s="206" t="str">
        <f t="shared" si="31"/>
        <v/>
      </c>
      <c r="S34" s="206" t="str">
        <f t="shared" si="31"/>
        <v/>
      </c>
      <c r="T34" s="206" t="str">
        <f t="shared" si="31"/>
        <v/>
      </c>
      <c r="U34" s="206" t="str">
        <f t="shared" si="31"/>
        <v/>
      </c>
      <c r="V34" s="206" t="str">
        <f t="shared" si="31"/>
        <v/>
      </c>
      <c r="W34" s="206" t="str">
        <f t="shared" si="31"/>
        <v/>
      </c>
      <c r="X34" s="206" t="str">
        <f t="shared" si="31"/>
        <v/>
      </c>
      <c r="Y34" s="206" t="str">
        <f t="shared" si="31"/>
        <v/>
      </c>
      <c r="Z34" s="206" t="str">
        <f t="shared" si="31"/>
        <v/>
      </c>
      <c r="AA34" s="206" t="str">
        <f t="shared" si="31"/>
        <v/>
      </c>
    </row>
    <row r="35">
      <c r="A35" s="122"/>
      <c r="B35" s="122"/>
      <c r="C35" s="122">
        <v>4.0</v>
      </c>
      <c r="D35" s="122"/>
      <c r="E35" s="122"/>
      <c r="F35" s="122"/>
      <c r="G35" s="122"/>
      <c r="H35" s="122"/>
      <c r="I35" s="122"/>
      <c r="J35" s="122"/>
      <c r="K35" s="206" t="str">
        <f t="shared" ref="K35:AA35" si="32">IF(ISNUMBER(SEARCH($E35,K$9)),$D35,"")</f>
        <v/>
      </c>
      <c r="L35" s="206" t="str">
        <f t="shared" si="32"/>
        <v/>
      </c>
      <c r="M35" s="206" t="str">
        <f t="shared" si="32"/>
        <v/>
      </c>
      <c r="N35" s="206" t="str">
        <f t="shared" si="32"/>
        <v/>
      </c>
      <c r="O35" s="206" t="str">
        <f t="shared" si="32"/>
        <v/>
      </c>
      <c r="P35" s="206" t="str">
        <f t="shared" si="32"/>
        <v/>
      </c>
      <c r="Q35" s="206" t="str">
        <f t="shared" si="32"/>
        <v/>
      </c>
      <c r="R35" s="206" t="str">
        <f t="shared" si="32"/>
        <v/>
      </c>
      <c r="S35" s="206" t="str">
        <f t="shared" si="32"/>
        <v/>
      </c>
      <c r="T35" s="206" t="str">
        <f t="shared" si="32"/>
        <v/>
      </c>
      <c r="U35" s="206" t="str">
        <f t="shared" si="32"/>
        <v/>
      </c>
      <c r="V35" s="206" t="str">
        <f t="shared" si="32"/>
        <v/>
      </c>
      <c r="W35" s="206" t="str">
        <f t="shared" si="32"/>
        <v/>
      </c>
      <c r="X35" s="206" t="str">
        <f t="shared" si="32"/>
        <v/>
      </c>
      <c r="Y35" s="206" t="str">
        <f t="shared" si="32"/>
        <v/>
      </c>
      <c r="Z35" s="206" t="str">
        <f t="shared" si="32"/>
        <v/>
      </c>
      <c r="AA35" s="206" t="str">
        <f t="shared" si="32"/>
        <v/>
      </c>
    </row>
    <row r="36">
      <c r="A36" s="122"/>
      <c r="B36" s="122"/>
      <c r="C36" s="122">
        <v>5.0</v>
      </c>
      <c r="D36" s="122"/>
      <c r="E36" s="122"/>
      <c r="F36" s="122"/>
      <c r="G36" s="122"/>
      <c r="H36" s="122"/>
      <c r="I36" s="122"/>
      <c r="J36" s="122"/>
      <c r="K36" s="206" t="str">
        <f t="shared" ref="K36:AA36" si="33">IF(ISNUMBER(SEARCH($E36,K$9)),$D36,"")</f>
        <v/>
      </c>
      <c r="L36" s="206" t="str">
        <f t="shared" si="33"/>
        <v/>
      </c>
      <c r="M36" s="206" t="str">
        <f t="shared" si="33"/>
        <v/>
      </c>
      <c r="N36" s="206" t="str">
        <f t="shared" si="33"/>
        <v/>
      </c>
      <c r="O36" s="206" t="str">
        <f t="shared" si="33"/>
        <v/>
      </c>
      <c r="P36" s="206" t="str">
        <f t="shared" si="33"/>
        <v/>
      </c>
      <c r="Q36" s="206" t="str">
        <f t="shared" si="33"/>
        <v/>
      </c>
      <c r="R36" s="206" t="str">
        <f t="shared" si="33"/>
        <v/>
      </c>
      <c r="S36" s="206" t="str">
        <f t="shared" si="33"/>
        <v/>
      </c>
      <c r="T36" s="206" t="str">
        <f t="shared" si="33"/>
        <v/>
      </c>
      <c r="U36" s="206" t="str">
        <f t="shared" si="33"/>
        <v/>
      </c>
      <c r="V36" s="206" t="str">
        <f t="shared" si="33"/>
        <v/>
      </c>
      <c r="W36" s="206" t="str">
        <f t="shared" si="33"/>
        <v/>
      </c>
      <c r="X36" s="206" t="str">
        <f t="shared" si="33"/>
        <v/>
      </c>
      <c r="Y36" s="206" t="str">
        <f t="shared" si="33"/>
        <v/>
      </c>
      <c r="Z36" s="206" t="str">
        <f t="shared" si="33"/>
        <v/>
      </c>
      <c r="AA36" s="206" t="str">
        <f t="shared" si="33"/>
        <v/>
      </c>
    </row>
    <row r="37">
      <c r="A37" s="420"/>
      <c r="B37" s="420"/>
      <c r="C37" s="420">
        <v>6.0</v>
      </c>
      <c r="D37" s="420"/>
      <c r="E37" s="420"/>
      <c r="F37" s="420"/>
      <c r="G37" s="420"/>
      <c r="H37" s="420"/>
      <c r="I37" s="420"/>
      <c r="J37" s="420"/>
      <c r="K37" s="206" t="str">
        <f t="shared" ref="K37:AA37" si="34">IF(ISNUMBER(SEARCH($E37,K$9)),$D37,"")</f>
        <v/>
      </c>
      <c r="L37" s="206" t="str">
        <f t="shared" si="34"/>
        <v/>
      </c>
      <c r="M37" s="206" t="str">
        <f t="shared" si="34"/>
        <v/>
      </c>
      <c r="N37" s="206" t="str">
        <f t="shared" si="34"/>
        <v/>
      </c>
      <c r="O37" s="206" t="str">
        <f t="shared" si="34"/>
        <v/>
      </c>
      <c r="P37" s="206" t="str">
        <f t="shared" si="34"/>
        <v/>
      </c>
      <c r="Q37" s="206" t="str">
        <f t="shared" si="34"/>
        <v/>
      </c>
      <c r="R37" s="206" t="str">
        <f t="shared" si="34"/>
        <v/>
      </c>
      <c r="S37" s="206" t="str">
        <f t="shared" si="34"/>
        <v/>
      </c>
      <c r="T37" s="206" t="str">
        <f t="shared" si="34"/>
        <v/>
      </c>
      <c r="U37" s="206" t="str">
        <f t="shared" si="34"/>
        <v/>
      </c>
      <c r="V37" s="206" t="str">
        <f t="shared" si="34"/>
        <v/>
      </c>
      <c r="W37" s="206" t="str">
        <f t="shared" si="34"/>
        <v/>
      </c>
      <c r="X37" s="206" t="str">
        <f t="shared" si="34"/>
        <v/>
      </c>
      <c r="Y37" s="206" t="str">
        <f t="shared" si="34"/>
        <v/>
      </c>
      <c r="Z37" s="206" t="str">
        <f t="shared" si="34"/>
        <v/>
      </c>
      <c r="AA37" s="206" t="str">
        <f t="shared" si="34"/>
        <v/>
      </c>
    </row>
    <row r="38">
      <c r="A38" s="425" t="s">
        <v>1475</v>
      </c>
      <c r="B38" s="356" t="s">
        <v>1500</v>
      </c>
      <c r="C38" s="356" t="s">
        <v>1477</v>
      </c>
      <c r="D38" s="356" t="s">
        <v>1478</v>
      </c>
      <c r="E38" s="356" t="s">
        <v>1479</v>
      </c>
      <c r="F38" s="356" t="s">
        <v>1480</v>
      </c>
      <c r="G38" s="356" t="s">
        <v>1481</v>
      </c>
      <c r="H38" s="356" t="s">
        <v>1482</v>
      </c>
      <c r="I38" s="356" t="s">
        <v>1483</v>
      </c>
      <c r="J38" s="356" t="s">
        <v>1484</v>
      </c>
      <c r="K38" s="206" t="str">
        <f t="shared" ref="K38:AA38" si="35">IF(ISNUMBER(SEARCH($E38,K$9)),$D38,"")</f>
        <v/>
      </c>
      <c r="L38" s="206" t="str">
        <f t="shared" si="35"/>
        <v/>
      </c>
      <c r="M38" s="206" t="str">
        <f t="shared" si="35"/>
        <v/>
      </c>
      <c r="N38" s="206" t="str">
        <f t="shared" si="35"/>
        <v/>
      </c>
      <c r="O38" s="206" t="str">
        <f t="shared" si="35"/>
        <v/>
      </c>
      <c r="P38" s="206" t="str">
        <f t="shared" si="35"/>
        <v/>
      </c>
      <c r="Q38" s="206" t="str">
        <f t="shared" si="35"/>
        <v/>
      </c>
      <c r="R38" s="206" t="str">
        <f t="shared" si="35"/>
        <v/>
      </c>
      <c r="S38" s="206" t="str">
        <f t="shared" si="35"/>
        <v/>
      </c>
      <c r="T38" s="206" t="str">
        <f t="shared" si="35"/>
        <v/>
      </c>
      <c r="U38" s="206" t="str">
        <f t="shared" si="35"/>
        <v/>
      </c>
      <c r="V38" s="206" t="str">
        <f t="shared" si="35"/>
        <v/>
      </c>
      <c r="W38" s="206" t="str">
        <f t="shared" si="35"/>
        <v/>
      </c>
      <c r="X38" s="206" t="str">
        <f t="shared" si="35"/>
        <v/>
      </c>
      <c r="Y38" s="206" t="str">
        <f t="shared" si="35"/>
        <v/>
      </c>
      <c r="Z38" s="206" t="str">
        <f t="shared" si="35"/>
        <v/>
      </c>
      <c r="AA38" s="206" t="str">
        <f t="shared" si="35"/>
        <v/>
      </c>
    </row>
    <row r="39">
      <c r="A39" s="122"/>
      <c r="B39" s="122"/>
      <c r="C39" s="122">
        <v>1.0</v>
      </c>
      <c r="D39" s="122"/>
      <c r="E39" s="122"/>
      <c r="F39" s="122"/>
      <c r="G39" s="122"/>
      <c r="H39" s="122"/>
      <c r="I39" s="122"/>
      <c r="J39" s="122"/>
      <c r="K39" s="206" t="str">
        <f t="shared" ref="K39:AA39" si="36">IF(ISNUMBER(SEARCH($E39,K$9)),$D39,"")</f>
        <v/>
      </c>
      <c r="L39" s="206" t="str">
        <f t="shared" si="36"/>
        <v/>
      </c>
      <c r="M39" s="206" t="str">
        <f t="shared" si="36"/>
        <v/>
      </c>
      <c r="N39" s="206" t="str">
        <f t="shared" si="36"/>
        <v/>
      </c>
      <c r="O39" s="206" t="str">
        <f t="shared" si="36"/>
        <v/>
      </c>
      <c r="P39" s="206" t="str">
        <f t="shared" si="36"/>
        <v/>
      </c>
      <c r="Q39" s="206" t="str">
        <f t="shared" si="36"/>
        <v/>
      </c>
      <c r="R39" s="206" t="str">
        <f t="shared" si="36"/>
        <v/>
      </c>
      <c r="S39" s="206" t="str">
        <f t="shared" si="36"/>
        <v/>
      </c>
      <c r="T39" s="206" t="str">
        <f t="shared" si="36"/>
        <v/>
      </c>
      <c r="U39" s="206" t="str">
        <f t="shared" si="36"/>
        <v/>
      </c>
      <c r="V39" s="206" t="str">
        <f t="shared" si="36"/>
        <v/>
      </c>
      <c r="W39" s="206" t="str">
        <f t="shared" si="36"/>
        <v/>
      </c>
      <c r="X39" s="206" t="str">
        <f t="shared" si="36"/>
        <v/>
      </c>
      <c r="Y39" s="206" t="str">
        <f t="shared" si="36"/>
        <v/>
      </c>
      <c r="Z39" s="206" t="str">
        <f t="shared" si="36"/>
        <v/>
      </c>
      <c r="AA39" s="206" t="str">
        <f t="shared" si="36"/>
        <v/>
      </c>
    </row>
    <row r="40">
      <c r="A40" s="122"/>
      <c r="B40" s="122"/>
      <c r="C40" s="122">
        <v>2.0</v>
      </c>
      <c r="D40" s="122"/>
      <c r="E40" s="122"/>
      <c r="F40" s="122"/>
      <c r="G40" s="122"/>
      <c r="H40" s="122"/>
      <c r="I40" s="122"/>
      <c r="J40" s="122"/>
      <c r="K40" s="206" t="str">
        <f t="shared" ref="K40:AA40" si="37">IF(ISNUMBER(SEARCH($E40,K$9)),$D40,"")</f>
        <v/>
      </c>
      <c r="L40" s="206" t="str">
        <f t="shared" si="37"/>
        <v/>
      </c>
      <c r="M40" s="206" t="str">
        <f t="shared" si="37"/>
        <v/>
      </c>
      <c r="N40" s="206" t="str">
        <f t="shared" si="37"/>
        <v/>
      </c>
      <c r="O40" s="206" t="str">
        <f t="shared" si="37"/>
        <v/>
      </c>
      <c r="P40" s="206" t="str">
        <f t="shared" si="37"/>
        <v/>
      </c>
      <c r="Q40" s="206" t="str">
        <f t="shared" si="37"/>
        <v/>
      </c>
      <c r="R40" s="206" t="str">
        <f t="shared" si="37"/>
        <v/>
      </c>
      <c r="S40" s="206" t="str">
        <f t="shared" si="37"/>
        <v/>
      </c>
      <c r="T40" s="206" t="str">
        <f t="shared" si="37"/>
        <v/>
      </c>
      <c r="U40" s="206" t="str">
        <f t="shared" si="37"/>
        <v/>
      </c>
      <c r="V40" s="206" t="str">
        <f t="shared" si="37"/>
        <v/>
      </c>
      <c r="W40" s="206" t="str">
        <f t="shared" si="37"/>
        <v/>
      </c>
      <c r="X40" s="206" t="str">
        <f t="shared" si="37"/>
        <v/>
      </c>
      <c r="Y40" s="206" t="str">
        <f t="shared" si="37"/>
        <v/>
      </c>
      <c r="Z40" s="206" t="str">
        <f t="shared" si="37"/>
        <v/>
      </c>
      <c r="AA40" s="206" t="str">
        <f t="shared" si="37"/>
        <v/>
      </c>
    </row>
    <row r="41">
      <c r="A41" s="122"/>
      <c r="B41" s="122"/>
      <c r="C41" s="122">
        <v>3.0</v>
      </c>
      <c r="D41" s="122"/>
      <c r="E41" s="122"/>
      <c r="F41" s="122"/>
      <c r="G41" s="122"/>
      <c r="H41" s="122"/>
      <c r="I41" s="122"/>
      <c r="J41" s="122"/>
      <c r="K41" s="206" t="str">
        <f t="shared" ref="K41:AA41" si="38">IF(ISNUMBER(SEARCH($E41,K$9)),$D41,"")</f>
        <v/>
      </c>
      <c r="L41" s="206" t="str">
        <f t="shared" si="38"/>
        <v/>
      </c>
      <c r="M41" s="206" t="str">
        <f t="shared" si="38"/>
        <v/>
      </c>
      <c r="N41" s="206" t="str">
        <f t="shared" si="38"/>
        <v/>
      </c>
      <c r="O41" s="206" t="str">
        <f t="shared" si="38"/>
        <v/>
      </c>
      <c r="P41" s="206" t="str">
        <f t="shared" si="38"/>
        <v/>
      </c>
      <c r="Q41" s="206" t="str">
        <f t="shared" si="38"/>
        <v/>
      </c>
      <c r="R41" s="206" t="str">
        <f t="shared" si="38"/>
        <v/>
      </c>
      <c r="S41" s="206" t="str">
        <f t="shared" si="38"/>
        <v/>
      </c>
      <c r="T41" s="206" t="str">
        <f t="shared" si="38"/>
        <v/>
      </c>
      <c r="U41" s="206" t="str">
        <f t="shared" si="38"/>
        <v/>
      </c>
      <c r="V41" s="206" t="str">
        <f t="shared" si="38"/>
        <v/>
      </c>
      <c r="W41" s="206" t="str">
        <f t="shared" si="38"/>
        <v/>
      </c>
      <c r="X41" s="206" t="str">
        <f t="shared" si="38"/>
        <v/>
      </c>
      <c r="Y41" s="206" t="str">
        <f t="shared" si="38"/>
        <v/>
      </c>
      <c r="Z41" s="206" t="str">
        <f t="shared" si="38"/>
        <v/>
      </c>
      <c r="AA41" s="206" t="str">
        <f t="shared" si="38"/>
        <v/>
      </c>
    </row>
    <row r="42">
      <c r="A42" s="122"/>
      <c r="B42" s="122"/>
      <c r="C42" s="122">
        <v>4.0</v>
      </c>
      <c r="D42" s="122"/>
      <c r="E42" s="122"/>
      <c r="F42" s="122"/>
      <c r="G42" s="122"/>
      <c r="H42" s="122"/>
      <c r="I42" s="122"/>
      <c r="J42" s="122"/>
      <c r="K42" s="206" t="str">
        <f t="shared" ref="K42:AA42" si="39">IF(ISNUMBER(SEARCH($E42,K$9)),$D42,"")</f>
        <v/>
      </c>
      <c r="L42" s="206" t="str">
        <f t="shared" si="39"/>
        <v/>
      </c>
      <c r="M42" s="206" t="str">
        <f t="shared" si="39"/>
        <v/>
      </c>
      <c r="N42" s="206" t="str">
        <f t="shared" si="39"/>
        <v/>
      </c>
      <c r="O42" s="206" t="str">
        <f t="shared" si="39"/>
        <v/>
      </c>
      <c r="P42" s="206" t="str">
        <f t="shared" si="39"/>
        <v/>
      </c>
      <c r="Q42" s="206" t="str">
        <f t="shared" si="39"/>
        <v/>
      </c>
      <c r="R42" s="206" t="str">
        <f t="shared" si="39"/>
        <v/>
      </c>
      <c r="S42" s="206" t="str">
        <f t="shared" si="39"/>
        <v/>
      </c>
      <c r="T42" s="206" t="str">
        <f t="shared" si="39"/>
        <v/>
      </c>
      <c r="U42" s="206" t="str">
        <f t="shared" si="39"/>
        <v/>
      </c>
      <c r="V42" s="206" t="str">
        <f t="shared" si="39"/>
        <v/>
      </c>
      <c r="W42" s="206" t="str">
        <f t="shared" si="39"/>
        <v/>
      </c>
      <c r="X42" s="206" t="str">
        <f t="shared" si="39"/>
        <v/>
      </c>
      <c r="Y42" s="206" t="str">
        <f t="shared" si="39"/>
        <v/>
      </c>
      <c r="Z42" s="206" t="str">
        <f t="shared" si="39"/>
        <v/>
      </c>
      <c r="AA42" s="206" t="str">
        <f t="shared" si="39"/>
        <v/>
      </c>
    </row>
    <row r="43">
      <c r="A43" s="122"/>
      <c r="B43" s="122"/>
      <c r="C43" s="122">
        <v>5.0</v>
      </c>
      <c r="D43" s="122"/>
      <c r="E43" s="122"/>
      <c r="F43" s="122"/>
      <c r="G43" s="122"/>
      <c r="H43" s="122"/>
      <c r="I43" s="122"/>
      <c r="J43" s="122"/>
      <c r="K43" s="206" t="str">
        <f t="shared" ref="K43:AA43" si="40">IF(ISNUMBER(SEARCH($E43,K$9)),$D43,"")</f>
        <v/>
      </c>
      <c r="L43" s="206" t="str">
        <f t="shared" si="40"/>
        <v/>
      </c>
      <c r="M43" s="206" t="str">
        <f t="shared" si="40"/>
        <v/>
      </c>
      <c r="N43" s="206" t="str">
        <f t="shared" si="40"/>
        <v/>
      </c>
      <c r="O43" s="206" t="str">
        <f t="shared" si="40"/>
        <v/>
      </c>
      <c r="P43" s="206" t="str">
        <f t="shared" si="40"/>
        <v/>
      </c>
      <c r="Q43" s="206" t="str">
        <f t="shared" si="40"/>
        <v/>
      </c>
      <c r="R43" s="206" t="str">
        <f t="shared" si="40"/>
        <v/>
      </c>
      <c r="S43" s="206" t="str">
        <f t="shared" si="40"/>
        <v/>
      </c>
      <c r="T43" s="206" t="str">
        <f t="shared" si="40"/>
        <v/>
      </c>
      <c r="U43" s="206" t="str">
        <f t="shared" si="40"/>
        <v/>
      </c>
      <c r="V43" s="206" t="str">
        <f t="shared" si="40"/>
        <v/>
      </c>
      <c r="W43" s="206" t="str">
        <f t="shared" si="40"/>
        <v/>
      </c>
      <c r="X43" s="206" t="str">
        <f t="shared" si="40"/>
        <v/>
      </c>
      <c r="Y43" s="206" t="str">
        <f t="shared" si="40"/>
        <v/>
      </c>
      <c r="Z43" s="206" t="str">
        <f t="shared" si="40"/>
        <v/>
      </c>
      <c r="AA43" s="206" t="str">
        <f t="shared" si="40"/>
        <v/>
      </c>
    </row>
    <row r="44">
      <c r="A44" s="420"/>
      <c r="B44" s="420"/>
      <c r="C44" s="420">
        <v>6.0</v>
      </c>
      <c r="D44" s="420"/>
      <c r="E44" s="420"/>
      <c r="F44" s="420"/>
      <c r="G44" s="420"/>
      <c r="H44" s="420"/>
      <c r="I44" s="420"/>
      <c r="J44" s="420"/>
      <c r="K44" s="206" t="str">
        <f t="shared" ref="K44:AA44" si="41">IF(ISNUMBER(SEARCH($E44,K$9)),$D44,"")</f>
        <v/>
      </c>
      <c r="L44" s="206" t="str">
        <f t="shared" si="41"/>
        <v/>
      </c>
      <c r="M44" s="206" t="str">
        <f t="shared" si="41"/>
        <v/>
      </c>
      <c r="N44" s="206" t="str">
        <f t="shared" si="41"/>
        <v/>
      </c>
      <c r="O44" s="206" t="str">
        <f t="shared" si="41"/>
        <v/>
      </c>
      <c r="P44" s="206" t="str">
        <f t="shared" si="41"/>
        <v/>
      </c>
      <c r="Q44" s="206" t="str">
        <f t="shared" si="41"/>
        <v/>
      </c>
      <c r="R44" s="206" t="str">
        <f t="shared" si="41"/>
        <v/>
      </c>
      <c r="S44" s="206" t="str">
        <f t="shared" si="41"/>
        <v/>
      </c>
      <c r="T44" s="206" t="str">
        <f t="shared" si="41"/>
        <v/>
      </c>
      <c r="U44" s="206" t="str">
        <f t="shared" si="41"/>
        <v/>
      </c>
      <c r="V44" s="206" t="str">
        <f t="shared" si="41"/>
        <v/>
      </c>
      <c r="W44" s="206" t="str">
        <f t="shared" si="41"/>
        <v/>
      </c>
      <c r="X44" s="206" t="str">
        <f t="shared" si="41"/>
        <v/>
      </c>
      <c r="Y44" s="206" t="str">
        <f t="shared" si="41"/>
        <v/>
      </c>
      <c r="Z44" s="206" t="str">
        <f t="shared" si="41"/>
        <v/>
      </c>
      <c r="AA44" s="206" t="str">
        <f t="shared" si="41"/>
        <v/>
      </c>
    </row>
    <row r="45">
      <c r="A45" s="426" t="s">
        <v>1475</v>
      </c>
      <c r="B45" s="427" t="s">
        <v>1509</v>
      </c>
      <c r="C45" s="427" t="s">
        <v>1477</v>
      </c>
      <c r="D45" s="427" t="s">
        <v>1478</v>
      </c>
      <c r="E45" s="356" t="s">
        <v>1479</v>
      </c>
      <c r="F45" s="356" t="s">
        <v>1480</v>
      </c>
      <c r="G45" s="427" t="s">
        <v>1481</v>
      </c>
      <c r="H45" s="356" t="s">
        <v>1482</v>
      </c>
      <c r="I45" s="356" t="s">
        <v>1483</v>
      </c>
      <c r="J45" s="356" t="s">
        <v>1484</v>
      </c>
      <c r="K45" s="206" t="str">
        <f t="shared" ref="K45:AA45" si="42">IF(ISNUMBER(SEARCH($E45,K$9)),$D45,"")</f>
        <v/>
      </c>
      <c r="L45" s="206" t="str">
        <f t="shared" si="42"/>
        <v/>
      </c>
      <c r="M45" s="206" t="str">
        <f t="shared" si="42"/>
        <v/>
      </c>
      <c r="N45" s="206" t="str">
        <f t="shared" si="42"/>
        <v/>
      </c>
      <c r="O45" s="206" t="str">
        <f t="shared" si="42"/>
        <v/>
      </c>
      <c r="P45" s="206" t="str">
        <f t="shared" si="42"/>
        <v/>
      </c>
      <c r="Q45" s="206" t="str">
        <f t="shared" si="42"/>
        <v/>
      </c>
      <c r="R45" s="206" t="str">
        <f t="shared" si="42"/>
        <v/>
      </c>
      <c r="S45" s="206" t="str">
        <f t="shared" si="42"/>
        <v/>
      </c>
      <c r="T45" s="206" t="str">
        <f t="shared" si="42"/>
        <v/>
      </c>
      <c r="U45" s="206" t="str">
        <f t="shared" si="42"/>
        <v/>
      </c>
      <c r="V45" s="206" t="str">
        <f t="shared" si="42"/>
        <v/>
      </c>
      <c r="W45" s="206" t="str">
        <f t="shared" si="42"/>
        <v/>
      </c>
      <c r="X45" s="206" t="str">
        <f t="shared" si="42"/>
        <v/>
      </c>
      <c r="Y45" s="206" t="str">
        <f t="shared" si="42"/>
        <v/>
      </c>
      <c r="Z45" s="206" t="str">
        <f t="shared" si="42"/>
        <v/>
      </c>
      <c r="AA45" s="206" t="str">
        <f t="shared" si="42"/>
        <v/>
      </c>
    </row>
    <row r="46">
      <c r="A46" s="122"/>
      <c r="B46" s="122"/>
      <c r="C46" s="122">
        <v>1.0</v>
      </c>
      <c r="D46" s="122"/>
      <c r="E46" s="122"/>
      <c r="F46" s="122"/>
      <c r="G46" s="122"/>
      <c r="H46" s="122"/>
      <c r="I46" s="122"/>
      <c r="J46" s="122"/>
      <c r="K46" s="206" t="str">
        <f t="shared" ref="K46:AA46" si="43">IF(ISNUMBER(SEARCH($E46,K$9)),$D46,"")</f>
        <v/>
      </c>
      <c r="L46" s="206" t="str">
        <f t="shared" si="43"/>
        <v/>
      </c>
      <c r="M46" s="206" t="str">
        <f t="shared" si="43"/>
        <v/>
      </c>
      <c r="N46" s="206" t="str">
        <f t="shared" si="43"/>
        <v/>
      </c>
      <c r="O46" s="206" t="str">
        <f t="shared" si="43"/>
        <v/>
      </c>
      <c r="P46" s="206" t="str">
        <f t="shared" si="43"/>
        <v/>
      </c>
      <c r="Q46" s="206" t="str">
        <f t="shared" si="43"/>
        <v/>
      </c>
      <c r="R46" s="206" t="str">
        <f t="shared" si="43"/>
        <v/>
      </c>
      <c r="S46" s="206" t="str">
        <f t="shared" si="43"/>
        <v/>
      </c>
      <c r="T46" s="206" t="str">
        <f t="shared" si="43"/>
        <v/>
      </c>
      <c r="U46" s="206" t="str">
        <f t="shared" si="43"/>
        <v/>
      </c>
      <c r="V46" s="206" t="str">
        <f t="shared" si="43"/>
        <v/>
      </c>
      <c r="W46" s="206" t="str">
        <f t="shared" si="43"/>
        <v/>
      </c>
      <c r="X46" s="206" t="str">
        <f t="shared" si="43"/>
        <v/>
      </c>
      <c r="Y46" s="206" t="str">
        <f t="shared" si="43"/>
        <v/>
      </c>
      <c r="Z46" s="206" t="str">
        <f t="shared" si="43"/>
        <v/>
      </c>
      <c r="AA46" s="206" t="str">
        <f t="shared" si="43"/>
        <v/>
      </c>
    </row>
    <row r="47">
      <c r="A47" s="122"/>
      <c r="B47" s="122"/>
      <c r="C47" s="122">
        <v>2.0</v>
      </c>
      <c r="D47" s="122"/>
      <c r="E47" s="122"/>
      <c r="F47" s="122"/>
      <c r="G47" s="122"/>
      <c r="H47" s="122"/>
      <c r="I47" s="122"/>
      <c r="J47" s="122"/>
      <c r="K47" s="206" t="str">
        <f t="shared" ref="K47:AA47" si="44">IF(ISNUMBER(SEARCH($E47,K$9)),$D47,"")</f>
        <v/>
      </c>
      <c r="L47" s="206" t="str">
        <f t="shared" si="44"/>
        <v/>
      </c>
      <c r="M47" s="206" t="str">
        <f t="shared" si="44"/>
        <v/>
      </c>
      <c r="N47" s="206" t="str">
        <f t="shared" si="44"/>
        <v/>
      </c>
      <c r="O47" s="206" t="str">
        <f t="shared" si="44"/>
        <v/>
      </c>
      <c r="P47" s="206" t="str">
        <f t="shared" si="44"/>
        <v/>
      </c>
      <c r="Q47" s="206" t="str">
        <f t="shared" si="44"/>
        <v/>
      </c>
      <c r="R47" s="206" t="str">
        <f t="shared" si="44"/>
        <v/>
      </c>
      <c r="S47" s="206" t="str">
        <f t="shared" si="44"/>
        <v/>
      </c>
      <c r="T47" s="206" t="str">
        <f t="shared" si="44"/>
        <v/>
      </c>
      <c r="U47" s="206" t="str">
        <f t="shared" si="44"/>
        <v/>
      </c>
      <c r="V47" s="206" t="str">
        <f t="shared" si="44"/>
        <v/>
      </c>
      <c r="W47" s="206" t="str">
        <f t="shared" si="44"/>
        <v/>
      </c>
      <c r="X47" s="206" t="str">
        <f t="shared" si="44"/>
        <v/>
      </c>
      <c r="Y47" s="206" t="str">
        <f t="shared" si="44"/>
        <v/>
      </c>
      <c r="Z47" s="206" t="str">
        <f t="shared" si="44"/>
        <v/>
      </c>
      <c r="AA47" s="206" t="str">
        <f t="shared" si="44"/>
        <v/>
      </c>
    </row>
    <row r="48">
      <c r="A48" s="122"/>
      <c r="B48" s="122"/>
      <c r="C48" s="122">
        <v>3.0</v>
      </c>
      <c r="D48" s="122"/>
      <c r="E48" s="122"/>
      <c r="F48" s="122"/>
      <c r="G48" s="122"/>
      <c r="H48" s="122"/>
      <c r="I48" s="122"/>
      <c r="J48" s="122"/>
      <c r="K48" s="206" t="str">
        <f t="shared" ref="K48:AA48" si="45">IF(ISNUMBER(SEARCH($E48,K$9)),$D48,"")</f>
        <v/>
      </c>
      <c r="L48" s="206" t="str">
        <f t="shared" si="45"/>
        <v/>
      </c>
      <c r="M48" s="206" t="str">
        <f t="shared" si="45"/>
        <v/>
      </c>
      <c r="N48" s="206" t="str">
        <f t="shared" si="45"/>
        <v/>
      </c>
      <c r="O48" s="206" t="str">
        <f t="shared" si="45"/>
        <v/>
      </c>
      <c r="P48" s="206" t="str">
        <f t="shared" si="45"/>
        <v/>
      </c>
      <c r="Q48" s="206" t="str">
        <f t="shared" si="45"/>
        <v/>
      </c>
      <c r="R48" s="206" t="str">
        <f t="shared" si="45"/>
        <v/>
      </c>
      <c r="S48" s="206" t="str">
        <f t="shared" si="45"/>
        <v/>
      </c>
      <c r="T48" s="206" t="str">
        <f t="shared" si="45"/>
        <v/>
      </c>
      <c r="U48" s="206" t="str">
        <f t="shared" si="45"/>
        <v/>
      </c>
      <c r="V48" s="206" t="str">
        <f t="shared" si="45"/>
        <v/>
      </c>
      <c r="W48" s="206" t="str">
        <f t="shared" si="45"/>
        <v/>
      </c>
      <c r="X48" s="206" t="str">
        <f t="shared" si="45"/>
        <v/>
      </c>
      <c r="Y48" s="206" t="str">
        <f t="shared" si="45"/>
        <v/>
      </c>
      <c r="Z48" s="206" t="str">
        <f t="shared" si="45"/>
        <v/>
      </c>
      <c r="AA48" s="206" t="str">
        <f t="shared" si="45"/>
        <v/>
      </c>
    </row>
    <row r="49">
      <c r="A49" s="122"/>
      <c r="B49" s="122"/>
      <c r="C49" s="122">
        <v>4.0</v>
      </c>
      <c r="D49" s="122"/>
      <c r="E49" s="122"/>
      <c r="F49" s="122"/>
      <c r="G49" s="122"/>
      <c r="H49" s="122"/>
      <c r="I49" s="122"/>
      <c r="J49" s="122"/>
      <c r="K49" s="206" t="str">
        <f t="shared" ref="K49:AA49" si="46">IF(ISNUMBER(SEARCH($E49,K$9)),$D49,"")</f>
        <v/>
      </c>
      <c r="L49" s="206" t="str">
        <f t="shared" si="46"/>
        <v/>
      </c>
      <c r="M49" s="206" t="str">
        <f t="shared" si="46"/>
        <v/>
      </c>
      <c r="N49" s="206" t="str">
        <f t="shared" si="46"/>
        <v/>
      </c>
      <c r="O49" s="206" t="str">
        <f t="shared" si="46"/>
        <v/>
      </c>
      <c r="P49" s="206" t="str">
        <f t="shared" si="46"/>
        <v/>
      </c>
      <c r="Q49" s="206" t="str">
        <f t="shared" si="46"/>
        <v/>
      </c>
      <c r="R49" s="206" t="str">
        <f t="shared" si="46"/>
        <v/>
      </c>
      <c r="S49" s="206" t="str">
        <f t="shared" si="46"/>
        <v/>
      </c>
      <c r="T49" s="206" t="str">
        <f t="shared" si="46"/>
        <v/>
      </c>
      <c r="U49" s="206" t="str">
        <f t="shared" si="46"/>
        <v/>
      </c>
      <c r="V49" s="206" t="str">
        <f t="shared" si="46"/>
        <v/>
      </c>
      <c r="W49" s="206" t="str">
        <f t="shared" si="46"/>
        <v/>
      </c>
      <c r="X49" s="206" t="str">
        <f t="shared" si="46"/>
        <v/>
      </c>
      <c r="Y49" s="206" t="str">
        <f t="shared" si="46"/>
        <v/>
      </c>
      <c r="Z49" s="206" t="str">
        <f t="shared" si="46"/>
        <v/>
      </c>
      <c r="AA49" s="206" t="str">
        <f t="shared" si="46"/>
        <v/>
      </c>
    </row>
    <row r="50">
      <c r="A50" s="122"/>
      <c r="B50" s="122"/>
      <c r="C50" s="122">
        <v>5.0</v>
      </c>
      <c r="D50" s="122"/>
      <c r="E50" s="122"/>
      <c r="F50" s="122"/>
      <c r="G50" s="122"/>
      <c r="H50" s="122"/>
      <c r="I50" s="122"/>
      <c r="J50" s="122"/>
      <c r="K50" s="206" t="str">
        <f t="shared" ref="K50:AA50" si="47">IF(ISNUMBER(SEARCH($E50,K$9)),$D50,"")</f>
        <v/>
      </c>
      <c r="L50" s="206" t="str">
        <f t="shared" si="47"/>
        <v/>
      </c>
      <c r="M50" s="206" t="str">
        <f t="shared" si="47"/>
        <v/>
      </c>
      <c r="N50" s="206" t="str">
        <f t="shared" si="47"/>
        <v/>
      </c>
      <c r="O50" s="206" t="str">
        <f t="shared" si="47"/>
        <v/>
      </c>
      <c r="P50" s="206" t="str">
        <f t="shared" si="47"/>
        <v/>
      </c>
      <c r="Q50" s="206" t="str">
        <f t="shared" si="47"/>
        <v/>
      </c>
      <c r="R50" s="206" t="str">
        <f t="shared" si="47"/>
        <v/>
      </c>
      <c r="S50" s="206" t="str">
        <f t="shared" si="47"/>
        <v/>
      </c>
      <c r="T50" s="206" t="str">
        <f t="shared" si="47"/>
        <v/>
      </c>
      <c r="U50" s="206" t="str">
        <f t="shared" si="47"/>
        <v/>
      </c>
      <c r="V50" s="206" t="str">
        <f t="shared" si="47"/>
        <v/>
      </c>
      <c r="W50" s="206" t="str">
        <f t="shared" si="47"/>
        <v/>
      </c>
      <c r="X50" s="206" t="str">
        <f t="shared" si="47"/>
        <v/>
      </c>
      <c r="Y50" s="206" t="str">
        <f t="shared" si="47"/>
        <v/>
      </c>
      <c r="Z50" s="206" t="str">
        <f t="shared" si="47"/>
        <v/>
      </c>
      <c r="AA50" s="206" t="str">
        <f t="shared" si="47"/>
        <v/>
      </c>
    </row>
    <row r="51">
      <c r="A51" s="420"/>
      <c r="B51" s="420"/>
      <c r="C51" s="420">
        <v>6.0</v>
      </c>
      <c r="D51" s="420"/>
      <c r="E51" s="420"/>
      <c r="F51" s="420"/>
      <c r="G51" s="420"/>
      <c r="H51" s="420"/>
      <c r="I51" s="420"/>
      <c r="J51" s="420"/>
      <c r="K51" s="206" t="str">
        <f t="shared" ref="K51:AA51" si="48">IF(ISNUMBER(SEARCH($E51,K$9)),$D51,"")</f>
        <v/>
      </c>
      <c r="L51" s="206" t="str">
        <f t="shared" si="48"/>
        <v/>
      </c>
      <c r="M51" s="206" t="str">
        <f t="shared" si="48"/>
        <v/>
      </c>
      <c r="N51" s="206" t="str">
        <f t="shared" si="48"/>
        <v/>
      </c>
      <c r="O51" s="206" t="str">
        <f t="shared" si="48"/>
        <v/>
      </c>
      <c r="P51" s="206" t="str">
        <f t="shared" si="48"/>
        <v/>
      </c>
      <c r="Q51" s="206" t="str">
        <f t="shared" si="48"/>
        <v/>
      </c>
      <c r="R51" s="206" t="str">
        <f t="shared" si="48"/>
        <v/>
      </c>
      <c r="S51" s="206" t="str">
        <f t="shared" si="48"/>
        <v/>
      </c>
      <c r="T51" s="206" t="str">
        <f t="shared" si="48"/>
        <v/>
      </c>
      <c r="U51" s="206" t="str">
        <f t="shared" si="48"/>
        <v/>
      </c>
      <c r="V51" s="206" t="str">
        <f t="shared" si="48"/>
        <v/>
      </c>
      <c r="W51" s="206" t="str">
        <f t="shared" si="48"/>
        <v/>
      </c>
      <c r="X51" s="206" t="str">
        <f t="shared" si="48"/>
        <v/>
      </c>
      <c r="Y51" s="206" t="str">
        <f t="shared" si="48"/>
        <v/>
      </c>
      <c r="Z51" s="206" t="str">
        <f t="shared" si="48"/>
        <v/>
      </c>
      <c r="AA51" s="206" t="str">
        <f t="shared" si="48"/>
        <v/>
      </c>
    </row>
    <row r="52">
      <c r="A52" s="426" t="s">
        <v>1475</v>
      </c>
      <c r="B52" s="427" t="s">
        <v>1517</v>
      </c>
      <c r="C52" s="427" t="s">
        <v>1477</v>
      </c>
      <c r="D52" s="427" t="s">
        <v>1478</v>
      </c>
      <c r="E52" s="356" t="s">
        <v>1479</v>
      </c>
      <c r="F52" s="356" t="s">
        <v>1480</v>
      </c>
      <c r="G52" s="427" t="s">
        <v>1481</v>
      </c>
      <c r="H52" s="356" t="s">
        <v>1482</v>
      </c>
      <c r="I52" s="356" t="s">
        <v>1483</v>
      </c>
      <c r="J52" s="356" t="s">
        <v>1484</v>
      </c>
      <c r="K52" s="206" t="str">
        <f t="shared" ref="K52:AA52" si="49">IF(ISNUMBER(SEARCH($E52,K$9)),$D52,"")</f>
        <v/>
      </c>
      <c r="L52" s="206" t="str">
        <f t="shared" si="49"/>
        <v/>
      </c>
      <c r="M52" s="206" t="str">
        <f t="shared" si="49"/>
        <v/>
      </c>
      <c r="N52" s="206" t="str">
        <f t="shared" si="49"/>
        <v/>
      </c>
      <c r="O52" s="206" t="str">
        <f t="shared" si="49"/>
        <v/>
      </c>
      <c r="P52" s="206" t="str">
        <f t="shared" si="49"/>
        <v/>
      </c>
      <c r="Q52" s="206" t="str">
        <f t="shared" si="49"/>
        <v/>
      </c>
      <c r="R52" s="206" t="str">
        <f t="shared" si="49"/>
        <v/>
      </c>
      <c r="S52" s="206" t="str">
        <f t="shared" si="49"/>
        <v/>
      </c>
      <c r="T52" s="206" t="str">
        <f t="shared" si="49"/>
        <v/>
      </c>
      <c r="U52" s="206" t="str">
        <f t="shared" si="49"/>
        <v/>
      </c>
      <c r="V52" s="206" t="str">
        <f t="shared" si="49"/>
        <v/>
      </c>
      <c r="W52" s="206" t="str">
        <f t="shared" si="49"/>
        <v/>
      </c>
      <c r="X52" s="206" t="str">
        <f t="shared" si="49"/>
        <v/>
      </c>
      <c r="Y52" s="206" t="str">
        <f t="shared" si="49"/>
        <v/>
      </c>
      <c r="Z52" s="206" t="str">
        <f t="shared" si="49"/>
        <v/>
      </c>
      <c r="AA52" s="206" t="str">
        <f t="shared" si="49"/>
        <v/>
      </c>
    </row>
    <row r="53">
      <c r="A53" s="122"/>
      <c r="B53" s="122"/>
      <c r="C53" s="122">
        <v>1.0</v>
      </c>
      <c r="D53" s="122"/>
      <c r="E53" s="122"/>
      <c r="F53" s="122"/>
      <c r="G53" s="122"/>
      <c r="H53" s="122"/>
      <c r="I53" s="122"/>
      <c r="J53" s="122"/>
      <c r="K53" s="206" t="str">
        <f t="shared" ref="K53:AA53" si="50">IF(ISNUMBER(SEARCH($E53,K$9)),$D53,"")</f>
        <v/>
      </c>
      <c r="L53" s="206" t="str">
        <f t="shared" si="50"/>
        <v/>
      </c>
      <c r="M53" s="206" t="str">
        <f t="shared" si="50"/>
        <v/>
      </c>
      <c r="N53" s="206" t="str">
        <f t="shared" si="50"/>
        <v/>
      </c>
      <c r="O53" s="206" t="str">
        <f t="shared" si="50"/>
        <v/>
      </c>
      <c r="P53" s="206" t="str">
        <f t="shared" si="50"/>
        <v/>
      </c>
      <c r="Q53" s="206" t="str">
        <f t="shared" si="50"/>
        <v/>
      </c>
      <c r="R53" s="206" t="str">
        <f t="shared" si="50"/>
        <v/>
      </c>
      <c r="S53" s="206" t="str">
        <f t="shared" si="50"/>
        <v/>
      </c>
      <c r="T53" s="206" t="str">
        <f t="shared" si="50"/>
        <v/>
      </c>
      <c r="U53" s="206" t="str">
        <f t="shared" si="50"/>
        <v/>
      </c>
      <c r="V53" s="206" t="str">
        <f t="shared" si="50"/>
        <v/>
      </c>
      <c r="W53" s="206" t="str">
        <f t="shared" si="50"/>
        <v/>
      </c>
      <c r="X53" s="206" t="str">
        <f t="shared" si="50"/>
        <v/>
      </c>
      <c r="Y53" s="206" t="str">
        <f t="shared" si="50"/>
        <v/>
      </c>
      <c r="Z53" s="206" t="str">
        <f t="shared" si="50"/>
        <v/>
      </c>
      <c r="AA53" s="206" t="str">
        <f t="shared" si="50"/>
        <v/>
      </c>
    </row>
    <row r="54">
      <c r="A54" s="122"/>
      <c r="B54" s="122"/>
      <c r="C54" s="122">
        <v>2.0</v>
      </c>
      <c r="D54" s="122"/>
      <c r="E54" s="122"/>
      <c r="F54" s="122"/>
      <c r="G54" s="122"/>
      <c r="H54" s="122"/>
      <c r="I54" s="122"/>
      <c r="J54" s="122"/>
      <c r="K54" s="206" t="str">
        <f t="shared" ref="K54:AA54" si="51">IF(ISNUMBER(SEARCH($E54,K$9)),$D54,"")</f>
        <v/>
      </c>
      <c r="L54" s="206" t="str">
        <f t="shared" si="51"/>
        <v/>
      </c>
      <c r="M54" s="206" t="str">
        <f t="shared" si="51"/>
        <v/>
      </c>
      <c r="N54" s="206" t="str">
        <f t="shared" si="51"/>
        <v/>
      </c>
      <c r="O54" s="206" t="str">
        <f t="shared" si="51"/>
        <v/>
      </c>
      <c r="P54" s="206" t="str">
        <f t="shared" si="51"/>
        <v/>
      </c>
      <c r="Q54" s="206" t="str">
        <f t="shared" si="51"/>
        <v/>
      </c>
      <c r="R54" s="206" t="str">
        <f t="shared" si="51"/>
        <v/>
      </c>
      <c r="S54" s="206" t="str">
        <f t="shared" si="51"/>
        <v/>
      </c>
      <c r="T54" s="206" t="str">
        <f t="shared" si="51"/>
        <v/>
      </c>
      <c r="U54" s="206" t="str">
        <f t="shared" si="51"/>
        <v/>
      </c>
      <c r="V54" s="206" t="str">
        <f t="shared" si="51"/>
        <v/>
      </c>
      <c r="W54" s="206" t="str">
        <f t="shared" si="51"/>
        <v/>
      </c>
      <c r="X54" s="206" t="str">
        <f t="shared" si="51"/>
        <v/>
      </c>
      <c r="Y54" s="206" t="str">
        <f t="shared" si="51"/>
        <v/>
      </c>
      <c r="Z54" s="206" t="str">
        <f t="shared" si="51"/>
        <v/>
      </c>
      <c r="AA54" s="206" t="str">
        <f t="shared" si="51"/>
        <v/>
      </c>
    </row>
    <row r="55">
      <c r="A55" s="122"/>
      <c r="B55" s="122"/>
      <c r="C55" s="122">
        <v>3.0</v>
      </c>
      <c r="D55" s="122"/>
      <c r="E55" s="122"/>
      <c r="F55" s="122"/>
      <c r="G55" s="122"/>
      <c r="H55" s="122"/>
      <c r="I55" s="122"/>
      <c r="J55" s="122"/>
      <c r="K55" s="206" t="str">
        <f t="shared" ref="K55:AA55" si="52">IF(ISNUMBER(SEARCH($E55,K$9)),$D55,"")</f>
        <v/>
      </c>
      <c r="L55" s="206" t="str">
        <f t="shared" si="52"/>
        <v/>
      </c>
      <c r="M55" s="206" t="str">
        <f t="shared" si="52"/>
        <v/>
      </c>
      <c r="N55" s="206" t="str">
        <f t="shared" si="52"/>
        <v/>
      </c>
      <c r="O55" s="206" t="str">
        <f t="shared" si="52"/>
        <v/>
      </c>
      <c r="P55" s="206" t="str">
        <f t="shared" si="52"/>
        <v/>
      </c>
      <c r="Q55" s="206" t="str">
        <f t="shared" si="52"/>
        <v/>
      </c>
      <c r="R55" s="206" t="str">
        <f t="shared" si="52"/>
        <v/>
      </c>
      <c r="S55" s="206" t="str">
        <f t="shared" si="52"/>
        <v/>
      </c>
      <c r="T55" s="206" t="str">
        <f t="shared" si="52"/>
        <v/>
      </c>
      <c r="U55" s="206" t="str">
        <f t="shared" si="52"/>
        <v/>
      </c>
      <c r="V55" s="206" t="str">
        <f t="shared" si="52"/>
        <v/>
      </c>
      <c r="W55" s="206" t="str">
        <f t="shared" si="52"/>
        <v/>
      </c>
      <c r="X55" s="206" t="str">
        <f t="shared" si="52"/>
        <v/>
      </c>
      <c r="Y55" s="206" t="str">
        <f t="shared" si="52"/>
        <v/>
      </c>
      <c r="Z55" s="206" t="str">
        <f t="shared" si="52"/>
        <v/>
      </c>
      <c r="AA55" s="206" t="str">
        <f t="shared" si="52"/>
        <v/>
      </c>
    </row>
    <row r="56">
      <c r="A56" s="122"/>
      <c r="B56" s="122"/>
      <c r="C56" s="122">
        <v>4.0</v>
      </c>
      <c r="D56" s="122"/>
      <c r="E56" s="122"/>
      <c r="F56" s="122"/>
      <c r="G56" s="122"/>
      <c r="H56" s="122"/>
      <c r="I56" s="122"/>
      <c r="J56" s="122"/>
      <c r="K56" s="206" t="str">
        <f t="shared" ref="K56:AA56" si="53">IF(ISNUMBER(SEARCH($E56,K$9)),$D56,"")</f>
        <v/>
      </c>
      <c r="L56" s="206" t="str">
        <f t="shared" si="53"/>
        <v/>
      </c>
      <c r="M56" s="206" t="str">
        <f t="shared" si="53"/>
        <v/>
      </c>
      <c r="N56" s="206" t="str">
        <f t="shared" si="53"/>
        <v/>
      </c>
      <c r="O56" s="206" t="str">
        <f t="shared" si="53"/>
        <v/>
      </c>
      <c r="P56" s="206" t="str">
        <f t="shared" si="53"/>
        <v/>
      </c>
      <c r="Q56" s="206" t="str">
        <f t="shared" si="53"/>
        <v/>
      </c>
      <c r="R56" s="206" t="str">
        <f t="shared" si="53"/>
        <v/>
      </c>
      <c r="S56" s="206" t="str">
        <f t="shared" si="53"/>
        <v/>
      </c>
      <c r="T56" s="206" t="str">
        <f t="shared" si="53"/>
        <v/>
      </c>
      <c r="U56" s="206" t="str">
        <f t="shared" si="53"/>
        <v/>
      </c>
      <c r="V56" s="206" t="str">
        <f t="shared" si="53"/>
        <v/>
      </c>
      <c r="W56" s="206" t="str">
        <f t="shared" si="53"/>
        <v/>
      </c>
      <c r="X56" s="206" t="str">
        <f t="shared" si="53"/>
        <v/>
      </c>
      <c r="Y56" s="206" t="str">
        <f t="shared" si="53"/>
        <v/>
      </c>
      <c r="Z56" s="206" t="str">
        <f t="shared" si="53"/>
        <v/>
      </c>
      <c r="AA56" s="206" t="str">
        <f t="shared" si="53"/>
        <v/>
      </c>
    </row>
    <row r="57">
      <c r="A57" s="122"/>
      <c r="B57" s="122"/>
      <c r="C57" s="122">
        <v>5.0</v>
      </c>
      <c r="D57" s="122"/>
      <c r="E57" s="122"/>
      <c r="F57" s="122"/>
      <c r="G57" s="122"/>
      <c r="H57" s="122"/>
      <c r="I57" s="122"/>
      <c r="J57" s="122"/>
      <c r="K57" s="206" t="str">
        <f t="shared" ref="K57:AA57" si="54">IF(ISNUMBER(SEARCH($E57,K$9)),$D57,"")</f>
        <v/>
      </c>
      <c r="L57" s="206" t="str">
        <f t="shared" si="54"/>
        <v/>
      </c>
      <c r="M57" s="206" t="str">
        <f t="shared" si="54"/>
        <v/>
      </c>
      <c r="N57" s="206" t="str">
        <f t="shared" si="54"/>
        <v/>
      </c>
      <c r="O57" s="206" t="str">
        <f t="shared" si="54"/>
        <v/>
      </c>
      <c r="P57" s="206" t="str">
        <f t="shared" si="54"/>
        <v/>
      </c>
      <c r="Q57" s="206" t="str">
        <f t="shared" si="54"/>
        <v/>
      </c>
      <c r="R57" s="206" t="str">
        <f t="shared" si="54"/>
        <v/>
      </c>
      <c r="S57" s="206" t="str">
        <f t="shared" si="54"/>
        <v/>
      </c>
      <c r="T57" s="206" t="str">
        <f t="shared" si="54"/>
        <v/>
      </c>
      <c r="U57" s="206" t="str">
        <f t="shared" si="54"/>
        <v/>
      </c>
      <c r="V57" s="206" t="str">
        <f t="shared" si="54"/>
        <v/>
      </c>
      <c r="W57" s="206" t="str">
        <f t="shared" si="54"/>
        <v/>
      </c>
      <c r="X57" s="206" t="str">
        <f t="shared" si="54"/>
        <v/>
      </c>
      <c r="Y57" s="206" t="str">
        <f t="shared" si="54"/>
        <v/>
      </c>
      <c r="Z57" s="206" t="str">
        <f t="shared" si="54"/>
        <v/>
      </c>
      <c r="AA57" s="206" t="str">
        <f t="shared" si="54"/>
        <v/>
      </c>
    </row>
    <row r="58">
      <c r="A58" s="420"/>
      <c r="B58" s="420"/>
      <c r="C58" s="420">
        <v>6.0</v>
      </c>
      <c r="D58" s="420"/>
      <c r="E58" s="420"/>
      <c r="F58" s="420"/>
      <c r="G58" s="420"/>
      <c r="H58" s="420"/>
      <c r="I58" s="420"/>
      <c r="J58" s="420"/>
      <c r="K58" s="206" t="str">
        <f t="shared" ref="K58:AA58" si="55">IF(ISNUMBER(SEARCH($E58,K$9)),$D58,"")</f>
        <v/>
      </c>
      <c r="L58" s="206" t="str">
        <f t="shared" si="55"/>
        <v/>
      </c>
      <c r="M58" s="206" t="str">
        <f t="shared" si="55"/>
        <v/>
      </c>
      <c r="N58" s="206" t="str">
        <f t="shared" si="55"/>
        <v/>
      </c>
      <c r="O58" s="206" t="str">
        <f t="shared" si="55"/>
        <v/>
      </c>
      <c r="P58" s="206" t="str">
        <f t="shared" si="55"/>
        <v/>
      </c>
      <c r="Q58" s="206" t="str">
        <f t="shared" si="55"/>
        <v/>
      </c>
      <c r="R58" s="206" t="str">
        <f t="shared" si="55"/>
        <v/>
      </c>
      <c r="S58" s="206" t="str">
        <f t="shared" si="55"/>
        <v/>
      </c>
      <c r="T58" s="206" t="str">
        <f t="shared" si="55"/>
        <v/>
      </c>
      <c r="U58" s="206" t="str">
        <f t="shared" si="55"/>
        <v/>
      </c>
      <c r="V58" s="206" t="str">
        <f t="shared" si="55"/>
        <v/>
      </c>
      <c r="W58" s="206" t="str">
        <f t="shared" si="55"/>
        <v/>
      </c>
      <c r="X58" s="206" t="str">
        <f t="shared" si="55"/>
        <v/>
      </c>
      <c r="Y58" s="206" t="str">
        <f t="shared" si="55"/>
        <v/>
      </c>
      <c r="Z58" s="206" t="str">
        <f t="shared" si="55"/>
        <v/>
      </c>
      <c r="AA58" s="206" t="str">
        <f t="shared" si="55"/>
        <v/>
      </c>
    </row>
    <row r="59">
      <c r="A59" s="426" t="s">
        <v>1475</v>
      </c>
      <c r="B59" s="427" t="s">
        <v>1523</v>
      </c>
      <c r="C59" s="427" t="s">
        <v>1477</v>
      </c>
      <c r="D59" s="427" t="s">
        <v>1478</v>
      </c>
      <c r="E59" s="356" t="s">
        <v>1479</v>
      </c>
      <c r="F59" s="356" t="s">
        <v>1480</v>
      </c>
      <c r="G59" s="427" t="s">
        <v>1481</v>
      </c>
      <c r="H59" s="356" t="s">
        <v>1482</v>
      </c>
      <c r="I59" s="356" t="s">
        <v>1483</v>
      </c>
      <c r="J59" s="356" t="s">
        <v>1484</v>
      </c>
      <c r="K59" s="206" t="str">
        <f t="shared" ref="K59:AA59" si="56">IF(ISNUMBER(SEARCH($E59,K$9)),$D59,"")</f>
        <v/>
      </c>
      <c r="L59" s="206" t="str">
        <f t="shared" si="56"/>
        <v/>
      </c>
      <c r="M59" s="206" t="str">
        <f t="shared" si="56"/>
        <v/>
      </c>
      <c r="N59" s="206" t="str">
        <f t="shared" si="56"/>
        <v/>
      </c>
      <c r="O59" s="206" t="str">
        <f t="shared" si="56"/>
        <v/>
      </c>
      <c r="P59" s="206" t="str">
        <f t="shared" si="56"/>
        <v/>
      </c>
      <c r="Q59" s="206" t="str">
        <f t="shared" si="56"/>
        <v/>
      </c>
      <c r="R59" s="206" t="str">
        <f t="shared" si="56"/>
        <v/>
      </c>
      <c r="S59" s="206" t="str">
        <f t="shared" si="56"/>
        <v/>
      </c>
      <c r="T59" s="206" t="str">
        <f t="shared" si="56"/>
        <v/>
      </c>
      <c r="U59" s="206" t="str">
        <f t="shared" si="56"/>
        <v/>
      </c>
      <c r="V59" s="206" t="str">
        <f t="shared" si="56"/>
        <v/>
      </c>
      <c r="W59" s="206" t="str">
        <f t="shared" si="56"/>
        <v/>
      </c>
      <c r="X59" s="206" t="str">
        <f t="shared" si="56"/>
        <v/>
      </c>
      <c r="Y59" s="206" t="str">
        <f t="shared" si="56"/>
        <v/>
      </c>
      <c r="Z59" s="206" t="str">
        <f t="shared" si="56"/>
        <v/>
      </c>
      <c r="AA59" s="206" t="str">
        <f t="shared" si="56"/>
        <v/>
      </c>
    </row>
    <row r="60">
      <c r="A60" s="122" t="s">
        <v>1485</v>
      </c>
      <c r="B60" s="122"/>
      <c r="C60" s="122">
        <v>1.0</v>
      </c>
      <c r="D60" s="122"/>
      <c r="E60" s="122" t="s">
        <v>1060</v>
      </c>
      <c r="F60" s="122"/>
      <c r="G60" s="122"/>
      <c r="H60" s="122"/>
      <c r="I60" s="122"/>
      <c r="J60" s="122"/>
      <c r="K60" s="206" t="str">
        <f t="shared" ref="K60:AA60" si="57">IF(ISNUMBER(SEARCH($E60,K$9)),$D60,"")</f>
        <v/>
      </c>
      <c r="L60" s="206" t="str">
        <f t="shared" si="57"/>
        <v/>
      </c>
      <c r="M60" s="206" t="str">
        <f t="shared" si="57"/>
        <v/>
      </c>
      <c r="N60" s="206" t="str">
        <f t="shared" si="57"/>
        <v/>
      </c>
      <c r="O60" s="206" t="str">
        <f t="shared" si="57"/>
        <v/>
      </c>
      <c r="P60" s="206" t="str">
        <f t="shared" si="57"/>
        <v/>
      </c>
      <c r="Q60" s="206" t="str">
        <f t="shared" si="57"/>
        <v/>
      </c>
      <c r="R60" s="206" t="str">
        <f t="shared" si="57"/>
        <v/>
      </c>
      <c r="S60" s="206" t="str">
        <f t="shared" si="57"/>
        <v/>
      </c>
      <c r="T60" s="206" t="str">
        <f t="shared" si="57"/>
        <v/>
      </c>
      <c r="U60" s="206" t="str">
        <f t="shared" si="57"/>
        <v/>
      </c>
      <c r="V60" s="206" t="str">
        <f t="shared" si="57"/>
        <v/>
      </c>
      <c r="W60" s="206" t="str">
        <f t="shared" si="57"/>
        <v/>
      </c>
      <c r="X60" s="206" t="str">
        <f t="shared" si="57"/>
        <v/>
      </c>
      <c r="Y60" s="206" t="str">
        <f t="shared" si="57"/>
        <v/>
      </c>
      <c r="Z60" s="206" t="str">
        <f t="shared" si="57"/>
        <v/>
      </c>
      <c r="AA60" s="206" t="str">
        <f t="shared" si="57"/>
        <v/>
      </c>
    </row>
    <row r="61">
      <c r="A61" s="122"/>
      <c r="B61" s="122"/>
      <c r="C61" s="122">
        <v>2.0</v>
      </c>
      <c r="D61" s="122"/>
      <c r="E61" s="122" t="s">
        <v>1042</v>
      </c>
      <c r="F61" s="122"/>
      <c r="G61" s="122"/>
      <c r="H61" s="122"/>
      <c r="I61" s="122"/>
      <c r="J61" s="122"/>
      <c r="K61" s="206" t="str">
        <f t="shared" ref="K61:AA61" si="58">IF(ISNUMBER(SEARCH($E61,K$9)),$D61,"")</f>
        <v/>
      </c>
      <c r="L61" s="206" t="str">
        <f t="shared" si="58"/>
        <v/>
      </c>
      <c r="M61" s="206" t="str">
        <f t="shared" si="58"/>
        <v/>
      </c>
      <c r="N61" s="206" t="str">
        <f t="shared" si="58"/>
        <v/>
      </c>
      <c r="O61" s="206" t="str">
        <f t="shared" si="58"/>
        <v/>
      </c>
      <c r="P61" s="206" t="str">
        <f t="shared" si="58"/>
        <v/>
      </c>
      <c r="Q61" s="206" t="str">
        <f t="shared" si="58"/>
        <v/>
      </c>
      <c r="R61" s="206" t="str">
        <f t="shared" si="58"/>
        <v/>
      </c>
      <c r="S61" s="206" t="str">
        <f t="shared" si="58"/>
        <v/>
      </c>
      <c r="T61" s="206" t="str">
        <f t="shared" si="58"/>
        <v/>
      </c>
      <c r="U61" s="206" t="str">
        <f t="shared" si="58"/>
        <v/>
      </c>
      <c r="V61" s="206" t="str">
        <f t="shared" si="58"/>
        <v/>
      </c>
      <c r="W61" s="206" t="str">
        <f t="shared" si="58"/>
        <v/>
      </c>
      <c r="X61" s="206" t="str">
        <f t="shared" si="58"/>
        <v/>
      </c>
      <c r="Y61" s="206" t="str">
        <f t="shared" si="58"/>
        <v/>
      </c>
      <c r="Z61" s="206" t="str">
        <f t="shared" si="58"/>
        <v/>
      </c>
      <c r="AA61" s="206" t="str">
        <f t="shared" si="58"/>
        <v/>
      </c>
    </row>
    <row r="62">
      <c r="A62" s="122"/>
      <c r="B62" s="122"/>
      <c r="C62" s="122">
        <v>3.0</v>
      </c>
      <c r="D62" s="122"/>
      <c r="E62" s="122" t="s">
        <v>1038</v>
      </c>
      <c r="F62" s="122"/>
      <c r="G62" s="122"/>
      <c r="H62" s="122"/>
      <c r="I62" s="122"/>
      <c r="J62" s="122"/>
      <c r="K62" s="206" t="str">
        <f t="shared" ref="K62:AA62" si="59">IF(ISNUMBER(SEARCH($E62,K$9)),$D62,"")</f>
        <v/>
      </c>
      <c r="L62" s="206" t="str">
        <f t="shared" si="59"/>
        <v/>
      </c>
      <c r="M62" s="206" t="str">
        <f t="shared" si="59"/>
        <v/>
      </c>
      <c r="N62" s="206" t="str">
        <f t="shared" si="59"/>
        <v/>
      </c>
      <c r="O62" s="206" t="str">
        <f t="shared" si="59"/>
        <v/>
      </c>
      <c r="P62" s="206" t="str">
        <f t="shared" si="59"/>
        <v/>
      </c>
      <c r="Q62" s="206" t="str">
        <f t="shared" si="59"/>
        <v/>
      </c>
      <c r="R62" s="206" t="str">
        <f t="shared" si="59"/>
        <v/>
      </c>
      <c r="S62" s="206" t="str">
        <f t="shared" si="59"/>
        <v/>
      </c>
      <c r="T62" s="206" t="str">
        <f t="shared" si="59"/>
        <v/>
      </c>
      <c r="U62" s="206" t="str">
        <f t="shared" si="59"/>
        <v/>
      </c>
      <c r="V62" s="206" t="str">
        <f t="shared" si="59"/>
        <v/>
      </c>
      <c r="W62" s="206" t="str">
        <f t="shared" si="59"/>
        <v/>
      </c>
      <c r="X62" s="206" t="str">
        <f t="shared" si="59"/>
        <v/>
      </c>
      <c r="Y62" s="206" t="str">
        <f t="shared" si="59"/>
        <v/>
      </c>
      <c r="Z62" s="206" t="str">
        <f t="shared" si="59"/>
        <v/>
      </c>
      <c r="AA62" s="206" t="str">
        <f t="shared" si="59"/>
        <v/>
      </c>
    </row>
    <row r="63">
      <c r="A63" s="122"/>
      <c r="B63" s="122"/>
      <c r="C63" s="122">
        <v>4.0</v>
      </c>
      <c r="D63" s="122"/>
      <c r="E63" s="122" t="s">
        <v>1029</v>
      </c>
      <c r="F63" s="122"/>
      <c r="G63" s="122"/>
      <c r="H63" s="122"/>
      <c r="I63" s="122"/>
      <c r="J63" s="122"/>
      <c r="K63" s="206" t="str">
        <f t="shared" ref="K63:AA63" si="60">IF(ISNUMBER(SEARCH($E63,K$9)),$D63,"")</f>
        <v/>
      </c>
      <c r="L63" s="206" t="str">
        <f t="shared" si="60"/>
        <v/>
      </c>
      <c r="M63" s="206" t="str">
        <f t="shared" si="60"/>
        <v/>
      </c>
      <c r="N63" s="206" t="str">
        <f t="shared" si="60"/>
        <v/>
      </c>
      <c r="O63" s="206" t="str">
        <f t="shared" si="60"/>
        <v/>
      </c>
      <c r="P63" s="206" t="str">
        <f t="shared" si="60"/>
        <v/>
      </c>
      <c r="Q63" s="206" t="str">
        <f t="shared" si="60"/>
        <v/>
      </c>
      <c r="R63" s="206" t="str">
        <f t="shared" si="60"/>
        <v/>
      </c>
      <c r="S63" s="206" t="str">
        <f t="shared" si="60"/>
        <v/>
      </c>
      <c r="T63" s="206" t="str">
        <f t="shared" si="60"/>
        <v/>
      </c>
      <c r="U63" s="206" t="str">
        <f t="shared" si="60"/>
        <v/>
      </c>
      <c r="V63" s="206" t="str">
        <f t="shared" si="60"/>
        <v/>
      </c>
      <c r="W63" s="206" t="str">
        <f t="shared" si="60"/>
        <v/>
      </c>
      <c r="X63" s="206" t="str">
        <f t="shared" si="60"/>
        <v/>
      </c>
      <c r="Y63" s="206" t="str">
        <f t="shared" si="60"/>
        <v/>
      </c>
      <c r="Z63" s="206" t="str">
        <f t="shared" si="60"/>
        <v/>
      </c>
      <c r="AA63" s="206" t="str">
        <f t="shared" si="60"/>
        <v/>
      </c>
    </row>
    <row r="64">
      <c r="A64" s="122"/>
      <c r="B64" s="122" t="s">
        <v>1533</v>
      </c>
      <c r="C64" s="122">
        <v>5.0</v>
      </c>
      <c r="D64" s="122"/>
      <c r="E64" s="122" t="s">
        <v>1353</v>
      </c>
      <c r="F64" s="122"/>
      <c r="G64" s="122"/>
      <c r="H64" s="122"/>
      <c r="I64" s="122"/>
      <c r="J64" s="122"/>
      <c r="K64" s="206" t="str">
        <f t="shared" ref="K64:AA64" si="61">IF(ISNUMBER(SEARCH($E64,K$9)),$D64,"")</f>
        <v/>
      </c>
      <c r="L64" s="206" t="str">
        <f t="shared" si="61"/>
        <v/>
      </c>
      <c r="M64" s="206" t="str">
        <f t="shared" si="61"/>
        <v/>
      </c>
      <c r="N64" s="206" t="str">
        <f t="shared" si="61"/>
        <v/>
      </c>
      <c r="O64" s="206" t="str">
        <f t="shared" si="61"/>
        <v/>
      </c>
      <c r="P64" s="206" t="str">
        <f t="shared" si="61"/>
        <v/>
      </c>
      <c r="Q64" s="206" t="str">
        <f t="shared" si="61"/>
        <v/>
      </c>
      <c r="R64" s="206" t="str">
        <f t="shared" si="61"/>
        <v/>
      </c>
      <c r="S64" s="206" t="str">
        <f t="shared" si="61"/>
        <v/>
      </c>
      <c r="T64" s="206" t="str">
        <f t="shared" si="61"/>
        <v/>
      </c>
      <c r="U64" s="206" t="str">
        <f t="shared" si="61"/>
        <v/>
      </c>
      <c r="V64" s="206" t="str">
        <f t="shared" si="61"/>
        <v/>
      </c>
      <c r="W64" s="206" t="str">
        <f t="shared" si="61"/>
        <v/>
      </c>
      <c r="X64" s="206" t="str">
        <f t="shared" si="61"/>
        <v/>
      </c>
      <c r="Y64" s="206" t="str">
        <f t="shared" si="61"/>
        <v/>
      </c>
      <c r="Z64" s="206" t="str">
        <f t="shared" si="61"/>
        <v/>
      </c>
      <c r="AA64" s="206" t="str">
        <f t="shared" si="61"/>
        <v/>
      </c>
    </row>
    <row r="65">
      <c r="A65" s="420"/>
      <c r="B65" s="420"/>
      <c r="C65" s="420">
        <v>6.0</v>
      </c>
      <c r="D65" s="420"/>
      <c r="E65" s="420" t="s">
        <v>1009</v>
      </c>
      <c r="F65" s="420"/>
      <c r="G65" s="420"/>
      <c r="H65" s="420"/>
      <c r="I65" s="420"/>
      <c r="J65" s="420"/>
      <c r="K65" s="206" t="str">
        <f t="shared" ref="K65:AA65" si="62">IF(ISNUMBER(SEARCH($E65,K$9)),$D65,"")</f>
        <v/>
      </c>
      <c r="L65" s="206" t="str">
        <f t="shared" si="62"/>
        <v/>
      </c>
      <c r="M65" s="206" t="str">
        <f t="shared" si="62"/>
        <v/>
      </c>
      <c r="N65" s="206" t="str">
        <f t="shared" si="62"/>
        <v/>
      </c>
      <c r="O65" s="206" t="str">
        <f t="shared" si="62"/>
        <v/>
      </c>
      <c r="P65" s="206" t="str">
        <f t="shared" si="62"/>
        <v/>
      </c>
      <c r="Q65" s="206" t="str">
        <f t="shared" si="62"/>
        <v/>
      </c>
      <c r="R65" s="206" t="str">
        <f t="shared" si="62"/>
        <v/>
      </c>
      <c r="S65" s="206" t="str">
        <f t="shared" si="62"/>
        <v/>
      </c>
      <c r="T65" s="206" t="str">
        <f t="shared" si="62"/>
        <v/>
      </c>
      <c r="U65" s="206" t="str">
        <f t="shared" si="62"/>
        <v/>
      </c>
      <c r="V65" s="206" t="str">
        <f t="shared" si="62"/>
        <v/>
      </c>
      <c r="W65" s="206" t="str">
        <f t="shared" si="62"/>
        <v/>
      </c>
      <c r="X65" s="206" t="str">
        <f t="shared" si="62"/>
        <v/>
      </c>
      <c r="Y65" s="206" t="str">
        <f t="shared" si="62"/>
        <v/>
      </c>
      <c r="Z65" s="206" t="str">
        <f t="shared" si="62"/>
        <v/>
      </c>
      <c r="AA65" s="206" t="str">
        <f t="shared" si="62"/>
        <v/>
      </c>
    </row>
    <row r="66">
      <c r="A66" s="426" t="s">
        <v>1475</v>
      </c>
      <c r="B66" s="427" t="s">
        <v>1536</v>
      </c>
      <c r="C66" s="427" t="s">
        <v>1477</v>
      </c>
      <c r="D66" s="427" t="s">
        <v>1478</v>
      </c>
      <c r="E66" s="356" t="s">
        <v>1479</v>
      </c>
      <c r="F66" s="356" t="s">
        <v>1480</v>
      </c>
      <c r="G66" s="427" t="s">
        <v>1481</v>
      </c>
      <c r="H66" s="356" t="s">
        <v>1482</v>
      </c>
      <c r="I66" s="356" t="s">
        <v>1483</v>
      </c>
      <c r="J66" s="356" t="s">
        <v>1484</v>
      </c>
      <c r="K66" s="206" t="str">
        <f t="shared" ref="K66:AA66" si="63">IF(ISNUMBER(SEARCH($E66,K$9)),$D66,"")</f>
        <v/>
      </c>
      <c r="L66" s="206" t="str">
        <f t="shared" si="63"/>
        <v/>
      </c>
      <c r="M66" s="206" t="str">
        <f t="shared" si="63"/>
        <v/>
      </c>
      <c r="N66" s="206" t="str">
        <f t="shared" si="63"/>
        <v/>
      </c>
      <c r="O66" s="206" t="str">
        <f t="shared" si="63"/>
        <v/>
      </c>
      <c r="P66" s="206" t="str">
        <f t="shared" si="63"/>
        <v/>
      </c>
      <c r="Q66" s="206" t="str">
        <f t="shared" si="63"/>
        <v/>
      </c>
      <c r="R66" s="206" t="str">
        <f t="shared" si="63"/>
        <v/>
      </c>
      <c r="S66" s="206" t="str">
        <f t="shared" si="63"/>
        <v/>
      </c>
      <c r="T66" s="206" t="str">
        <f t="shared" si="63"/>
        <v/>
      </c>
      <c r="U66" s="206" t="str">
        <f t="shared" si="63"/>
        <v/>
      </c>
      <c r="V66" s="206" t="str">
        <f t="shared" si="63"/>
        <v/>
      </c>
      <c r="W66" s="206" t="str">
        <f t="shared" si="63"/>
        <v/>
      </c>
      <c r="X66" s="206" t="str">
        <f t="shared" si="63"/>
        <v/>
      </c>
      <c r="Y66" s="206" t="str">
        <f t="shared" si="63"/>
        <v/>
      </c>
      <c r="Z66" s="206" t="str">
        <f t="shared" si="63"/>
        <v/>
      </c>
      <c r="AA66" s="206" t="str">
        <f t="shared" si="63"/>
        <v/>
      </c>
    </row>
    <row r="67">
      <c r="A67" s="122"/>
      <c r="B67" s="122"/>
      <c r="C67" s="122">
        <v>1.0</v>
      </c>
      <c r="D67" s="122"/>
      <c r="E67" s="122"/>
      <c r="F67" s="122"/>
      <c r="G67" s="122"/>
      <c r="H67" s="122"/>
      <c r="I67" s="122"/>
      <c r="J67" s="122"/>
      <c r="K67" s="206" t="str">
        <f t="shared" ref="K67:AA67" si="64">IF(ISNUMBER(SEARCH($E67,K$9)),$D67,"")</f>
        <v/>
      </c>
      <c r="L67" s="206" t="str">
        <f t="shared" si="64"/>
        <v/>
      </c>
      <c r="M67" s="206" t="str">
        <f t="shared" si="64"/>
        <v/>
      </c>
      <c r="N67" s="206" t="str">
        <f t="shared" si="64"/>
        <v/>
      </c>
      <c r="O67" s="206" t="str">
        <f t="shared" si="64"/>
        <v/>
      </c>
      <c r="P67" s="206" t="str">
        <f t="shared" si="64"/>
        <v/>
      </c>
      <c r="Q67" s="206" t="str">
        <f t="shared" si="64"/>
        <v/>
      </c>
      <c r="R67" s="206" t="str">
        <f t="shared" si="64"/>
        <v/>
      </c>
      <c r="S67" s="206" t="str">
        <f t="shared" si="64"/>
        <v/>
      </c>
      <c r="T67" s="206" t="str">
        <f t="shared" si="64"/>
        <v/>
      </c>
      <c r="U67" s="206" t="str">
        <f t="shared" si="64"/>
        <v/>
      </c>
      <c r="V67" s="206" t="str">
        <f t="shared" si="64"/>
        <v/>
      </c>
      <c r="W67" s="206" t="str">
        <f t="shared" si="64"/>
        <v/>
      </c>
      <c r="X67" s="206" t="str">
        <f t="shared" si="64"/>
        <v/>
      </c>
      <c r="Y67" s="206" t="str">
        <f t="shared" si="64"/>
        <v/>
      </c>
      <c r="Z67" s="206" t="str">
        <f t="shared" si="64"/>
        <v/>
      </c>
      <c r="AA67" s="206" t="str">
        <f t="shared" si="64"/>
        <v/>
      </c>
    </row>
    <row r="68">
      <c r="A68" s="122"/>
      <c r="B68" s="122"/>
      <c r="C68" s="122">
        <v>2.0</v>
      </c>
      <c r="D68" s="122"/>
      <c r="E68" s="122"/>
      <c r="F68" s="122"/>
      <c r="G68" s="122"/>
      <c r="H68" s="122"/>
      <c r="I68" s="122"/>
      <c r="J68" s="122"/>
      <c r="K68" s="206" t="str">
        <f t="shared" ref="K68:AA68" si="65">IF(ISNUMBER(SEARCH($E68,K$9)),$D68,"")</f>
        <v/>
      </c>
      <c r="L68" s="206" t="str">
        <f t="shared" si="65"/>
        <v/>
      </c>
      <c r="M68" s="206" t="str">
        <f t="shared" si="65"/>
        <v/>
      </c>
      <c r="N68" s="206" t="str">
        <f t="shared" si="65"/>
        <v/>
      </c>
      <c r="O68" s="206" t="str">
        <f t="shared" si="65"/>
        <v/>
      </c>
      <c r="P68" s="206" t="str">
        <f t="shared" si="65"/>
        <v/>
      </c>
      <c r="Q68" s="206" t="str">
        <f t="shared" si="65"/>
        <v/>
      </c>
      <c r="R68" s="206" t="str">
        <f t="shared" si="65"/>
        <v/>
      </c>
      <c r="S68" s="206" t="str">
        <f t="shared" si="65"/>
        <v/>
      </c>
      <c r="T68" s="206" t="str">
        <f t="shared" si="65"/>
        <v/>
      </c>
      <c r="U68" s="206" t="str">
        <f t="shared" si="65"/>
        <v/>
      </c>
      <c r="V68" s="206" t="str">
        <f t="shared" si="65"/>
        <v/>
      </c>
      <c r="W68" s="206" t="str">
        <f t="shared" si="65"/>
        <v/>
      </c>
      <c r="X68" s="206" t="str">
        <f t="shared" si="65"/>
        <v/>
      </c>
      <c r="Y68" s="206" t="str">
        <f t="shared" si="65"/>
        <v/>
      </c>
      <c r="Z68" s="206" t="str">
        <f t="shared" si="65"/>
        <v/>
      </c>
      <c r="AA68" s="206" t="str">
        <f t="shared" si="65"/>
        <v/>
      </c>
    </row>
    <row r="69">
      <c r="A69" s="122"/>
      <c r="B69" s="122"/>
      <c r="C69" s="122">
        <v>3.0</v>
      </c>
      <c r="D69" s="122"/>
      <c r="E69" s="122"/>
      <c r="F69" s="122"/>
      <c r="G69" s="122"/>
      <c r="H69" s="122"/>
      <c r="I69" s="122"/>
      <c r="J69" s="122"/>
      <c r="K69" s="206" t="str">
        <f t="shared" ref="K69:AA69" si="66">IF(ISNUMBER(SEARCH($E69,K$9)),$D69,"")</f>
        <v/>
      </c>
      <c r="L69" s="206" t="str">
        <f t="shared" si="66"/>
        <v/>
      </c>
      <c r="M69" s="206" t="str">
        <f t="shared" si="66"/>
        <v/>
      </c>
      <c r="N69" s="206" t="str">
        <f t="shared" si="66"/>
        <v/>
      </c>
      <c r="O69" s="206" t="str">
        <f t="shared" si="66"/>
        <v/>
      </c>
      <c r="P69" s="206" t="str">
        <f t="shared" si="66"/>
        <v/>
      </c>
      <c r="Q69" s="206" t="str">
        <f t="shared" si="66"/>
        <v/>
      </c>
      <c r="R69" s="206" t="str">
        <f t="shared" si="66"/>
        <v/>
      </c>
      <c r="S69" s="206" t="str">
        <f t="shared" si="66"/>
        <v/>
      </c>
      <c r="T69" s="206" t="str">
        <f t="shared" si="66"/>
        <v/>
      </c>
      <c r="U69" s="206" t="str">
        <f t="shared" si="66"/>
        <v/>
      </c>
      <c r="V69" s="206" t="str">
        <f t="shared" si="66"/>
        <v/>
      </c>
      <c r="W69" s="206" t="str">
        <f t="shared" si="66"/>
        <v/>
      </c>
      <c r="X69" s="206" t="str">
        <f t="shared" si="66"/>
        <v/>
      </c>
      <c r="Y69" s="206" t="str">
        <f t="shared" si="66"/>
        <v/>
      </c>
      <c r="Z69" s="206" t="str">
        <f t="shared" si="66"/>
        <v/>
      </c>
      <c r="AA69" s="206" t="str">
        <f t="shared" si="66"/>
        <v/>
      </c>
    </row>
    <row r="70">
      <c r="A70" s="122"/>
      <c r="B70" s="122"/>
      <c r="C70" s="122">
        <v>4.0</v>
      </c>
      <c r="D70" s="122"/>
      <c r="E70" s="122"/>
      <c r="F70" s="122"/>
      <c r="G70" s="122"/>
      <c r="H70" s="122"/>
      <c r="I70" s="122"/>
      <c r="J70" s="122"/>
      <c r="K70" s="206" t="str">
        <f t="shared" ref="K70:AA70" si="67">IF(ISNUMBER(SEARCH($E70,K$9)),$D70,"")</f>
        <v/>
      </c>
      <c r="L70" s="206" t="str">
        <f t="shared" si="67"/>
        <v/>
      </c>
      <c r="M70" s="206" t="str">
        <f t="shared" si="67"/>
        <v/>
      </c>
      <c r="N70" s="206" t="str">
        <f t="shared" si="67"/>
        <v/>
      </c>
      <c r="O70" s="206" t="str">
        <f t="shared" si="67"/>
        <v/>
      </c>
      <c r="P70" s="206" t="str">
        <f t="shared" si="67"/>
        <v/>
      </c>
      <c r="Q70" s="206" t="str">
        <f t="shared" si="67"/>
        <v/>
      </c>
      <c r="R70" s="206" t="str">
        <f t="shared" si="67"/>
        <v/>
      </c>
      <c r="S70" s="206" t="str">
        <f t="shared" si="67"/>
        <v/>
      </c>
      <c r="T70" s="206" t="str">
        <f t="shared" si="67"/>
        <v/>
      </c>
      <c r="U70" s="206" t="str">
        <f t="shared" si="67"/>
        <v/>
      </c>
      <c r="V70" s="206" t="str">
        <f t="shared" si="67"/>
        <v/>
      </c>
      <c r="W70" s="206" t="str">
        <f t="shared" si="67"/>
        <v/>
      </c>
      <c r="X70" s="206" t="str">
        <f t="shared" si="67"/>
        <v/>
      </c>
      <c r="Y70" s="206" t="str">
        <f t="shared" si="67"/>
        <v/>
      </c>
      <c r="Z70" s="206" t="str">
        <f t="shared" si="67"/>
        <v/>
      </c>
      <c r="AA70" s="206" t="str">
        <f t="shared" si="67"/>
        <v/>
      </c>
    </row>
    <row r="71">
      <c r="A71" s="122"/>
      <c r="B71" s="122"/>
      <c r="C71" s="122">
        <v>5.0</v>
      </c>
      <c r="D71" s="122"/>
      <c r="E71" s="122"/>
      <c r="F71" s="122"/>
      <c r="G71" s="122"/>
      <c r="H71" s="122"/>
      <c r="I71" s="122"/>
      <c r="J71" s="122"/>
      <c r="K71" s="206" t="str">
        <f t="shared" ref="K71:AA71" si="68">IF(ISNUMBER(SEARCH($E71,K$9)),$D71,"")</f>
        <v/>
      </c>
      <c r="L71" s="206" t="str">
        <f t="shared" si="68"/>
        <v/>
      </c>
      <c r="M71" s="206" t="str">
        <f t="shared" si="68"/>
        <v/>
      </c>
      <c r="N71" s="206" t="str">
        <f t="shared" si="68"/>
        <v/>
      </c>
      <c r="O71" s="206" t="str">
        <f t="shared" si="68"/>
        <v/>
      </c>
      <c r="P71" s="206" t="str">
        <f t="shared" si="68"/>
        <v/>
      </c>
      <c r="Q71" s="206" t="str">
        <f t="shared" si="68"/>
        <v/>
      </c>
      <c r="R71" s="206" t="str">
        <f t="shared" si="68"/>
        <v/>
      </c>
      <c r="S71" s="206" t="str">
        <f t="shared" si="68"/>
        <v/>
      </c>
      <c r="T71" s="206" t="str">
        <f t="shared" si="68"/>
        <v/>
      </c>
      <c r="U71" s="206" t="str">
        <f t="shared" si="68"/>
        <v/>
      </c>
      <c r="V71" s="206" t="str">
        <f t="shared" si="68"/>
        <v/>
      </c>
      <c r="W71" s="206" t="str">
        <f t="shared" si="68"/>
        <v/>
      </c>
      <c r="X71" s="206" t="str">
        <f t="shared" si="68"/>
        <v/>
      </c>
      <c r="Y71" s="206" t="str">
        <f t="shared" si="68"/>
        <v/>
      </c>
      <c r="Z71" s="206" t="str">
        <f t="shared" si="68"/>
        <v/>
      </c>
      <c r="AA71" s="206" t="str">
        <f t="shared" si="68"/>
        <v/>
      </c>
    </row>
    <row r="72">
      <c r="A72" s="420"/>
      <c r="B72" s="420"/>
      <c r="C72" s="420">
        <v>6.0</v>
      </c>
      <c r="D72" s="420"/>
      <c r="E72" s="420"/>
      <c r="F72" s="420"/>
      <c r="G72" s="420"/>
      <c r="H72" s="420"/>
      <c r="I72" s="420"/>
      <c r="J72" s="420"/>
      <c r="K72" s="206" t="str">
        <f t="shared" ref="K72:AA72" si="69">IF(ISNUMBER(SEARCH($E72,K$9)),$D72,"")</f>
        <v/>
      </c>
      <c r="L72" s="206" t="str">
        <f t="shared" si="69"/>
        <v/>
      </c>
      <c r="M72" s="206" t="str">
        <f t="shared" si="69"/>
        <v/>
      </c>
      <c r="N72" s="206" t="str">
        <f t="shared" si="69"/>
        <v/>
      </c>
      <c r="O72" s="206" t="str">
        <f t="shared" si="69"/>
        <v/>
      </c>
      <c r="P72" s="206" t="str">
        <f t="shared" si="69"/>
        <v/>
      </c>
      <c r="Q72" s="206" t="str">
        <f t="shared" si="69"/>
        <v/>
      </c>
      <c r="R72" s="206" t="str">
        <f t="shared" si="69"/>
        <v/>
      </c>
      <c r="S72" s="206" t="str">
        <f t="shared" si="69"/>
        <v/>
      </c>
      <c r="T72" s="206" t="str">
        <f t="shared" si="69"/>
        <v/>
      </c>
      <c r="U72" s="206" t="str">
        <f t="shared" si="69"/>
        <v/>
      </c>
      <c r="V72" s="206" t="str">
        <f t="shared" si="69"/>
        <v/>
      </c>
      <c r="W72" s="206" t="str">
        <f t="shared" si="69"/>
        <v/>
      </c>
      <c r="X72" s="206" t="str">
        <f t="shared" si="69"/>
        <v/>
      </c>
      <c r="Y72" s="206" t="str">
        <f t="shared" si="69"/>
        <v/>
      </c>
      <c r="Z72" s="206" t="str">
        <f t="shared" si="69"/>
        <v/>
      </c>
      <c r="AA72" s="206" t="str">
        <f t="shared" si="69"/>
        <v/>
      </c>
    </row>
    <row r="73">
      <c r="A73" s="426" t="s">
        <v>1475</v>
      </c>
      <c r="B73" s="427" t="s">
        <v>1541</v>
      </c>
      <c r="C73" s="427" t="s">
        <v>1477</v>
      </c>
      <c r="D73" s="427" t="s">
        <v>1478</v>
      </c>
      <c r="E73" s="356" t="s">
        <v>1479</v>
      </c>
      <c r="F73" s="356" t="s">
        <v>1480</v>
      </c>
      <c r="G73" s="427" t="s">
        <v>1481</v>
      </c>
      <c r="H73" s="356" t="s">
        <v>1482</v>
      </c>
      <c r="I73" s="356" t="s">
        <v>1483</v>
      </c>
      <c r="J73" s="356" t="s">
        <v>1484</v>
      </c>
      <c r="K73" s="206" t="str">
        <f t="shared" ref="K73:AA73" si="70">IF(ISNUMBER(SEARCH($E73,K$9)),$D73,"")</f>
        <v/>
      </c>
      <c r="L73" s="206" t="str">
        <f t="shared" si="70"/>
        <v/>
      </c>
      <c r="M73" s="206" t="str">
        <f t="shared" si="70"/>
        <v/>
      </c>
      <c r="N73" s="206" t="str">
        <f t="shared" si="70"/>
        <v/>
      </c>
      <c r="O73" s="206" t="str">
        <f t="shared" si="70"/>
        <v/>
      </c>
      <c r="P73" s="206" t="str">
        <f t="shared" si="70"/>
        <v/>
      </c>
      <c r="Q73" s="206" t="str">
        <f t="shared" si="70"/>
        <v/>
      </c>
      <c r="R73" s="206" t="str">
        <f t="shared" si="70"/>
        <v/>
      </c>
      <c r="S73" s="206" t="str">
        <f t="shared" si="70"/>
        <v/>
      </c>
      <c r="T73" s="206" t="str">
        <f t="shared" si="70"/>
        <v/>
      </c>
      <c r="U73" s="206" t="str">
        <f t="shared" si="70"/>
        <v/>
      </c>
      <c r="V73" s="206" t="str">
        <f t="shared" si="70"/>
        <v/>
      </c>
      <c r="W73" s="206" t="str">
        <f t="shared" si="70"/>
        <v/>
      </c>
      <c r="X73" s="206" t="str">
        <f t="shared" si="70"/>
        <v/>
      </c>
      <c r="Y73" s="206" t="str">
        <f t="shared" si="70"/>
        <v/>
      </c>
      <c r="Z73" s="206" t="str">
        <f t="shared" si="70"/>
        <v/>
      </c>
      <c r="AA73" s="206" t="str">
        <f t="shared" si="70"/>
        <v/>
      </c>
    </row>
    <row r="74">
      <c r="A74" s="122"/>
      <c r="B74" s="122"/>
      <c r="C74" s="122">
        <v>1.0</v>
      </c>
      <c r="D74" s="122"/>
      <c r="E74" s="122"/>
      <c r="F74" s="122"/>
      <c r="G74" s="122"/>
      <c r="H74" s="122"/>
      <c r="I74" s="122"/>
      <c r="J74" s="122"/>
      <c r="K74" s="206" t="str">
        <f t="shared" ref="K74:AA74" si="71">IF(ISNUMBER(SEARCH($E74,K$9)),$D74,"")</f>
        <v/>
      </c>
      <c r="L74" s="206" t="str">
        <f t="shared" si="71"/>
        <v/>
      </c>
      <c r="M74" s="206" t="str">
        <f t="shared" si="71"/>
        <v/>
      </c>
      <c r="N74" s="206" t="str">
        <f t="shared" si="71"/>
        <v/>
      </c>
      <c r="O74" s="206" t="str">
        <f t="shared" si="71"/>
        <v/>
      </c>
      <c r="P74" s="206" t="str">
        <f t="shared" si="71"/>
        <v/>
      </c>
      <c r="Q74" s="206" t="str">
        <f t="shared" si="71"/>
        <v/>
      </c>
      <c r="R74" s="206" t="str">
        <f t="shared" si="71"/>
        <v/>
      </c>
      <c r="S74" s="206" t="str">
        <f t="shared" si="71"/>
        <v/>
      </c>
      <c r="T74" s="206" t="str">
        <f t="shared" si="71"/>
        <v/>
      </c>
      <c r="U74" s="206" t="str">
        <f t="shared" si="71"/>
        <v/>
      </c>
      <c r="V74" s="206" t="str">
        <f t="shared" si="71"/>
        <v/>
      </c>
      <c r="W74" s="206" t="str">
        <f t="shared" si="71"/>
        <v/>
      </c>
      <c r="X74" s="206" t="str">
        <f t="shared" si="71"/>
        <v/>
      </c>
      <c r="Y74" s="206" t="str">
        <f t="shared" si="71"/>
        <v/>
      </c>
      <c r="Z74" s="206" t="str">
        <f t="shared" si="71"/>
        <v/>
      </c>
      <c r="AA74" s="206" t="str">
        <f t="shared" si="71"/>
        <v/>
      </c>
    </row>
    <row r="75">
      <c r="A75" s="122"/>
      <c r="B75" s="122"/>
      <c r="C75" s="122">
        <v>2.0</v>
      </c>
      <c r="D75" s="122"/>
      <c r="E75" s="122"/>
      <c r="F75" s="122"/>
      <c r="G75" s="122"/>
      <c r="H75" s="122"/>
      <c r="I75" s="122"/>
      <c r="J75" s="122"/>
      <c r="K75" s="206" t="str">
        <f t="shared" ref="K75:AA75" si="72">IF(ISNUMBER(SEARCH($E75,K$9)),$D75,"")</f>
        <v/>
      </c>
      <c r="L75" s="206" t="str">
        <f t="shared" si="72"/>
        <v/>
      </c>
      <c r="M75" s="206" t="str">
        <f t="shared" si="72"/>
        <v/>
      </c>
      <c r="N75" s="206" t="str">
        <f t="shared" si="72"/>
        <v/>
      </c>
      <c r="O75" s="206" t="str">
        <f t="shared" si="72"/>
        <v/>
      </c>
      <c r="P75" s="206" t="str">
        <f t="shared" si="72"/>
        <v/>
      </c>
      <c r="Q75" s="206" t="str">
        <f t="shared" si="72"/>
        <v/>
      </c>
      <c r="R75" s="206" t="str">
        <f t="shared" si="72"/>
        <v/>
      </c>
      <c r="S75" s="206" t="str">
        <f t="shared" si="72"/>
        <v/>
      </c>
      <c r="T75" s="206" t="str">
        <f t="shared" si="72"/>
        <v/>
      </c>
      <c r="U75" s="206" t="str">
        <f t="shared" si="72"/>
        <v/>
      </c>
      <c r="V75" s="206" t="str">
        <f t="shared" si="72"/>
        <v/>
      </c>
      <c r="W75" s="206" t="str">
        <f t="shared" si="72"/>
        <v/>
      </c>
      <c r="X75" s="206" t="str">
        <f t="shared" si="72"/>
        <v/>
      </c>
      <c r="Y75" s="206" t="str">
        <f t="shared" si="72"/>
        <v/>
      </c>
      <c r="Z75" s="206" t="str">
        <f t="shared" si="72"/>
        <v/>
      </c>
      <c r="AA75" s="206" t="str">
        <f t="shared" si="72"/>
        <v/>
      </c>
    </row>
    <row r="76">
      <c r="A76" s="122"/>
      <c r="B76" s="122"/>
      <c r="C76" s="122">
        <v>3.0</v>
      </c>
      <c r="D76" s="122"/>
      <c r="E76" s="122"/>
      <c r="F76" s="122"/>
      <c r="G76" s="122"/>
      <c r="H76" s="122"/>
      <c r="I76" s="122"/>
      <c r="J76" s="122"/>
      <c r="K76" s="206" t="str">
        <f t="shared" ref="K76:AA76" si="73">IF(ISNUMBER(SEARCH($E76,K$9)),$D76,"")</f>
        <v/>
      </c>
      <c r="L76" s="206" t="str">
        <f t="shared" si="73"/>
        <v/>
      </c>
      <c r="M76" s="206" t="str">
        <f t="shared" si="73"/>
        <v/>
      </c>
      <c r="N76" s="206" t="str">
        <f t="shared" si="73"/>
        <v/>
      </c>
      <c r="O76" s="206" t="str">
        <f t="shared" si="73"/>
        <v/>
      </c>
      <c r="P76" s="206" t="str">
        <f t="shared" si="73"/>
        <v/>
      </c>
      <c r="Q76" s="206" t="str">
        <f t="shared" si="73"/>
        <v/>
      </c>
      <c r="R76" s="206" t="str">
        <f t="shared" si="73"/>
        <v/>
      </c>
      <c r="S76" s="206" t="str">
        <f t="shared" si="73"/>
        <v/>
      </c>
      <c r="T76" s="206" t="str">
        <f t="shared" si="73"/>
        <v/>
      </c>
      <c r="U76" s="206" t="str">
        <f t="shared" si="73"/>
        <v/>
      </c>
      <c r="V76" s="206" t="str">
        <f t="shared" si="73"/>
        <v/>
      </c>
      <c r="W76" s="206" t="str">
        <f t="shared" si="73"/>
        <v/>
      </c>
      <c r="X76" s="206" t="str">
        <f t="shared" si="73"/>
        <v/>
      </c>
      <c r="Y76" s="206" t="str">
        <f t="shared" si="73"/>
        <v/>
      </c>
      <c r="Z76" s="206" t="str">
        <f t="shared" si="73"/>
        <v/>
      </c>
      <c r="AA76" s="206" t="str">
        <f t="shared" si="73"/>
        <v/>
      </c>
    </row>
    <row r="77">
      <c r="A77" s="122"/>
      <c r="B77" s="122"/>
      <c r="C77" s="122">
        <v>4.0</v>
      </c>
      <c r="D77" s="122"/>
      <c r="E77" s="122"/>
      <c r="F77" s="122"/>
      <c r="G77" s="122"/>
      <c r="H77" s="122"/>
      <c r="I77" s="122"/>
      <c r="J77" s="122"/>
      <c r="K77" s="206" t="str">
        <f t="shared" ref="K77:AA77" si="74">IF(ISNUMBER(SEARCH($E77,K$9)),$D77,"")</f>
        <v/>
      </c>
      <c r="L77" s="206" t="str">
        <f t="shared" si="74"/>
        <v/>
      </c>
      <c r="M77" s="206" t="str">
        <f t="shared" si="74"/>
        <v/>
      </c>
      <c r="N77" s="206" t="str">
        <f t="shared" si="74"/>
        <v/>
      </c>
      <c r="O77" s="206" t="str">
        <f t="shared" si="74"/>
        <v/>
      </c>
      <c r="P77" s="206" t="str">
        <f t="shared" si="74"/>
        <v/>
      </c>
      <c r="Q77" s="206" t="str">
        <f t="shared" si="74"/>
        <v/>
      </c>
      <c r="R77" s="206" t="str">
        <f t="shared" si="74"/>
        <v/>
      </c>
      <c r="S77" s="206" t="str">
        <f t="shared" si="74"/>
        <v/>
      </c>
      <c r="T77" s="206" t="str">
        <f t="shared" si="74"/>
        <v/>
      </c>
      <c r="U77" s="206" t="str">
        <f t="shared" si="74"/>
        <v/>
      </c>
      <c r="V77" s="206" t="str">
        <f t="shared" si="74"/>
        <v/>
      </c>
      <c r="W77" s="206" t="str">
        <f t="shared" si="74"/>
        <v/>
      </c>
      <c r="X77" s="206" t="str">
        <f t="shared" si="74"/>
        <v/>
      </c>
      <c r="Y77" s="206" t="str">
        <f t="shared" si="74"/>
        <v/>
      </c>
      <c r="Z77" s="206" t="str">
        <f t="shared" si="74"/>
        <v/>
      </c>
      <c r="AA77" s="206" t="str">
        <f t="shared" si="74"/>
        <v/>
      </c>
    </row>
    <row r="78">
      <c r="A78" s="122"/>
      <c r="B78" s="122"/>
      <c r="C78" s="122">
        <v>5.0</v>
      </c>
      <c r="D78" s="122"/>
      <c r="E78" s="122"/>
      <c r="F78" s="122"/>
      <c r="G78" s="122"/>
      <c r="H78" s="122"/>
      <c r="I78" s="122"/>
      <c r="J78" s="122"/>
      <c r="K78" s="206" t="str">
        <f t="shared" ref="K78:AA78" si="75">IF(ISNUMBER(SEARCH($E78,K$9)),$D78,"")</f>
        <v/>
      </c>
      <c r="L78" s="206" t="str">
        <f t="shared" si="75"/>
        <v/>
      </c>
      <c r="M78" s="206" t="str">
        <f t="shared" si="75"/>
        <v/>
      </c>
      <c r="N78" s="206" t="str">
        <f t="shared" si="75"/>
        <v/>
      </c>
      <c r="O78" s="206" t="str">
        <f t="shared" si="75"/>
        <v/>
      </c>
      <c r="P78" s="206" t="str">
        <f t="shared" si="75"/>
        <v/>
      </c>
      <c r="Q78" s="206" t="str">
        <f t="shared" si="75"/>
        <v/>
      </c>
      <c r="R78" s="206" t="str">
        <f t="shared" si="75"/>
        <v/>
      </c>
      <c r="S78" s="206" t="str">
        <f t="shared" si="75"/>
        <v/>
      </c>
      <c r="T78" s="206" t="str">
        <f t="shared" si="75"/>
        <v/>
      </c>
      <c r="U78" s="206" t="str">
        <f t="shared" si="75"/>
        <v/>
      </c>
      <c r="V78" s="206" t="str">
        <f t="shared" si="75"/>
        <v/>
      </c>
      <c r="W78" s="206" t="str">
        <f t="shared" si="75"/>
        <v/>
      </c>
      <c r="X78" s="206" t="str">
        <f t="shared" si="75"/>
        <v/>
      </c>
      <c r="Y78" s="206" t="str">
        <f t="shared" si="75"/>
        <v/>
      </c>
      <c r="Z78" s="206" t="str">
        <f t="shared" si="75"/>
        <v/>
      </c>
      <c r="AA78" s="206" t="str">
        <f t="shared" si="75"/>
        <v/>
      </c>
    </row>
    <row r="79">
      <c r="A79" s="420"/>
      <c r="B79" s="420"/>
      <c r="C79" s="420">
        <v>6.0</v>
      </c>
      <c r="D79" s="420"/>
      <c r="E79" s="420"/>
      <c r="F79" s="420"/>
      <c r="G79" s="420"/>
      <c r="H79" s="420"/>
      <c r="I79" s="420"/>
      <c r="J79" s="420"/>
      <c r="K79" s="206" t="str">
        <f t="shared" ref="K79:AA79" si="76">IF(ISNUMBER(SEARCH($E79,K$9)),$D79,"")</f>
        <v/>
      </c>
      <c r="L79" s="206" t="str">
        <f t="shared" si="76"/>
        <v/>
      </c>
      <c r="M79" s="206" t="str">
        <f t="shared" si="76"/>
        <v/>
      </c>
      <c r="N79" s="206" t="str">
        <f t="shared" si="76"/>
        <v/>
      </c>
      <c r="O79" s="206" t="str">
        <f t="shared" si="76"/>
        <v/>
      </c>
      <c r="P79" s="206" t="str">
        <f t="shared" si="76"/>
        <v/>
      </c>
      <c r="Q79" s="206" t="str">
        <f t="shared" si="76"/>
        <v/>
      </c>
      <c r="R79" s="206" t="str">
        <f t="shared" si="76"/>
        <v/>
      </c>
      <c r="S79" s="206" t="str">
        <f t="shared" si="76"/>
        <v/>
      </c>
      <c r="T79" s="206" t="str">
        <f t="shared" si="76"/>
        <v/>
      </c>
      <c r="U79" s="206" t="str">
        <f t="shared" si="76"/>
        <v/>
      </c>
      <c r="V79" s="206" t="str">
        <f t="shared" si="76"/>
        <v/>
      </c>
      <c r="W79" s="206" t="str">
        <f t="shared" si="76"/>
        <v/>
      </c>
      <c r="X79" s="206" t="str">
        <f t="shared" si="76"/>
        <v/>
      </c>
      <c r="Y79" s="206" t="str">
        <f t="shared" si="76"/>
        <v/>
      </c>
      <c r="Z79" s="206" t="str">
        <f t="shared" si="76"/>
        <v/>
      </c>
      <c r="AA79" s="206" t="str">
        <f t="shared" si="76"/>
        <v/>
      </c>
    </row>
    <row r="80">
      <c r="A80" s="426" t="s">
        <v>1475</v>
      </c>
      <c r="B80" s="427" t="s">
        <v>1548</v>
      </c>
      <c r="C80" s="427" t="s">
        <v>1477</v>
      </c>
      <c r="D80" s="427" t="s">
        <v>1478</v>
      </c>
      <c r="E80" s="356" t="s">
        <v>1479</v>
      </c>
      <c r="F80" s="356" t="s">
        <v>1480</v>
      </c>
      <c r="G80" s="427" t="s">
        <v>1481</v>
      </c>
      <c r="H80" s="427" t="s">
        <v>1482</v>
      </c>
      <c r="I80" s="356" t="s">
        <v>1483</v>
      </c>
      <c r="J80" s="356" t="s">
        <v>1484</v>
      </c>
      <c r="K80" s="206" t="str">
        <f t="shared" ref="K80:AA80" si="77">IF(ISNUMBER(SEARCH($E80,K$9)),$D80,"")</f>
        <v/>
      </c>
      <c r="L80" s="206" t="str">
        <f t="shared" si="77"/>
        <v/>
      </c>
      <c r="M80" s="206" t="str">
        <f t="shared" si="77"/>
        <v/>
      </c>
      <c r="N80" s="206" t="str">
        <f t="shared" si="77"/>
        <v/>
      </c>
      <c r="O80" s="206" t="str">
        <f t="shared" si="77"/>
        <v/>
      </c>
      <c r="P80" s="206" t="str">
        <f t="shared" si="77"/>
        <v/>
      </c>
      <c r="Q80" s="206" t="str">
        <f t="shared" si="77"/>
        <v/>
      </c>
      <c r="R80" s="206" t="str">
        <f t="shared" si="77"/>
        <v/>
      </c>
      <c r="S80" s="206" t="str">
        <f t="shared" si="77"/>
        <v/>
      </c>
      <c r="T80" s="206" t="str">
        <f t="shared" si="77"/>
        <v/>
      </c>
      <c r="U80" s="206" t="str">
        <f t="shared" si="77"/>
        <v/>
      </c>
      <c r="V80" s="206" t="str">
        <f t="shared" si="77"/>
        <v/>
      </c>
      <c r="W80" s="206" t="str">
        <f t="shared" si="77"/>
        <v/>
      </c>
      <c r="X80" s="206" t="str">
        <f t="shared" si="77"/>
        <v/>
      </c>
      <c r="Y80" s="206" t="str">
        <f t="shared" si="77"/>
        <v/>
      </c>
      <c r="Z80" s="206" t="str">
        <f t="shared" si="77"/>
        <v/>
      </c>
      <c r="AA80" s="206" t="str">
        <f t="shared" si="77"/>
        <v/>
      </c>
    </row>
    <row r="81">
      <c r="A81" s="122"/>
      <c r="B81" s="122"/>
      <c r="C81" s="122">
        <v>1.0</v>
      </c>
      <c r="D81" s="122"/>
      <c r="E81" s="122"/>
      <c r="F81" s="122"/>
      <c r="G81" s="122"/>
      <c r="H81" s="122"/>
      <c r="I81" s="122"/>
      <c r="J81" s="122"/>
      <c r="K81" s="206" t="str">
        <f t="shared" ref="K81:AA81" si="78">IF(ISNUMBER(SEARCH($E81,K$9)),$D81,"")</f>
        <v/>
      </c>
      <c r="L81" s="206" t="str">
        <f t="shared" si="78"/>
        <v/>
      </c>
      <c r="M81" s="206" t="str">
        <f t="shared" si="78"/>
        <v/>
      </c>
      <c r="N81" s="206" t="str">
        <f t="shared" si="78"/>
        <v/>
      </c>
      <c r="O81" s="206" t="str">
        <f t="shared" si="78"/>
        <v/>
      </c>
      <c r="P81" s="206" t="str">
        <f t="shared" si="78"/>
        <v/>
      </c>
      <c r="Q81" s="206" t="str">
        <f t="shared" si="78"/>
        <v/>
      </c>
      <c r="R81" s="206" t="str">
        <f t="shared" si="78"/>
        <v/>
      </c>
      <c r="S81" s="206" t="str">
        <f t="shared" si="78"/>
        <v/>
      </c>
      <c r="T81" s="206" t="str">
        <f t="shared" si="78"/>
        <v/>
      </c>
      <c r="U81" s="206" t="str">
        <f t="shared" si="78"/>
        <v/>
      </c>
      <c r="V81" s="206" t="str">
        <f t="shared" si="78"/>
        <v/>
      </c>
      <c r="W81" s="206" t="str">
        <f t="shared" si="78"/>
        <v/>
      </c>
      <c r="X81" s="206" t="str">
        <f t="shared" si="78"/>
        <v/>
      </c>
      <c r="Y81" s="206" t="str">
        <f t="shared" si="78"/>
        <v/>
      </c>
      <c r="Z81" s="206" t="str">
        <f t="shared" si="78"/>
        <v/>
      </c>
      <c r="AA81" s="206" t="str">
        <f t="shared" si="78"/>
        <v/>
      </c>
    </row>
    <row r="82">
      <c r="A82" s="122"/>
      <c r="B82" s="122"/>
      <c r="C82" s="122">
        <v>2.0</v>
      </c>
      <c r="D82" s="122"/>
      <c r="E82" s="122"/>
      <c r="F82" s="122"/>
      <c r="G82" s="122"/>
      <c r="H82" s="122"/>
      <c r="I82" s="122"/>
      <c r="J82" s="122"/>
      <c r="K82" s="206" t="str">
        <f t="shared" ref="K82:AA82" si="79">IF(ISNUMBER(SEARCH($E82,K$9)),$D82,"")</f>
        <v/>
      </c>
      <c r="L82" s="206" t="str">
        <f t="shared" si="79"/>
        <v/>
      </c>
      <c r="M82" s="206" t="str">
        <f t="shared" si="79"/>
        <v/>
      </c>
      <c r="N82" s="206" t="str">
        <f t="shared" si="79"/>
        <v/>
      </c>
      <c r="O82" s="206" t="str">
        <f t="shared" si="79"/>
        <v/>
      </c>
      <c r="P82" s="206" t="str">
        <f t="shared" si="79"/>
        <v/>
      </c>
      <c r="Q82" s="206" t="str">
        <f t="shared" si="79"/>
        <v/>
      </c>
      <c r="R82" s="206" t="str">
        <f t="shared" si="79"/>
        <v/>
      </c>
      <c r="S82" s="206" t="str">
        <f t="shared" si="79"/>
        <v/>
      </c>
      <c r="T82" s="206" t="str">
        <f t="shared" si="79"/>
        <v/>
      </c>
      <c r="U82" s="206" t="str">
        <f t="shared" si="79"/>
        <v/>
      </c>
      <c r="V82" s="206" t="str">
        <f t="shared" si="79"/>
        <v/>
      </c>
      <c r="W82" s="206" t="str">
        <f t="shared" si="79"/>
        <v/>
      </c>
      <c r="X82" s="206" t="str">
        <f t="shared" si="79"/>
        <v/>
      </c>
      <c r="Y82" s="206" t="str">
        <f t="shared" si="79"/>
        <v/>
      </c>
      <c r="Z82" s="206" t="str">
        <f t="shared" si="79"/>
        <v/>
      </c>
      <c r="AA82" s="206" t="str">
        <f t="shared" si="79"/>
        <v/>
      </c>
    </row>
    <row r="83">
      <c r="A83" s="122"/>
      <c r="B83" s="122"/>
      <c r="C83" s="122">
        <v>3.0</v>
      </c>
      <c r="D83" s="122"/>
      <c r="E83" s="122"/>
      <c r="F83" s="122"/>
      <c r="G83" s="122"/>
      <c r="H83" s="122"/>
      <c r="I83" s="122"/>
      <c r="J83" s="122"/>
      <c r="K83" s="206" t="str">
        <f t="shared" ref="K83:AA83" si="80">IF(ISNUMBER(SEARCH($E83,K$9)),$D83,"")</f>
        <v/>
      </c>
      <c r="L83" s="206" t="str">
        <f t="shared" si="80"/>
        <v/>
      </c>
      <c r="M83" s="206" t="str">
        <f t="shared" si="80"/>
        <v/>
      </c>
      <c r="N83" s="206" t="str">
        <f t="shared" si="80"/>
        <v/>
      </c>
      <c r="O83" s="206" t="str">
        <f t="shared" si="80"/>
        <v/>
      </c>
      <c r="P83" s="206" t="str">
        <f t="shared" si="80"/>
        <v/>
      </c>
      <c r="Q83" s="206" t="str">
        <f t="shared" si="80"/>
        <v/>
      </c>
      <c r="R83" s="206" t="str">
        <f t="shared" si="80"/>
        <v/>
      </c>
      <c r="S83" s="206" t="str">
        <f t="shared" si="80"/>
        <v/>
      </c>
      <c r="T83" s="206" t="str">
        <f t="shared" si="80"/>
        <v/>
      </c>
      <c r="U83" s="206" t="str">
        <f t="shared" si="80"/>
        <v/>
      </c>
      <c r="V83" s="206" t="str">
        <f t="shared" si="80"/>
        <v/>
      </c>
      <c r="W83" s="206" t="str">
        <f t="shared" si="80"/>
        <v/>
      </c>
      <c r="X83" s="206" t="str">
        <f t="shared" si="80"/>
        <v/>
      </c>
      <c r="Y83" s="206" t="str">
        <f t="shared" si="80"/>
        <v/>
      </c>
      <c r="Z83" s="206" t="str">
        <f t="shared" si="80"/>
        <v/>
      </c>
      <c r="AA83" s="206" t="str">
        <f t="shared" si="80"/>
        <v/>
      </c>
    </row>
    <row r="84">
      <c r="A84" s="122"/>
      <c r="B84" s="122"/>
      <c r="C84" s="122">
        <v>4.0</v>
      </c>
      <c r="D84" s="122"/>
      <c r="E84" s="122"/>
      <c r="F84" s="122"/>
      <c r="G84" s="122"/>
      <c r="H84" s="122"/>
      <c r="I84" s="122"/>
      <c r="J84" s="122"/>
      <c r="K84" s="206" t="str">
        <f t="shared" ref="K84:AA84" si="81">IF(ISNUMBER(SEARCH($E84,K$9)),$D84,"")</f>
        <v/>
      </c>
      <c r="L84" s="206" t="str">
        <f t="shared" si="81"/>
        <v/>
      </c>
      <c r="M84" s="206" t="str">
        <f t="shared" si="81"/>
        <v/>
      </c>
      <c r="N84" s="206" t="str">
        <f t="shared" si="81"/>
        <v/>
      </c>
      <c r="O84" s="206" t="str">
        <f t="shared" si="81"/>
        <v/>
      </c>
      <c r="P84" s="206" t="str">
        <f t="shared" si="81"/>
        <v/>
      </c>
      <c r="Q84" s="206" t="str">
        <f t="shared" si="81"/>
        <v/>
      </c>
      <c r="R84" s="206" t="str">
        <f t="shared" si="81"/>
        <v/>
      </c>
      <c r="S84" s="206" t="str">
        <f t="shared" si="81"/>
        <v/>
      </c>
      <c r="T84" s="206" t="str">
        <f t="shared" si="81"/>
        <v/>
      </c>
      <c r="U84" s="206" t="str">
        <f t="shared" si="81"/>
        <v/>
      </c>
      <c r="V84" s="206" t="str">
        <f t="shared" si="81"/>
        <v/>
      </c>
      <c r="W84" s="206" t="str">
        <f t="shared" si="81"/>
        <v/>
      </c>
      <c r="X84" s="206" t="str">
        <f t="shared" si="81"/>
        <v/>
      </c>
      <c r="Y84" s="206" t="str">
        <f t="shared" si="81"/>
        <v/>
      </c>
      <c r="Z84" s="206" t="str">
        <f t="shared" si="81"/>
        <v/>
      </c>
      <c r="AA84" s="206" t="str">
        <f t="shared" si="81"/>
        <v/>
      </c>
    </row>
    <row r="85">
      <c r="A85" s="122"/>
      <c r="B85" s="122"/>
      <c r="C85" s="122">
        <v>5.0</v>
      </c>
      <c r="D85" s="122"/>
      <c r="E85" s="122"/>
      <c r="F85" s="122"/>
      <c r="G85" s="122"/>
      <c r="H85" s="122"/>
      <c r="I85" s="122"/>
      <c r="J85" s="122"/>
      <c r="K85" s="206" t="str">
        <f t="shared" ref="K85:AA85" si="82">IF(ISNUMBER(SEARCH($E85,K$9)),$D85,"")</f>
        <v/>
      </c>
      <c r="L85" s="206" t="str">
        <f t="shared" si="82"/>
        <v/>
      </c>
      <c r="M85" s="206" t="str">
        <f t="shared" si="82"/>
        <v/>
      </c>
      <c r="N85" s="206" t="str">
        <f t="shared" si="82"/>
        <v/>
      </c>
      <c r="O85" s="206" t="str">
        <f t="shared" si="82"/>
        <v/>
      </c>
      <c r="P85" s="206" t="str">
        <f t="shared" si="82"/>
        <v/>
      </c>
      <c r="Q85" s="206" t="str">
        <f t="shared" si="82"/>
        <v/>
      </c>
      <c r="R85" s="206" t="str">
        <f t="shared" si="82"/>
        <v/>
      </c>
      <c r="S85" s="206" t="str">
        <f t="shared" si="82"/>
        <v/>
      </c>
      <c r="T85" s="206" t="str">
        <f t="shared" si="82"/>
        <v/>
      </c>
      <c r="U85" s="206" t="str">
        <f t="shared" si="82"/>
        <v/>
      </c>
      <c r="V85" s="206" t="str">
        <f t="shared" si="82"/>
        <v/>
      </c>
      <c r="W85" s="206" t="str">
        <f t="shared" si="82"/>
        <v/>
      </c>
      <c r="X85" s="206" t="str">
        <f t="shared" si="82"/>
        <v/>
      </c>
      <c r="Y85" s="206" t="str">
        <f t="shared" si="82"/>
        <v/>
      </c>
      <c r="Z85" s="206" t="str">
        <f t="shared" si="82"/>
        <v/>
      </c>
      <c r="AA85" s="206" t="str">
        <f t="shared" si="82"/>
        <v/>
      </c>
    </row>
    <row r="86">
      <c r="A86" s="420"/>
      <c r="B86" s="420"/>
      <c r="C86" s="420">
        <v>6.0</v>
      </c>
      <c r="D86" s="420"/>
      <c r="E86" s="420"/>
      <c r="F86" s="420"/>
      <c r="G86" s="420"/>
      <c r="H86" s="420"/>
      <c r="I86" s="420"/>
      <c r="J86" s="420"/>
      <c r="K86" s="206" t="str">
        <f t="shared" ref="K86:AA86" si="83">IF(ISNUMBER(SEARCH($E86,K$9)),$D86,"")</f>
        <v/>
      </c>
      <c r="L86" s="206" t="str">
        <f t="shared" si="83"/>
        <v/>
      </c>
      <c r="M86" s="206" t="str">
        <f t="shared" si="83"/>
        <v/>
      </c>
      <c r="N86" s="206" t="str">
        <f t="shared" si="83"/>
        <v/>
      </c>
      <c r="O86" s="206" t="str">
        <f t="shared" si="83"/>
        <v/>
      </c>
      <c r="P86" s="206" t="str">
        <f t="shared" si="83"/>
        <v/>
      </c>
      <c r="Q86" s="206" t="str">
        <f t="shared" si="83"/>
        <v/>
      </c>
      <c r="R86" s="206" t="str">
        <f t="shared" si="83"/>
        <v/>
      </c>
      <c r="S86" s="206" t="str">
        <f t="shared" si="83"/>
        <v/>
      </c>
      <c r="T86" s="206" t="str">
        <f t="shared" si="83"/>
        <v/>
      </c>
      <c r="U86" s="206" t="str">
        <f t="shared" si="83"/>
        <v/>
      </c>
      <c r="V86" s="206" t="str">
        <f t="shared" si="83"/>
        <v/>
      </c>
      <c r="W86" s="206" t="str">
        <f t="shared" si="83"/>
        <v/>
      </c>
      <c r="X86" s="206" t="str">
        <f t="shared" si="83"/>
        <v/>
      </c>
      <c r="Y86" s="206" t="str">
        <f t="shared" si="83"/>
        <v/>
      </c>
      <c r="Z86" s="206" t="str">
        <f t="shared" si="83"/>
        <v/>
      </c>
      <c r="AA86" s="206" t="str">
        <f t="shared" si="83"/>
        <v/>
      </c>
    </row>
    <row r="87">
      <c r="A87" s="426" t="s">
        <v>1475</v>
      </c>
      <c r="B87" s="427" t="s">
        <v>1553</v>
      </c>
      <c r="C87" s="427" t="s">
        <v>1477</v>
      </c>
      <c r="D87" s="427" t="s">
        <v>1478</v>
      </c>
      <c r="E87" s="356" t="s">
        <v>1479</v>
      </c>
      <c r="F87" s="356" t="s">
        <v>1480</v>
      </c>
      <c r="G87" s="427" t="s">
        <v>1481</v>
      </c>
      <c r="H87" s="427" t="s">
        <v>1482</v>
      </c>
      <c r="I87" s="356" t="s">
        <v>1483</v>
      </c>
      <c r="J87" s="356" t="s">
        <v>1484</v>
      </c>
      <c r="K87" s="206" t="str">
        <f t="shared" ref="K87:AA87" si="84">IF(ISNUMBER(SEARCH($E87,K$9)),$D87,"")</f>
        <v/>
      </c>
      <c r="L87" s="206" t="str">
        <f t="shared" si="84"/>
        <v/>
      </c>
      <c r="M87" s="206" t="str">
        <f t="shared" si="84"/>
        <v/>
      </c>
      <c r="N87" s="206" t="str">
        <f t="shared" si="84"/>
        <v/>
      </c>
      <c r="O87" s="206" t="str">
        <f t="shared" si="84"/>
        <v/>
      </c>
      <c r="P87" s="206" t="str">
        <f t="shared" si="84"/>
        <v/>
      </c>
      <c r="Q87" s="206" t="str">
        <f t="shared" si="84"/>
        <v/>
      </c>
      <c r="R87" s="206" t="str">
        <f t="shared" si="84"/>
        <v/>
      </c>
      <c r="S87" s="206" t="str">
        <f t="shared" si="84"/>
        <v/>
      </c>
      <c r="T87" s="206" t="str">
        <f t="shared" si="84"/>
        <v/>
      </c>
      <c r="U87" s="206" t="str">
        <f t="shared" si="84"/>
        <v/>
      </c>
      <c r="V87" s="206" t="str">
        <f t="shared" si="84"/>
        <v/>
      </c>
      <c r="W87" s="206" t="str">
        <f t="shared" si="84"/>
        <v/>
      </c>
      <c r="X87" s="206" t="str">
        <f t="shared" si="84"/>
        <v/>
      </c>
      <c r="Y87" s="206" t="str">
        <f t="shared" si="84"/>
        <v/>
      </c>
      <c r="Z87" s="206" t="str">
        <f t="shared" si="84"/>
        <v/>
      </c>
      <c r="AA87" s="206" t="str">
        <f t="shared" si="84"/>
        <v/>
      </c>
    </row>
    <row r="88">
      <c r="A88" s="122"/>
      <c r="B88" s="122"/>
      <c r="C88" s="122">
        <v>1.0</v>
      </c>
      <c r="D88" s="122"/>
      <c r="E88" s="122"/>
      <c r="F88" s="122"/>
      <c r="G88" s="122"/>
      <c r="H88" s="122"/>
      <c r="I88" s="122"/>
      <c r="J88" s="122"/>
      <c r="K88" s="206" t="str">
        <f t="shared" ref="K88:AA88" si="85">IF(ISNUMBER(SEARCH($E88,K$9)),$D88,"")</f>
        <v/>
      </c>
      <c r="L88" s="206" t="str">
        <f t="shared" si="85"/>
        <v/>
      </c>
      <c r="M88" s="206" t="str">
        <f t="shared" si="85"/>
        <v/>
      </c>
      <c r="N88" s="206" t="str">
        <f t="shared" si="85"/>
        <v/>
      </c>
      <c r="O88" s="206" t="str">
        <f t="shared" si="85"/>
        <v/>
      </c>
      <c r="P88" s="206" t="str">
        <f t="shared" si="85"/>
        <v/>
      </c>
      <c r="Q88" s="206" t="str">
        <f t="shared" si="85"/>
        <v/>
      </c>
      <c r="R88" s="206" t="str">
        <f t="shared" si="85"/>
        <v/>
      </c>
      <c r="S88" s="206" t="str">
        <f t="shared" si="85"/>
        <v/>
      </c>
      <c r="T88" s="206" t="str">
        <f t="shared" si="85"/>
        <v/>
      </c>
      <c r="U88" s="206" t="str">
        <f t="shared" si="85"/>
        <v/>
      </c>
      <c r="V88" s="206" t="str">
        <f t="shared" si="85"/>
        <v/>
      </c>
      <c r="W88" s="206" t="str">
        <f t="shared" si="85"/>
        <v/>
      </c>
      <c r="X88" s="206" t="str">
        <f t="shared" si="85"/>
        <v/>
      </c>
      <c r="Y88" s="206" t="str">
        <f t="shared" si="85"/>
        <v/>
      </c>
      <c r="Z88" s="206" t="str">
        <f t="shared" si="85"/>
        <v/>
      </c>
      <c r="AA88" s="206" t="str">
        <f t="shared" si="85"/>
        <v/>
      </c>
    </row>
    <row r="89">
      <c r="A89" s="122"/>
      <c r="B89" s="122"/>
      <c r="C89" s="122">
        <v>2.0</v>
      </c>
      <c r="D89" s="122"/>
      <c r="E89" s="122"/>
      <c r="F89" s="122"/>
      <c r="G89" s="122"/>
      <c r="H89" s="122"/>
      <c r="I89" s="122"/>
      <c r="J89" s="122"/>
      <c r="K89" s="206" t="str">
        <f t="shared" ref="K89:AA89" si="86">IF(ISNUMBER(SEARCH($E89,K$9)),$D89,"")</f>
        <v/>
      </c>
      <c r="L89" s="206" t="str">
        <f t="shared" si="86"/>
        <v/>
      </c>
      <c r="M89" s="206" t="str">
        <f t="shared" si="86"/>
        <v/>
      </c>
      <c r="N89" s="206" t="str">
        <f t="shared" si="86"/>
        <v/>
      </c>
      <c r="O89" s="206" t="str">
        <f t="shared" si="86"/>
        <v/>
      </c>
      <c r="P89" s="206" t="str">
        <f t="shared" si="86"/>
        <v/>
      </c>
      <c r="Q89" s="206" t="str">
        <f t="shared" si="86"/>
        <v/>
      </c>
      <c r="R89" s="206" t="str">
        <f t="shared" si="86"/>
        <v/>
      </c>
      <c r="S89" s="206" t="str">
        <f t="shared" si="86"/>
        <v/>
      </c>
      <c r="T89" s="206" t="str">
        <f t="shared" si="86"/>
        <v/>
      </c>
      <c r="U89" s="206" t="str">
        <f t="shared" si="86"/>
        <v/>
      </c>
      <c r="V89" s="206" t="str">
        <f t="shared" si="86"/>
        <v/>
      </c>
      <c r="W89" s="206" t="str">
        <f t="shared" si="86"/>
        <v/>
      </c>
      <c r="X89" s="206" t="str">
        <f t="shared" si="86"/>
        <v/>
      </c>
      <c r="Y89" s="206" t="str">
        <f t="shared" si="86"/>
        <v/>
      </c>
      <c r="Z89" s="206" t="str">
        <f t="shared" si="86"/>
        <v/>
      </c>
      <c r="AA89" s="206" t="str">
        <f t="shared" si="86"/>
        <v/>
      </c>
    </row>
    <row r="90">
      <c r="A90" s="122"/>
      <c r="B90" s="122"/>
      <c r="C90" s="122">
        <v>3.0</v>
      </c>
      <c r="D90" s="122"/>
      <c r="E90" s="122"/>
      <c r="F90" s="122"/>
      <c r="G90" s="122"/>
      <c r="H90" s="122"/>
      <c r="I90" s="122"/>
      <c r="J90" s="122"/>
      <c r="K90" s="206" t="str">
        <f t="shared" ref="K90:AA90" si="87">IF(ISNUMBER(SEARCH($E90,K$9)),$D90,"")</f>
        <v/>
      </c>
      <c r="L90" s="206" t="str">
        <f t="shared" si="87"/>
        <v/>
      </c>
      <c r="M90" s="206" t="str">
        <f t="shared" si="87"/>
        <v/>
      </c>
      <c r="N90" s="206" t="str">
        <f t="shared" si="87"/>
        <v/>
      </c>
      <c r="O90" s="206" t="str">
        <f t="shared" si="87"/>
        <v/>
      </c>
      <c r="P90" s="206" t="str">
        <f t="shared" si="87"/>
        <v/>
      </c>
      <c r="Q90" s="206" t="str">
        <f t="shared" si="87"/>
        <v/>
      </c>
      <c r="R90" s="206" t="str">
        <f t="shared" si="87"/>
        <v/>
      </c>
      <c r="S90" s="206" t="str">
        <f t="shared" si="87"/>
        <v/>
      </c>
      <c r="T90" s="206" t="str">
        <f t="shared" si="87"/>
        <v/>
      </c>
      <c r="U90" s="206" t="str">
        <f t="shared" si="87"/>
        <v/>
      </c>
      <c r="V90" s="206" t="str">
        <f t="shared" si="87"/>
        <v/>
      </c>
      <c r="W90" s="206" t="str">
        <f t="shared" si="87"/>
        <v/>
      </c>
      <c r="X90" s="206" t="str">
        <f t="shared" si="87"/>
        <v/>
      </c>
      <c r="Y90" s="206" t="str">
        <f t="shared" si="87"/>
        <v/>
      </c>
      <c r="Z90" s="206" t="str">
        <f t="shared" si="87"/>
        <v/>
      </c>
      <c r="AA90" s="206" t="str">
        <f t="shared" si="87"/>
        <v/>
      </c>
    </row>
    <row r="91">
      <c r="A91" s="122"/>
      <c r="B91" s="122"/>
      <c r="C91" s="122">
        <v>4.0</v>
      </c>
      <c r="D91" s="122"/>
      <c r="E91" s="122"/>
      <c r="F91" s="122"/>
      <c r="G91" s="122"/>
      <c r="H91" s="122"/>
      <c r="I91" s="122"/>
      <c r="J91" s="122"/>
      <c r="K91" s="206" t="str">
        <f t="shared" ref="K91:AA91" si="88">IF(ISNUMBER(SEARCH($E91,K$9)),$D91,"")</f>
        <v/>
      </c>
      <c r="L91" s="206" t="str">
        <f t="shared" si="88"/>
        <v/>
      </c>
      <c r="M91" s="206" t="str">
        <f t="shared" si="88"/>
        <v/>
      </c>
      <c r="N91" s="206" t="str">
        <f t="shared" si="88"/>
        <v/>
      </c>
      <c r="O91" s="206" t="str">
        <f t="shared" si="88"/>
        <v/>
      </c>
      <c r="P91" s="206" t="str">
        <f t="shared" si="88"/>
        <v/>
      </c>
      <c r="Q91" s="206" t="str">
        <f t="shared" si="88"/>
        <v/>
      </c>
      <c r="R91" s="206" t="str">
        <f t="shared" si="88"/>
        <v/>
      </c>
      <c r="S91" s="206" t="str">
        <f t="shared" si="88"/>
        <v/>
      </c>
      <c r="T91" s="206" t="str">
        <f t="shared" si="88"/>
        <v/>
      </c>
      <c r="U91" s="206" t="str">
        <f t="shared" si="88"/>
        <v/>
      </c>
      <c r="V91" s="206" t="str">
        <f t="shared" si="88"/>
        <v/>
      </c>
      <c r="W91" s="206" t="str">
        <f t="shared" si="88"/>
        <v/>
      </c>
      <c r="X91" s="206" t="str">
        <f t="shared" si="88"/>
        <v/>
      </c>
      <c r="Y91" s="206" t="str">
        <f t="shared" si="88"/>
        <v/>
      </c>
      <c r="Z91" s="206" t="str">
        <f t="shared" si="88"/>
        <v/>
      </c>
      <c r="AA91" s="206" t="str">
        <f t="shared" si="88"/>
        <v/>
      </c>
    </row>
    <row r="92">
      <c r="A92" s="122"/>
      <c r="B92" s="122"/>
      <c r="C92" s="122">
        <v>5.0</v>
      </c>
      <c r="D92" s="122"/>
      <c r="E92" s="122"/>
      <c r="F92" s="122"/>
      <c r="G92" s="122"/>
      <c r="H92" s="122"/>
      <c r="I92" s="122"/>
      <c r="J92" s="122"/>
      <c r="K92" s="206" t="str">
        <f t="shared" ref="K92:AA92" si="89">IF(ISNUMBER(SEARCH($E92,K$9)),$D92,"")</f>
        <v/>
      </c>
      <c r="L92" s="206" t="str">
        <f t="shared" si="89"/>
        <v/>
      </c>
      <c r="M92" s="206" t="str">
        <f t="shared" si="89"/>
        <v/>
      </c>
      <c r="N92" s="206" t="str">
        <f t="shared" si="89"/>
        <v/>
      </c>
      <c r="O92" s="206" t="str">
        <f t="shared" si="89"/>
        <v/>
      </c>
      <c r="P92" s="206" t="str">
        <f t="shared" si="89"/>
        <v/>
      </c>
      <c r="Q92" s="206" t="str">
        <f t="shared" si="89"/>
        <v/>
      </c>
      <c r="R92" s="206" t="str">
        <f t="shared" si="89"/>
        <v/>
      </c>
      <c r="S92" s="206" t="str">
        <f t="shared" si="89"/>
        <v/>
      </c>
      <c r="T92" s="206" t="str">
        <f t="shared" si="89"/>
        <v/>
      </c>
      <c r="U92" s="206" t="str">
        <f t="shared" si="89"/>
        <v/>
      </c>
      <c r="V92" s="206" t="str">
        <f t="shared" si="89"/>
        <v/>
      </c>
      <c r="W92" s="206" t="str">
        <f t="shared" si="89"/>
        <v/>
      </c>
      <c r="X92" s="206" t="str">
        <f t="shared" si="89"/>
        <v/>
      </c>
      <c r="Y92" s="206" t="str">
        <f t="shared" si="89"/>
        <v/>
      </c>
      <c r="Z92" s="206" t="str">
        <f t="shared" si="89"/>
        <v/>
      </c>
      <c r="AA92" s="206" t="str">
        <f t="shared" si="89"/>
        <v/>
      </c>
    </row>
    <row r="93">
      <c r="A93" s="420"/>
      <c r="B93" s="420"/>
      <c r="C93" s="420">
        <v>6.0</v>
      </c>
      <c r="D93" s="420"/>
      <c r="E93" s="420"/>
      <c r="F93" s="420"/>
      <c r="G93" s="420"/>
      <c r="H93" s="420"/>
      <c r="I93" s="420"/>
      <c r="J93" s="420"/>
      <c r="K93" s="206" t="str">
        <f t="shared" ref="K93:AA93" si="90">IF(ISNUMBER(SEARCH($E93,K$9)),$D93,"")</f>
        <v/>
      </c>
      <c r="L93" s="206" t="str">
        <f t="shared" si="90"/>
        <v/>
      </c>
      <c r="M93" s="206" t="str">
        <f t="shared" si="90"/>
        <v/>
      </c>
      <c r="N93" s="206" t="str">
        <f t="shared" si="90"/>
        <v/>
      </c>
      <c r="O93" s="206" t="str">
        <f t="shared" si="90"/>
        <v/>
      </c>
      <c r="P93" s="206" t="str">
        <f t="shared" si="90"/>
        <v/>
      </c>
      <c r="Q93" s="206" t="str">
        <f t="shared" si="90"/>
        <v/>
      </c>
      <c r="R93" s="206" t="str">
        <f t="shared" si="90"/>
        <v/>
      </c>
      <c r="S93" s="206" t="str">
        <f t="shared" si="90"/>
        <v/>
      </c>
      <c r="T93" s="206" t="str">
        <f t="shared" si="90"/>
        <v/>
      </c>
      <c r="U93" s="206" t="str">
        <f t="shared" si="90"/>
        <v/>
      </c>
      <c r="V93" s="206" t="str">
        <f t="shared" si="90"/>
        <v/>
      </c>
      <c r="W93" s="206" t="str">
        <f t="shared" si="90"/>
        <v/>
      </c>
      <c r="X93" s="206" t="str">
        <f t="shared" si="90"/>
        <v/>
      </c>
      <c r="Y93" s="206" t="str">
        <f t="shared" si="90"/>
        <v/>
      </c>
      <c r="Z93" s="206" t="str">
        <f t="shared" si="90"/>
        <v/>
      </c>
      <c r="AA93" s="206" t="str">
        <f t="shared" si="90"/>
        <v/>
      </c>
    </row>
    <row r="94">
      <c r="A94" s="426" t="s">
        <v>1475</v>
      </c>
      <c r="B94" s="427" t="s">
        <v>1557</v>
      </c>
      <c r="C94" s="427" t="s">
        <v>1477</v>
      </c>
      <c r="D94" s="427" t="s">
        <v>1478</v>
      </c>
      <c r="E94" s="356" t="s">
        <v>1479</v>
      </c>
      <c r="F94" s="356" t="s">
        <v>1480</v>
      </c>
      <c r="G94" s="427" t="s">
        <v>1481</v>
      </c>
      <c r="H94" s="427" t="s">
        <v>1482</v>
      </c>
      <c r="I94" s="356" t="s">
        <v>1483</v>
      </c>
      <c r="J94" s="356" t="s">
        <v>1484</v>
      </c>
      <c r="K94" s="206" t="str">
        <f t="shared" ref="K94:AA94" si="91">IF(ISNUMBER(SEARCH($E94,K$9)),$D94,"")</f>
        <v/>
      </c>
      <c r="L94" s="206" t="str">
        <f t="shared" si="91"/>
        <v/>
      </c>
      <c r="M94" s="206" t="str">
        <f t="shared" si="91"/>
        <v/>
      </c>
      <c r="N94" s="206" t="str">
        <f t="shared" si="91"/>
        <v/>
      </c>
      <c r="O94" s="206" t="str">
        <f t="shared" si="91"/>
        <v/>
      </c>
      <c r="P94" s="206" t="str">
        <f t="shared" si="91"/>
        <v/>
      </c>
      <c r="Q94" s="206" t="str">
        <f t="shared" si="91"/>
        <v/>
      </c>
      <c r="R94" s="206" t="str">
        <f t="shared" si="91"/>
        <v/>
      </c>
      <c r="S94" s="206" t="str">
        <f t="shared" si="91"/>
        <v/>
      </c>
      <c r="T94" s="206" t="str">
        <f t="shared" si="91"/>
        <v/>
      </c>
      <c r="U94" s="206" t="str">
        <f t="shared" si="91"/>
        <v/>
      </c>
      <c r="V94" s="206" t="str">
        <f t="shared" si="91"/>
        <v/>
      </c>
      <c r="W94" s="206" t="str">
        <f t="shared" si="91"/>
        <v/>
      </c>
      <c r="X94" s="206" t="str">
        <f t="shared" si="91"/>
        <v/>
      </c>
      <c r="Y94" s="206" t="str">
        <f t="shared" si="91"/>
        <v/>
      </c>
      <c r="Z94" s="206" t="str">
        <f t="shared" si="91"/>
        <v/>
      </c>
      <c r="AA94" s="206" t="str">
        <f t="shared" si="91"/>
        <v/>
      </c>
    </row>
    <row r="95">
      <c r="A95" s="122"/>
      <c r="B95" s="122"/>
      <c r="C95" s="122">
        <v>1.0</v>
      </c>
      <c r="D95" s="122"/>
      <c r="E95" s="122"/>
      <c r="F95" s="122"/>
      <c r="G95" s="122"/>
      <c r="H95" s="122"/>
      <c r="I95" s="122"/>
      <c r="J95" s="122"/>
      <c r="K95" s="206" t="str">
        <f t="shared" ref="K95:AA95" si="92">IF(ISNUMBER(SEARCH($E95,K$9)),$D95,"")</f>
        <v/>
      </c>
      <c r="L95" s="206" t="str">
        <f t="shared" si="92"/>
        <v/>
      </c>
      <c r="M95" s="206" t="str">
        <f t="shared" si="92"/>
        <v/>
      </c>
      <c r="N95" s="206" t="str">
        <f t="shared" si="92"/>
        <v/>
      </c>
      <c r="O95" s="206" t="str">
        <f t="shared" si="92"/>
        <v/>
      </c>
      <c r="P95" s="206" t="str">
        <f t="shared" si="92"/>
        <v/>
      </c>
      <c r="Q95" s="206" t="str">
        <f t="shared" si="92"/>
        <v/>
      </c>
      <c r="R95" s="206" t="str">
        <f t="shared" si="92"/>
        <v/>
      </c>
      <c r="S95" s="206" t="str">
        <f t="shared" si="92"/>
        <v/>
      </c>
      <c r="T95" s="206" t="str">
        <f t="shared" si="92"/>
        <v/>
      </c>
      <c r="U95" s="206" t="str">
        <f t="shared" si="92"/>
        <v/>
      </c>
      <c r="V95" s="206" t="str">
        <f t="shared" si="92"/>
        <v/>
      </c>
      <c r="W95" s="206" t="str">
        <f t="shared" si="92"/>
        <v/>
      </c>
      <c r="X95" s="206" t="str">
        <f t="shared" si="92"/>
        <v/>
      </c>
      <c r="Y95" s="206" t="str">
        <f t="shared" si="92"/>
        <v/>
      </c>
      <c r="Z95" s="206" t="str">
        <f t="shared" si="92"/>
        <v/>
      </c>
      <c r="AA95" s="206" t="str">
        <f t="shared" si="92"/>
        <v/>
      </c>
    </row>
    <row r="96">
      <c r="A96" s="122"/>
      <c r="B96" s="122"/>
      <c r="C96" s="122">
        <v>2.0</v>
      </c>
      <c r="D96" s="122"/>
      <c r="E96" s="122"/>
      <c r="F96" s="122"/>
      <c r="G96" s="122"/>
      <c r="H96" s="122"/>
      <c r="I96" s="122"/>
      <c r="J96" s="122"/>
      <c r="K96" s="206" t="str">
        <f t="shared" ref="K96:AA96" si="93">IF(ISNUMBER(SEARCH($E96,K$9)),$D96,"")</f>
        <v/>
      </c>
      <c r="L96" s="206" t="str">
        <f t="shared" si="93"/>
        <v/>
      </c>
      <c r="M96" s="206" t="str">
        <f t="shared" si="93"/>
        <v/>
      </c>
      <c r="N96" s="206" t="str">
        <f t="shared" si="93"/>
        <v/>
      </c>
      <c r="O96" s="206" t="str">
        <f t="shared" si="93"/>
        <v/>
      </c>
      <c r="P96" s="206" t="str">
        <f t="shared" si="93"/>
        <v/>
      </c>
      <c r="Q96" s="206" t="str">
        <f t="shared" si="93"/>
        <v/>
      </c>
      <c r="R96" s="206" t="str">
        <f t="shared" si="93"/>
        <v/>
      </c>
      <c r="S96" s="206" t="str">
        <f t="shared" si="93"/>
        <v/>
      </c>
      <c r="T96" s="206" t="str">
        <f t="shared" si="93"/>
        <v/>
      </c>
      <c r="U96" s="206" t="str">
        <f t="shared" si="93"/>
        <v/>
      </c>
      <c r="V96" s="206" t="str">
        <f t="shared" si="93"/>
        <v/>
      </c>
      <c r="W96" s="206" t="str">
        <f t="shared" si="93"/>
        <v/>
      </c>
      <c r="X96" s="206" t="str">
        <f t="shared" si="93"/>
        <v/>
      </c>
      <c r="Y96" s="206" t="str">
        <f t="shared" si="93"/>
        <v/>
      </c>
      <c r="Z96" s="206" t="str">
        <f t="shared" si="93"/>
        <v/>
      </c>
      <c r="AA96" s="206" t="str">
        <f t="shared" si="93"/>
        <v/>
      </c>
    </row>
    <row r="97">
      <c r="A97" s="122"/>
      <c r="B97" s="122"/>
      <c r="C97" s="122">
        <v>3.0</v>
      </c>
      <c r="D97" s="122"/>
      <c r="E97" s="122"/>
      <c r="F97" s="122"/>
      <c r="G97" s="122"/>
      <c r="H97" s="122"/>
      <c r="I97" s="122"/>
      <c r="J97" s="122"/>
      <c r="K97" s="206" t="str">
        <f t="shared" ref="K97:AA97" si="94">IF(ISNUMBER(SEARCH($E97,K$9)),$D97,"")</f>
        <v/>
      </c>
      <c r="L97" s="206" t="str">
        <f t="shared" si="94"/>
        <v/>
      </c>
      <c r="M97" s="206" t="str">
        <f t="shared" si="94"/>
        <v/>
      </c>
      <c r="N97" s="206" t="str">
        <f t="shared" si="94"/>
        <v/>
      </c>
      <c r="O97" s="206" t="str">
        <f t="shared" si="94"/>
        <v/>
      </c>
      <c r="P97" s="206" t="str">
        <f t="shared" si="94"/>
        <v/>
      </c>
      <c r="Q97" s="206" t="str">
        <f t="shared" si="94"/>
        <v/>
      </c>
      <c r="R97" s="206" t="str">
        <f t="shared" si="94"/>
        <v/>
      </c>
      <c r="S97" s="206" t="str">
        <f t="shared" si="94"/>
        <v/>
      </c>
      <c r="T97" s="206" t="str">
        <f t="shared" si="94"/>
        <v/>
      </c>
      <c r="U97" s="206" t="str">
        <f t="shared" si="94"/>
        <v/>
      </c>
      <c r="V97" s="206" t="str">
        <f t="shared" si="94"/>
        <v/>
      </c>
      <c r="W97" s="206" t="str">
        <f t="shared" si="94"/>
        <v/>
      </c>
      <c r="X97" s="206" t="str">
        <f t="shared" si="94"/>
        <v/>
      </c>
      <c r="Y97" s="206" t="str">
        <f t="shared" si="94"/>
        <v/>
      </c>
      <c r="Z97" s="206" t="str">
        <f t="shared" si="94"/>
        <v/>
      </c>
      <c r="AA97" s="206" t="str">
        <f t="shared" si="94"/>
        <v/>
      </c>
    </row>
    <row r="98">
      <c r="A98" s="122"/>
      <c r="B98" s="122"/>
      <c r="C98" s="122">
        <v>4.0</v>
      </c>
      <c r="D98" s="122"/>
      <c r="E98" s="122"/>
      <c r="F98" s="122"/>
      <c r="G98" s="122"/>
      <c r="H98" s="122"/>
      <c r="I98" s="122"/>
      <c r="J98" s="122"/>
      <c r="K98" s="206" t="str">
        <f t="shared" ref="K98:AA98" si="95">IF(ISNUMBER(SEARCH($E98,K$9)),$D98,"")</f>
        <v/>
      </c>
      <c r="L98" s="206" t="str">
        <f t="shared" si="95"/>
        <v/>
      </c>
      <c r="M98" s="206" t="str">
        <f t="shared" si="95"/>
        <v/>
      </c>
      <c r="N98" s="206" t="str">
        <f t="shared" si="95"/>
        <v/>
      </c>
      <c r="O98" s="206" t="str">
        <f t="shared" si="95"/>
        <v/>
      </c>
      <c r="P98" s="206" t="str">
        <f t="shared" si="95"/>
        <v/>
      </c>
      <c r="Q98" s="206" t="str">
        <f t="shared" si="95"/>
        <v/>
      </c>
      <c r="R98" s="206" t="str">
        <f t="shared" si="95"/>
        <v/>
      </c>
      <c r="S98" s="206" t="str">
        <f t="shared" si="95"/>
        <v/>
      </c>
      <c r="T98" s="206" t="str">
        <f t="shared" si="95"/>
        <v/>
      </c>
      <c r="U98" s="206" t="str">
        <f t="shared" si="95"/>
        <v/>
      </c>
      <c r="V98" s="206" t="str">
        <f t="shared" si="95"/>
        <v/>
      </c>
      <c r="W98" s="206" t="str">
        <f t="shared" si="95"/>
        <v/>
      </c>
      <c r="X98" s="206" t="str">
        <f t="shared" si="95"/>
        <v/>
      </c>
      <c r="Y98" s="206" t="str">
        <f t="shared" si="95"/>
        <v/>
      </c>
      <c r="Z98" s="206" t="str">
        <f t="shared" si="95"/>
        <v/>
      </c>
      <c r="AA98" s="206" t="str">
        <f t="shared" si="95"/>
        <v/>
      </c>
    </row>
    <row r="99">
      <c r="A99" s="122"/>
      <c r="B99" s="122"/>
      <c r="C99" s="122">
        <v>5.0</v>
      </c>
      <c r="D99" s="122"/>
      <c r="E99" s="122"/>
      <c r="F99" s="122"/>
      <c r="G99" s="122"/>
      <c r="H99" s="122"/>
      <c r="I99" s="122"/>
      <c r="J99" s="122"/>
      <c r="K99" s="206" t="str">
        <f t="shared" ref="K99:AA99" si="96">IF(ISNUMBER(SEARCH($E99,K$9)),$D99,"")</f>
        <v/>
      </c>
      <c r="L99" s="206" t="str">
        <f t="shared" si="96"/>
        <v/>
      </c>
      <c r="M99" s="206" t="str">
        <f t="shared" si="96"/>
        <v/>
      </c>
      <c r="N99" s="206" t="str">
        <f t="shared" si="96"/>
        <v/>
      </c>
      <c r="O99" s="206" t="str">
        <f t="shared" si="96"/>
        <v/>
      </c>
      <c r="P99" s="206" t="str">
        <f t="shared" si="96"/>
        <v/>
      </c>
      <c r="Q99" s="206" t="str">
        <f t="shared" si="96"/>
        <v/>
      </c>
      <c r="R99" s="206" t="str">
        <f t="shared" si="96"/>
        <v/>
      </c>
      <c r="S99" s="206" t="str">
        <f t="shared" si="96"/>
        <v/>
      </c>
      <c r="T99" s="206" t="str">
        <f t="shared" si="96"/>
        <v/>
      </c>
      <c r="U99" s="206" t="str">
        <f t="shared" si="96"/>
        <v/>
      </c>
      <c r="V99" s="206" t="str">
        <f t="shared" si="96"/>
        <v/>
      </c>
      <c r="W99" s="206" t="str">
        <f t="shared" si="96"/>
        <v/>
      </c>
      <c r="X99" s="206" t="str">
        <f t="shared" si="96"/>
        <v/>
      </c>
      <c r="Y99" s="206" t="str">
        <f t="shared" si="96"/>
        <v/>
      </c>
      <c r="Z99" s="206" t="str">
        <f t="shared" si="96"/>
        <v/>
      </c>
      <c r="AA99" s="206" t="str">
        <f t="shared" si="96"/>
        <v/>
      </c>
    </row>
    <row r="100">
      <c r="A100" s="420"/>
      <c r="B100" s="420"/>
      <c r="C100" s="420">
        <v>6.0</v>
      </c>
      <c r="D100" s="420"/>
      <c r="E100" s="420"/>
      <c r="F100" s="420"/>
      <c r="G100" s="420"/>
      <c r="H100" s="420"/>
      <c r="I100" s="420"/>
      <c r="J100" s="420"/>
      <c r="K100" s="206" t="str">
        <f t="shared" ref="K100:AA100" si="97">IF(ISNUMBER(SEARCH($E100,K$9)),$D100,"")</f>
        <v/>
      </c>
      <c r="L100" s="206" t="str">
        <f t="shared" si="97"/>
        <v/>
      </c>
      <c r="M100" s="206" t="str">
        <f t="shared" si="97"/>
        <v/>
      </c>
      <c r="N100" s="206" t="str">
        <f t="shared" si="97"/>
        <v/>
      </c>
      <c r="O100" s="206" t="str">
        <f t="shared" si="97"/>
        <v/>
      </c>
      <c r="P100" s="206" t="str">
        <f t="shared" si="97"/>
        <v/>
      </c>
      <c r="Q100" s="206" t="str">
        <f t="shared" si="97"/>
        <v/>
      </c>
      <c r="R100" s="206" t="str">
        <f t="shared" si="97"/>
        <v/>
      </c>
      <c r="S100" s="206" t="str">
        <f t="shared" si="97"/>
        <v/>
      </c>
      <c r="T100" s="206" t="str">
        <f t="shared" si="97"/>
        <v/>
      </c>
      <c r="U100" s="206" t="str">
        <f t="shared" si="97"/>
        <v/>
      </c>
      <c r="V100" s="206" t="str">
        <f t="shared" si="97"/>
        <v/>
      </c>
      <c r="W100" s="206" t="str">
        <f t="shared" si="97"/>
        <v/>
      </c>
      <c r="X100" s="206" t="str">
        <f t="shared" si="97"/>
        <v/>
      </c>
      <c r="Y100" s="206" t="str">
        <f t="shared" si="97"/>
        <v/>
      </c>
      <c r="Z100" s="206" t="str">
        <f t="shared" si="97"/>
        <v/>
      </c>
      <c r="AA100" s="206" t="str">
        <f t="shared" si="97"/>
        <v/>
      </c>
    </row>
    <row r="101">
      <c r="A101" s="426" t="s">
        <v>1475</v>
      </c>
      <c r="B101" s="427" t="s">
        <v>1565</v>
      </c>
      <c r="C101" s="427" t="s">
        <v>1477</v>
      </c>
      <c r="D101" s="427" t="s">
        <v>1478</v>
      </c>
      <c r="E101" s="356" t="s">
        <v>1479</v>
      </c>
      <c r="F101" s="356" t="s">
        <v>1480</v>
      </c>
      <c r="G101" s="427" t="s">
        <v>1481</v>
      </c>
      <c r="H101" s="427" t="s">
        <v>1482</v>
      </c>
      <c r="I101" s="356" t="s">
        <v>1483</v>
      </c>
      <c r="J101" s="356" t="s">
        <v>1484</v>
      </c>
      <c r="K101" s="206" t="str">
        <f t="shared" ref="K101:AA101" si="98">IF(ISNUMBER(SEARCH($E101,K$9)),$D101,"")</f>
        <v/>
      </c>
      <c r="L101" s="206" t="str">
        <f t="shared" si="98"/>
        <v/>
      </c>
      <c r="M101" s="206" t="str">
        <f t="shared" si="98"/>
        <v/>
      </c>
      <c r="N101" s="206" t="str">
        <f t="shared" si="98"/>
        <v/>
      </c>
      <c r="O101" s="206" t="str">
        <f t="shared" si="98"/>
        <v/>
      </c>
      <c r="P101" s="206" t="str">
        <f t="shared" si="98"/>
        <v/>
      </c>
      <c r="Q101" s="206" t="str">
        <f t="shared" si="98"/>
        <v/>
      </c>
      <c r="R101" s="206" t="str">
        <f t="shared" si="98"/>
        <v/>
      </c>
      <c r="S101" s="206" t="str">
        <f t="shared" si="98"/>
        <v/>
      </c>
      <c r="T101" s="206" t="str">
        <f t="shared" si="98"/>
        <v/>
      </c>
      <c r="U101" s="206" t="str">
        <f t="shared" si="98"/>
        <v/>
      </c>
      <c r="V101" s="206" t="str">
        <f t="shared" si="98"/>
        <v/>
      </c>
      <c r="W101" s="206" t="str">
        <f t="shared" si="98"/>
        <v/>
      </c>
      <c r="X101" s="206" t="str">
        <f t="shared" si="98"/>
        <v/>
      </c>
      <c r="Y101" s="206" t="str">
        <f t="shared" si="98"/>
        <v/>
      </c>
      <c r="Z101" s="206" t="str">
        <f t="shared" si="98"/>
        <v/>
      </c>
      <c r="AA101" s="206" t="str">
        <f t="shared" si="98"/>
        <v/>
      </c>
    </row>
    <row r="102">
      <c r="A102" s="122"/>
      <c r="B102" s="122"/>
      <c r="C102" s="122">
        <v>1.0</v>
      </c>
      <c r="D102" s="122"/>
      <c r="E102" s="122"/>
      <c r="F102" s="122"/>
      <c r="G102" s="122"/>
      <c r="H102" s="122"/>
      <c r="I102" s="122"/>
      <c r="J102" s="122"/>
      <c r="K102" s="206" t="str">
        <f t="shared" ref="K102:AA102" si="99">IF(ISNUMBER(SEARCH($E102,K$9)),$D102,"")</f>
        <v/>
      </c>
      <c r="L102" s="206" t="str">
        <f t="shared" si="99"/>
        <v/>
      </c>
      <c r="M102" s="206" t="str">
        <f t="shared" si="99"/>
        <v/>
      </c>
      <c r="N102" s="206" t="str">
        <f t="shared" si="99"/>
        <v/>
      </c>
      <c r="O102" s="206" t="str">
        <f t="shared" si="99"/>
        <v/>
      </c>
      <c r="P102" s="206" t="str">
        <f t="shared" si="99"/>
        <v/>
      </c>
      <c r="Q102" s="206" t="str">
        <f t="shared" si="99"/>
        <v/>
      </c>
      <c r="R102" s="206" t="str">
        <f t="shared" si="99"/>
        <v/>
      </c>
      <c r="S102" s="206" t="str">
        <f t="shared" si="99"/>
        <v/>
      </c>
      <c r="T102" s="206" t="str">
        <f t="shared" si="99"/>
        <v/>
      </c>
      <c r="U102" s="206" t="str">
        <f t="shared" si="99"/>
        <v/>
      </c>
      <c r="V102" s="206" t="str">
        <f t="shared" si="99"/>
        <v/>
      </c>
      <c r="W102" s="206" t="str">
        <f t="shared" si="99"/>
        <v/>
      </c>
      <c r="X102" s="206" t="str">
        <f t="shared" si="99"/>
        <v/>
      </c>
      <c r="Y102" s="206" t="str">
        <f t="shared" si="99"/>
        <v/>
      </c>
      <c r="Z102" s="206" t="str">
        <f t="shared" si="99"/>
        <v/>
      </c>
      <c r="AA102" s="206" t="str">
        <f t="shared" si="99"/>
        <v/>
      </c>
    </row>
    <row r="103">
      <c r="A103" s="122"/>
      <c r="B103" s="122"/>
      <c r="C103" s="122">
        <v>2.0</v>
      </c>
      <c r="D103" s="122"/>
      <c r="E103" s="122"/>
      <c r="F103" s="122"/>
      <c r="G103" s="122"/>
      <c r="H103" s="122"/>
      <c r="I103" s="122"/>
      <c r="J103" s="122"/>
      <c r="K103" s="206" t="str">
        <f t="shared" ref="K103:AA103" si="100">IF(ISNUMBER(SEARCH($E103,K$9)),$D103,"")</f>
        <v/>
      </c>
      <c r="L103" s="206" t="str">
        <f t="shared" si="100"/>
        <v/>
      </c>
      <c r="M103" s="206" t="str">
        <f t="shared" si="100"/>
        <v/>
      </c>
      <c r="N103" s="206" t="str">
        <f t="shared" si="100"/>
        <v/>
      </c>
      <c r="O103" s="206" t="str">
        <f t="shared" si="100"/>
        <v/>
      </c>
      <c r="P103" s="206" t="str">
        <f t="shared" si="100"/>
        <v/>
      </c>
      <c r="Q103" s="206" t="str">
        <f t="shared" si="100"/>
        <v/>
      </c>
      <c r="R103" s="206" t="str">
        <f t="shared" si="100"/>
        <v/>
      </c>
      <c r="S103" s="206" t="str">
        <f t="shared" si="100"/>
        <v/>
      </c>
      <c r="T103" s="206" t="str">
        <f t="shared" si="100"/>
        <v/>
      </c>
      <c r="U103" s="206" t="str">
        <f t="shared" si="100"/>
        <v/>
      </c>
      <c r="V103" s="206" t="str">
        <f t="shared" si="100"/>
        <v/>
      </c>
      <c r="W103" s="206" t="str">
        <f t="shared" si="100"/>
        <v/>
      </c>
      <c r="X103" s="206" t="str">
        <f t="shared" si="100"/>
        <v/>
      </c>
      <c r="Y103" s="206" t="str">
        <f t="shared" si="100"/>
        <v/>
      </c>
      <c r="Z103" s="206" t="str">
        <f t="shared" si="100"/>
        <v/>
      </c>
      <c r="AA103" s="206" t="str">
        <f t="shared" si="100"/>
        <v/>
      </c>
    </row>
    <row r="104">
      <c r="A104" s="122"/>
      <c r="B104" s="122"/>
      <c r="C104" s="122">
        <v>3.0</v>
      </c>
      <c r="D104" s="122"/>
      <c r="E104" s="122"/>
      <c r="F104" s="122"/>
      <c r="G104" s="122"/>
      <c r="H104" s="122"/>
      <c r="I104" s="122"/>
      <c r="J104" s="122"/>
      <c r="K104" s="206" t="str">
        <f t="shared" ref="K104:AA104" si="101">IF(ISNUMBER(SEARCH($E104,K$9)),$D104,"")</f>
        <v/>
      </c>
      <c r="L104" s="206" t="str">
        <f t="shared" si="101"/>
        <v/>
      </c>
      <c r="M104" s="206" t="str">
        <f t="shared" si="101"/>
        <v/>
      </c>
      <c r="N104" s="206" t="str">
        <f t="shared" si="101"/>
        <v/>
      </c>
      <c r="O104" s="206" t="str">
        <f t="shared" si="101"/>
        <v/>
      </c>
      <c r="P104" s="206" t="str">
        <f t="shared" si="101"/>
        <v/>
      </c>
      <c r="Q104" s="206" t="str">
        <f t="shared" si="101"/>
        <v/>
      </c>
      <c r="R104" s="206" t="str">
        <f t="shared" si="101"/>
        <v/>
      </c>
      <c r="S104" s="206" t="str">
        <f t="shared" si="101"/>
        <v/>
      </c>
      <c r="T104" s="206" t="str">
        <f t="shared" si="101"/>
        <v/>
      </c>
      <c r="U104" s="206" t="str">
        <f t="shared" si="101"/>
        <v/>
      </c>
      <c r="V104" s="206" t="str">
        <f t="shared" si="101"/>
        <v/>
      </c>
      <c r="W104" s="206" t="str">
        <f t="shared" si="101"/>
        <v/>
      </c>
      <c r="X104" s="206" t="str">
        <f t="shared" si="101"/>
        <v/>
      </c>
      <c r="Y104" s="206" t="str">
        <f t="shared" si="101"/>
        <v/>
      </c>
      <c r="Z104" s="206" t="str">
        <f t="shared" si="101"/>
        <v/>
      </c>
      <c r="AA104" s="206" t="str">
        <f t="shared" si="101"/>
        <v/>
      </c>
    </row>
    <row r="105">
      <c r="A105" s="122"/>
      <c r="B105" s="122"/>
      <c r="C105" s="122">
        <v>4.0</v>
      </c>
      <c r="D105" s="122"/>
      <c r="E105" s="122"/>
      <c r="F105" s="122"/>
      <c r="G105" s="122"/>
      <c r="H105" s="122"/>
      <c r="I105" s="122"/>
      <c r="J105" s="122"/>
      <c r="K105" s="206" t="str">
        <f t="shared" ref="K105:AA105" si="102">IF(ISNUMBER(SEARCH($E105,K$9)),$D105,"")</f>
        <v/>
      </c>
      <c r="L105" s="206" t="str">
        <f t="shared" si="102"/>
        <v/>
      </c>
      <c r="M105" s="206" t="str">
        <f t="shared" si="102"/>
        <v/>
      </c>
      <c r="N105" s="206" t="str">
        <f t="shared" si="102"/>
        <v/>
      </c>
      <c r="O105" s="206" t="str">
        <f t="shared" si="102"/>
        <v/>
      </c>
      <c r="P105" s="206" t="str">
        <f t="shared" si="102"/>
        <v/>
      </c>
      <c r="Q105" s="206" t="str">
        <f t="shared" si="102"/>
        <v/>
      </c>
      <c r="R105" s="206" t="str">
        <f t="shared" si="102"/>
        <v/>
      </c>
      <c r="S105" s="206" t="str">
        <f t="shared" si="102"/>
        <v/>
      </c>
      <c r="T105" s="206" t="str">
        <f t="shared" si="102"/>
        <v/>
      </c>
      <c r="U105" s="206" t="str">
        <f t="shared" si="102"/>
        <v/>
      </c>
      <c r="V105" s="206" t="str">
        <f t="shared" si="102"/>
        <v/>
      </c>
      <c r="W105" s="206" t="str">
        <f t="shared" si="102"/>
        <v/>
      </c>
      <c r="X105" s="206" t="str">
        <f t="shared" si="102"/>
        <v/>
      </c>
      <c r="Y105" s="206" t="str">
        <f t="shared" si="102"/>
        <v/>
      </c>
      <c r="Z105" s="206" t="str">
        <f t="shared" si="102"/>
        <v/>
      </c>
      <c r="AA105" s="206" t="str">
        <f t="shared" si="102"/>
        <v/>
      </c>
    </row>
    <row r="106">
      <c r="A106" s="122"/>
      <c r="B106" s="122"/>
      <c r="C106" s="122">
        <v>5.0</v>
      </c>
      <c r="D106" s="122"/>
      <c r="E106" s="122"/>
      <c r="F106" s="122"/>
      <c r="G106" s="122"/>
      <c r="H106" s="122"/>
      <c r="I106" s="122"/>
      <c r="J106" s="122"/>
      <c r="K106" s="206" t="str">
        <f t="shared" ref="K106:AA106" si="103">IF(ISNUMBER(SEARCH($E106,K$9)),$D106,"")</f>
        <v/>
      </c>
      <c r="L106" s="206" t="str">
        <f t="shared" si="103"/>
        <v/>
      </c>
      <c r="M106" s="206" t="str">
        <f t="shared" si="103"/>
        <v/>
      </c>
      <c r="N106" s="206" t="str">
        <f t="shared" si="103"/>
        <v/>
      </c>
      <c r="O106" s="206" t="str">
        <f t="shared" si="103"/>
        <v/>
      </c>
      <c r="P106" s="206" t="str">
        <f t="shared" si="103"/>
        <v/>
      </c>
      <c r="Q106" s="206" t="str">
        <f t="shared" si="103"/>
        <v/>
      </c>
      <c r="R106" s="206" t="str">
        <f t="shared" si="103"/>
        <v/>
      </c>
      <c r="S106" s="206" t="str">
        <f t="shared" si="103"/>
        <v/>
      </c>
      <c r="T106" s="206" t="str">
        <f t="shared" si="103"/>
        <v/>
      </c>
      <c r="U106" s="206" t="str">
        <f t="shared" si="103"/>
        <v/>
      </c>
      <c r="V106" s="206" t="str">
        <f t="shared" si="103"/>
        <v/>
      </c>
      <c r="W106" s="206" t="str">
        <f t="shared" si="103"/>
        <v/>
      </c>
      <c r="X106" s="206" t="str">
        <f t="shared" si="103"/>
        <v/>
      </c>
      <c r="Y106" s="206" t="str">
        <f t="shared" si="103"/>
        <v/>
      </c>
      <c r="Z106" s="206" t="str">
        <f t="shared" si="103"/>
        <v/>
      </c>
      <c r="AA106" s="206" t="str">
        <f t="shared" si="103"/>
        <v/>
      </c>
    </row>
    <row r="107">
      <c r="A107" s="420"/>
      <c r="B107" s="420"/>
      <c r="C107" s="420">
        <v>6.0</v>
      </c>
      <c r="D107" s="420"/>
      <c r="E107" s="420"/>
      <c r="F107" s="420"/>
      <c r="G107" s="420"/>
      <c r="H107" s="420"/>
      <c r="I107" s="420"/>
      <c r="J107" s="420"/>
      <c r="K107" s="206" t="str">
        <f t="shared" ref="K107:AA107" si="104">IF(ISNUMBER(SEARCH($E107,K$9)),$D107,"")</f>
        <v/>
      </c>
      <c r="L107" s="206" t="str">
        <f t="shared" si="104"/>
        <v/>
      </c>
      <c r="M107" s="206" t="str">
        <f t="shared" si="104"/>
        <v/>
      </c>
      <c r="N107" s="206" t="str">
        <f t="shared" si="104"/>
        <v/>
      </c>
      <c r="O107" s="206" t="str">
        <f t="shared" si="104"/>
        <v/>
      </c>
      <c r="P107" s="206" t="str">
        <f t="shared" si="104"/>
        <v/>
      </c>
      <c r="Q107" s="206" t="str">
        <f t="shared" si="104"/>
        <v/>
      </c>
      <c r="R107" s="206" t="str">
        <f t="shared" si="104"/>
        <v/>
      </c>
      <c r="S107" s="206" t="str">
        <f t="shared" si="104"/>
        <v/>
      </c>
      <c r="T107" s="206" t="str">
        <f t="shared" si="104"/>
        <v/>
      </c>
      <c r="U107" s="206" t="str">
        <f t="shared" si="104"/>
        <v/>
      </c>
      <c r="V107" s="206" t="str">
        <f t="shared" si="104"/>
        <v/>
      </c>
      <c r="W107" s="206" t="str">
        <f t="shared" si="104"/>
        <v/>
      </c>
      <c r="X107" s="206" t="str">
        <f t="shared" si="104"/>
        <v/>
      </c>
      <c r="Y107" s="206" t="str">
        <f t="shared" si="104"/>
        <v/>
      </c>
      <c r="Z107" s="206" t="str">
        <f t="shared" si="104"/>
        <v/>
      </c>
      <c r="AA107" s="206" t="str">
        <f t="shared" si="104"/>
        <v/>
      </c>
    </row>
    <row r="108">
      <c r="A108" s="426" t="s">
        <v>1475</v>
      </c>
      <c r="B108" s="427" t="s">
        <v>1577</v>
      </c>
      <c r="C108" s="427" t="s">
        <v>1477</v>
      </c>
      <c r="D108" s="427" t="s">
        <v>1478</v>
      </c>
      <c r="E108" s="356" t="s">
        <v>1479</v>
      </c>
      <c r="F108" s="356" t="s">
        <v>1480</v>
      </c>
      <c r="G108" s="427" t="s">
        <v>1481</v>
      </c>
      <c r="H108" s="427" t="s">
        <v>1482</v>
      </c>
      <c r="I108" s="356" t="s">
        <v>1483</v>
      </c>
      <c r="J108" s="356" t="s">
        <v>1484</v>
      </c>
      <c r="K108" s="206" t="str">
        <f t="shared" ref="K108:AA108" si="105">IF(ISNUMBER(SEARCH($E108,K$9)),$D108,"")</f>
        <v/>
      </c>
      <c r="L108" s="206" t="str">
        <f t="shared" si="105"/>
        <v/>
      </c>
      <c r="M108" s="206" t="str">
        <f t="shared" si="105"/>
        <v/>
      </c>
      <c r="N108" s="206" t="str">
        <f t="shared" si="105"/>
        <v/>
      </c>
      <c r="O108" s="206" t="str">
        <f t="shared" si="105"/>
        <v/>
      </c>
      <c r="P108" s="206" t="str">
        <f t="shared" si="105"/>
        <v/>
      </c>
      <c r="Q108" s="206" t="str">
        <f t="shared" si="105"/>
        <v/>
      </c>
      <c r="R108" s="206" t="str">
        <f t="shared" si="105"/>
        <v/>
      </c>
      <c r="S108" s="206" t="str">
        <f t="shared" si="105"/>
        <v/>
      </c>
      <c r="T108" s="206" t="str">
        <f t="shared" si="105"/>
        <v/>
      </c>
      <c r="U108" s="206" t="str">
        <f t="shared" si="105"/>
        <v/>
      </c>
      <c r="V108" s="206" t="str">
        <f t="shared" si="105"/>
        <v/>
      </c>
      <c r="W108" s="206" t="str">
        <f t="shared" si="105"/>
        <v/>
      </c>
      <c r="X108" s="206" t="str">
        <f t="shared" si="105"/>
        <v/>
      </c>
      <c r="Y108" s="206" t="str">
        <f t="shared" si="105"/>
        <v/>
      </c>
      <c r="Z108" s="206" t="str">
        <f t="shared" si="105"/>
        <v/>
      </c>
      <c r="AA108" s="206" t="str">
        <f t="shared" si="105"/>
        <v/>
      </c>
    </row>
    <row r="109">
      <c r="A109" s="122"/>
      <c r="B109" s="122"/>
      <c r="C109" s="122">
        <v>1.0</v>
      </c>
      <c r="D109" s="122"/>
      <c r="E109" s="122"/>
      <c r="F109" s="122"/>
      <c r="G109" s="122"/>
      <c r="H109" s="122"/>
      <c r="I109" s="122"/>
      <c r="J109" s="122"/>
      <c r="K109" s="206" t="str">
        <f t="shared" ref="K109:AA109" si="106">IF(ISNUMBER(SEARCH($E109,K$9)),$D109,"")</f>
        <v/>
      </c>
      <c r="L109" s="206" t="str">
        <f t="shared" si="106"/>
        <v/>
      </c>
      <c r="M109" s="206" t="str">
        <f t="shared" si="106"/>
        <v/>
      </c>
      <c r="N109" s="206" t="str">
        <f t="shared" si="106"/>
        <v/>
      </c>
      <c r="O109" s="206" t="str">
        <f t="shared" si="106"/>
        <v/>
      </c>
      <c r="P109" s="206" t="str">
        <f t="shared" si="106"/>
        <v/>
      </c>
      <c r="Q109" s="206" t="str">
        <f t="shared" si="106"/>
        <v/>
      </c>
      <c r="R109" s="206" t="str">
        <f t="shared" si="106"/>
        <v/>
      </c>
      <c r="S109" s="206" t="str">
        <f t="shared" si="106"/>
        <v/>
      </c>
      <c r="T109" s="206" t="str">
        <f t="shared" si="106"/>
        <v/>
      </c>
      <c r="U109" s="206" t="str">
        <f t="shared" si="106"/>
        <v/>
      </c>
      <c r="V109" s="206" t="str">
        <f t="shared" si="106"/>
        <v/>
      </c>
      <c r="W109" s="206" t="str">
        <f t="shared" si="106"/>
        <v/>
      </c>
      <c r="X109" s="206" t="str">
        <f t="shared" si="106"/>
        <v/>
      </c>
      <c r="Y109" s="206" t="str">
        <f t="shared" si="106"/>
        <v/>
      </c>
      <c r="Z109" s="206" t="str">
        <f t="shared" si="106"/>
        <v/>
      </c>
      <c r="AA109" s="206" t="str">
        <f t="shared" si="106"/>
        <v/>
      </c>
    </row>
    <row r="110">
      <c r="A110" s="122"/>
      <c r="B110" s="122"/>
      <c r="C110" s="122">
        <v>2.0</v>
      </c>
      <c r="D110" s="122"/>
      <c r="E110" s="122"/>
      <c r="F110" s="122"/>
      <c r="G110" s="122"/>
      <c r="H110" s="122"/>
      <c r="I110" s="122"/>
      <c r="J110" s="122"/>
      <c r="K110" s="206" t="str">
        <f t="shared" ref="K110:AA110" si="107">IF(ISNUMBER(SEARCH($E110,K$9)),$D110,"")</f>
        <v/>
      </c>
      <c r="L110" s="206" t="str">
        <f t="shared" si="107"/>
        <v/>
      </c>
      <c r="M110" s="206" t="str">
        <f t="shared" si="107"/>
        <v/>
      </c>
      <c r="N110" s="206" t="str">
        <f t="shared" si="107"/>
        <v/>
      </c>
      <c r="O110" s="206" t="str">
        <f t="shared" si="107"/>
        <v/>
      </c>
      <c r="P110" s="206" t="str">
        <f t="shared" si="107"/>
        <v/>
      </c>
      <c r="Q110" s="206" t="str">
        <f t="shared" si="107"/>
        <v/>
      </c>
      <c r="R110" s="206" t="str">
        <f t="shared" si="107"/>
        <v/>
      </c>
      <c r="S110" s="206" t="str">
        <f t="shared" si="107"/>
        <v/>
      </c>
      <c r="T110" s="206" t="str">
        <f t="shared" si="107"/>
        <v/>
      </c>
      <c r="U110" s="206" t="str">
        <f t="shared" si="107"/>
        <v/>
      </c>
      <c r="V110" s="206" t="str">
        <f t="shared" si="107"/>
        <v/>
      </c>
      <c r="W110" s="206" t="str">
        <f t="shared" si="107"/>
        <v/>
      </c>
      <c r="X110" s="206" t="str">
        <f t="shared" si="107"/>
        <v/>
      </c>
      <c r="Y110" s="206" t="str">
        <f t="shared" si="107"/>
        <v/>
      </c>
      <c r="Z110" s="206" t="str">
        <f t="shared" si="107"/>
        <v/>
      </c>
      <c r="AA110" s="206" t="str">
        <f t="shared" si="107"/>
        <v/>
      </c>
    </row>
    <row r="111">
      <c r="A111" s="122"/>
      <c r="B111" s="122"/>
      <c r="C111" s="122">
        <v>3.0</v>
      </c>
      <c r="D111" s="122"/>
      <c r="E111" s="122"/>
      <c r="F111" s="122"/>
      <c r="G111" s="122"/>
      <c r="H111" s="122"/>
      <c r="I111" s="122"/>
      <c r="J111" s="122"/>
      <c r="K111" s="206" t="str">
        <f t="shared" ref="K111:AA111" si="108">IF(ISNUMBER(SEARCH($E111,K$9)),$D111,"")</f>
        <v/>
      </c>
      <c r="L111" s="206" t="str">
        <f t="shared" si="108"/>
        <v/>
      </c>
      <c r="M111" s="206" t="str">
        <f t="shared" si="108"/>
        <v/>
      </c>
      <c r="N111" s="206" t="str">
        <f t="shared" si="108"/>
        <v/>
      </c>
      <c r="O111" s="206" t="str">
        <f t="shared" si="108"/>
        <v/>
      </c>
      <c r="P111" s="206" t="str">
        <f t="shared" si="108"/>
        <v/>
      </c>
      <c r="Q111" s="206" t="str">
        <f t="shared" si="108"/>
        <v/>
      </c>
      <c r="R111" s="206" t="str">
        <f t="shared" si="108"/>
        <v/>
      </c>
      <c r="S111" s="206" t="str">
        <f t="shared" si="108"/>
        <v/>
      </c>
      <c r="T111" s="206" t="str">
        <f t="shared" si="108"/>
        <v/>
      </c>
      <c r="U111" s="206" t="str">
        <f t="shared" si="108"/>
        <v/>
      </c>
      <c r="V111" s="206" t="str">
        <f t="shared" si="108"/>
        <v/>
      </c>
      <c r="W111" s="206" t="str">
        <f t="shared" si="108"/>
        <v/>
      </c>
      <c r="X111" s="206" t="str">
        <f t="shared" si="108"/>
        <v/>
      </c>
      <c r="Y111" s="206" t="str">
        <f t="shared" si="108"/>
        <v/>
      </c>
      <c r="Z111" s="206" t="str">
        <f t="shared" si="108"/>
        <v/>
      </c>
      <c r="AA111" s="206" t="str">
        <f t="shared" si="108"/>
        <v/>
      </c>
    </row>
    <row r="112">
      <c r="A112" s="122"/>
      <c r="B112" s="122"/>
      <c r="C112" s="122">
        <v>4.0</v>
      </c>
      <c r="D112" s="122"/>
      <c r="E112" s="122"/>
      <c r="F112" s="122"/>
      <c r="G112" s="122"/>
      <c r="H112" s="122"/>
      <c r="I112" s="122"/>
      <c r="J112" s="122"/>
      <c r="K112" s="206" t="str">
        <f t="shared" ref="K112:AA112" si="109">IF(ISNUMBER(SEARCH($E112,K$9)),$D112,"")</f>
        <v/>
      </c>
      <c r="L112" s="206" t="str">
        <f t="shared" si="109"/>
        <v/>
      </c>
      <c r="M112" s="206" t="str">
        <f t="shared" si="109"/>
        <v/>
      </c>
      <c r="N112" s="206" t="str">
        <f t="shared" si="109"/>
        <v/>
      </c>
      <c r="O112" s="206" t="str">
        <f t="shared" si="109"/>
        <v/>
      </c>
      <c r="P112" s="206" t="str">
        <f t="shared" si="109"/>
        <v/>
      </c>
      <c r="Q112" s="206" t="str">
        <f t="shared" si="109"/>
        <v/>
      </c>
      <c r="R112" s="206" t="str">
        <f t="shared" si="109"/>
        <v/>
      </c>
      <c r="S112" s="206" t="str">
        <f t="shared" si="109"/>
        <v/>
      </c>
      <c r="T112" s="206" t="str">
        <f t="shared" si="109"/>
        <v/>
      </c>
      <c r="U112" s="206" t="str">
        <f t="shared" si="109"/>
        <v/>
      </c>
      <c r="V112" s="206" t="str">
        <f t="shared" si="109"/>
        <v/>
      </c>
      <c r="W112" s="206" t="str">
        <f t="shared" si="109"/>
        <v/>
      </c>
      <c r="X112" s="206" t="str">
        <f t="shared" si="109"/>
        <v/>
      </c>
      <c r="Y112" s="206" t="str">
        <f t="shared" si="109"/>
        <v/>
      </c>
      <c r="Z112" s="206" t="str">
        <f t="shared" si="109"/>
        <v/>
      </c>
      <c r="AA112" s="206" t="str">
        <f t="shared" si="109"/>
        <v/>
      </c>
    </row>
    <row r="113">
      <c r="A113" s="122"/>
      <c r="B113" s="122"/>
      <c r="C113" s="122">
        <v>5.0</v>
      </c>
      <c r="D113" s="122"/>
      <c r="E113" s="122"/>
      <c r="F113" s="122"/>
      <c r="G113" s="122"/>
      <c r="H113" s="122"/>
      <c r="I113" s="122"/>
      <c r="J113" s="122"/>
      <c r="K113" s="206" t="str">
        <f t="shared" ref="K113:AA113" si="110">IF(ISNUMBER(SEARCH($E113,K$9)),$D113,"")</f>
        <v/>
      </c>
      <c r="L113" s="206" t="str">
        <f t="shared" si="110"/>
        <v/>
      </c>
      <c r="M113" s="206" t="str">
        <f t="shared" si="110"/>
        <v/>
      </c>
      <c r="N113" s="206" t="str">
        <f t="shared" si="110"/>
        <v/>
      </c>
      <c r="O113" s="206" t="str">
        <f t="shared" si="110"/>
        <v/>
      </c>
      <c r="P113" s="206" t="str">
        <f t="shared" si="110"/>
        <v/>
      </c>
      <c r="Q113" s="206" t="str">
        <f t="shared" si="110"/>
        <v/>
      </c>
      <c r="R113" s="206" t="str">
        <f t="shared" si="110"/>
        <v/>
      </c>
      <c r="S113" s="206" t="str">
        <f t="shared" si="110"/>
        <v/>
      </c>
      <c r="T113" s="206" t="str">
        <f t="shared" si="110"/>
        <v/>
      </c>
      <c r="U113" s="206" t="str">
        <f t="shared" si="110"/>
        <v/>
      </c>
      <c r="V113" s="206" t="str">
        <f t="shared" si="110"/>
        <v/>
      </c>
      <c r="W113" s="206" t="str">
        <f t="shared" si="110"/>
        <v/>
      </c>
      <c r="X113" s="206" t="str">
        <f t="shared" si="110"/>
        <v/>
      </c>
      <c r="Y113" s="206" t="str">
        <f t="shared" si="110"/>
        <v/>
      </c>
      <c r="Z113" s="206" t="str">
        <f t="shared" si="110"/>
        <v/>
      </c>
      <c r="AA113" s="206" t="str">
        <f t="shared" si="110"/>
        <v/>
      </c>
    </row>
    <row r="114">
      <c r="A114" s="420"/>
      <c r="B114" s="420"/>
      <c r="C114" s="420">
        <v>6.0</v>
      </c>
      <c r="D114" s="420"/>
      <c r="E114" s="420"/>
      <c r="F114" s="420"/>
      <c r="G114" s="420"/>
      <c r="H114" s="420"/>
      <c r="I114" s="420"/>
      <c r="J114" s="420"/>
      <c r="K114" s="206" t="str">
        <f t="shared" ref="K114:AA114" si="111">IF(ISNUMBER(SEARCH($E114,K$9)),$D114,"")</f>
        <v/>
      </c>
      <c r="L114" s="206" t="str">
        <f t="shared" si="111"/>
        <v/>
      </c>
      <c r="M114" s="206" t="str">
        <f t="shared" si="111"/>
        <v/>
      </c>
      <c r="N114" s="206" t="str">
        <f t="shared" si="111"/>
        <v/>
      </c>
      <c r="O114" s="206" t="str">
        <f t="shared" si="111"/>
        <v/>
      </c>
      <c r="P114" s="206" t="str">
        <f t="shared" si="111"/>
        <v/>
      </c>
      <c r="Q114" s="206" t="str">
        <f t="shared" si="111"/>
        <v/>
      </c>
      <c r="R114" s="206" t="str">
        <f t="shared" si="111"/>
        <v/>
      </c>
      <c r="S114" s="206" t="str">
        <f t="shared" si="111"/>
        <v/>
      </c>
      <c r="T114" s="206" t="str">
        <f t="shared" si="111"/>
        <v/>
      </c>
      <c r="U114" s="206" t="str">
        <f t="shared" si="111"/>
        <v/>
      </c>
      <c r="V114" s="206" t="str">
        <f t="shared" si="111"/>
        <v/>
      </c>
      <c r="W114" s="206" t="str">
        <f t="shared" si="111"/>
        <v/>
      </c>
      <c r="X114" s="206" t="str">
        <f t="shared" si="111"/>
        <v/>
      </c>
      <c r="Y114" s="206" t="str">
        <f t="shared" si="111"/>
        <v/>
      </c>
      <c r="Z114" s="206" t="str">
        <f t="shared" si="111"/>
        <v/>
      </c>
      <c r="AA114" s="206" t="str">
        <f t="shared" si="111"/>
        <v/>
      </c>
    </row>
    <row r="115">
      <c r="A115" s="426" t="s">
        <v>1475</v>
      </c>
      <c r="B115" s="427" t="s">
        <v>1579</v>
      </c>
      <c r="C115" s="427" t="s">
        <v>1477</v>
      </c>
      <c r="D115" s="427" t="s">
        <v>1478</v>
      </c>
      <c r="E115" s="356" t="s">
        <v>1479</v>
      </c>
      <c r="F115" s="356" t="s">
        <v>1480</v>
      </c>
      <c r="G115" s="427" t="s">
        <v>1481</v>
      </c>
      <c r="H115" s="427" t="s">
        <v>1482</v>
      </c>
      <c r="I115" s="356" t="s">
        <v>1483</v>
      </c>
      <c r="J115" s="356" t="s">
        <v>1484</v>
      </c>
      <c r="K115" s="206" t="str">
        <f t="shared" ref="K115:AA115" si="112">IF(ISNUMBER(SEARCH($E115,K$9)),$D115,"")</f>
        <v/>
      </c>
      <c r="L115" s="206" t="str">
        <f t="shared" si="112"/>
        <v/>
      </c>
      <c r="M115" s="206" t="str">
        <f t="shared" si="112"/>
        <v/>
      </c>
      <c r="N115" s="206" t="str">
        <f t="shared" si="112"/>
        <v/>
      </c>
      <c r="O115" s="206" t="str">
        <f t="shared" si="112"/>
        <v/>
      </c>
      <c r="P115" s="206" t="str">
        <f t="shared" si="112"/>
        <v/>
      </c>
      <c r="Q115" s="206" t="str">
        <f t="shared" si="112"/>
        <v/>
      </c>
      <c r="R115" s="206" t="str">
        <f t="shared" si="112"/>
        <v/>
      </c>
      <c r="S115" s="206" t="str">
        <f t="shared" si="112"/>
        <v/>
      </c>
      <c r="T115" s="206" t="str">
        <f t="shared" si="112"/>
        <v/>
      </c>
      <c r="U115" s="206" t="str">
        <f t="shared" si="112"/>
        <v/>
      </c>
      <c r="V115" s="206" t="str">
        <f t="shared" si="112"/>
        <v/>
      </c>
      <c r="W115" s="206" t="str">
        <f t="shared" si="112"/>
        <v/>
      </c>
      <c r="X115" s="206" t="str">
        <f t="shared" si="112"/>
        <v/>
      </c>
      <c r="Y115" s="206" t="str">
        <f t="shared" si="112"/>
        <v/>
      </c>
      <c r="Z115" s="206" t="str">
        <f t="shared" si="112"/>
        <v/>
      </c>
      <c r="AA115" s="206" t="str">
        <f t="shared" si="112"/>
        <v/>
      </c>
    </row>
    <row r="116">
      <c r="A116" s="122"/>
      <c r="B116" s="122"/>
      <c r="C116" s="122">
        <v>1.0</v>
      </c>
      <c r="D116" s="122"/>
      <c r="E116" s="122"/>
      <c r="F116" s="122"/>
      <c r="G116" s="122"/>
      <c r="H116" s="122"/>
      <c r="I116" s="122"/>
      <c r="J116" s="122"/>
      <c r="K116" s="206" t="str">
        <f t="shared" ref="K116:AA116" si="113">IF(ISNUMBER(SEARCH($E116,K$9)),$D116,"")</f>
        <v/>
      </c>
      <c r="L116" s="206" t="str">
        <f t="shared" si="113"/>
        <v/>
      </c>
      <c r="M116" s="206" t="str">
        <f t="shared" si="113"/>
        <v/>
      </c>
      <c r="N116" s="206" t="str">
        <f t="shared" si="113"/>
        <v/>
      </c>
      <c r="O116" s="206" t="str">
        <f t="shared" si="113"/>
        <v/>
      </c>
      <c r="P116" s="206" t="str">
        <f t="shared" si="113"/>
        <v/>
      </c>
      <c r="Q116" s="206" t="str">
        <f t="shared" si="113"/>
        <v/>
      </c>
      <c r="R116" s="206" t="str">
        <f t="shared" si="113"/>
        <v/>
      </c>
      <c r="S116" s="206" t="str">
        <f t="shared" si="113"/>
        <v/>
      </c>
      <c r="T116" s="206" t="str">
        <f t="shared" si="113"/>
        <v/>
      </c>
      <c r="U116" s="206" t="str">
        <f t="shared" si="113"/>
        <v/>
      </c>
      <c r="V116" s="206" t="str">
        <f t="shared" si="113"/>
        <v/>
      </c>
      <c r="W116" s="206" t="str">
        <f t="shared" si="113"/>
        <v/>
      </c>
      <c r="X116" s="206" t="str">
        <f t="shared" si="113"/>
        <v/>
      </c>
      <c r="Y116" s="206" t="str">
        <f t="shared" si="113"/>
        <v/>
      </c>
      <c r="Z116" s="206" t="str">
        <f t="shared" si="113"/>
        <v/>
      </c>
      <c r="AA116" s="206" t="str">
        <f t="shared" si="113"/>
        <v/>
      </c>
    </row>
    <row r="117">
      <c r="A117" s="122"/>
      <c r="B117" s="122"/>
      <c r="C117" s="122">
        <v>2.0</v>
      </c>
      <c r="D117" s="122"/>
      <c r="E117" s="122"/>
      <c r="F117" s="122"/>
      <c r="G117" s="122"/>
      <c r="H117" s="122"/>
      <c r="I117" s="122"/>
      <c r="J117" s="122"/>
      <c r="K117" s="206" t="str">
        <f t="shared" ref="K117:AA117" si="114">IF(ISNUMBER(SEARCH($E117,K$9)),$D117,"")</f>
        <v/>
      </c>
      <c r="L117" s="206" t="str">
        <f t="shared" si="114"/>
        <v/>
      </c>
      <c r="M117" s="206" t="str">
        <f t="shared" si="114"/>
        <v/>
      </c>
      <c r="N117" s="206" t="str">
        <f t="shared" si="114"/>
        <v/>
      </c>
      <c r="O117" s="206" t="str">
        <f t="shared" si="114"/>
        <v/>
      </c>
      <c r="P117" s="206" t="str">
        <f t="shared" si="114"/>
        <v/>
      </c>
      <c r="Q117" s="206" t="str">
        <f t="shared" si="114"/>
        <v/>
      </c>
      <c r="R117" s="206" t="str">
        <f t="shared" si="114"/>
        <v/>
      </c>
      <c r="S117" s="206" t="str">
        <f t="shared" si="114"/>
        <v/>
      </c>
      <c r="T117" s="206" t="str">
        <f t="shared" si="114"/>
        <v/>
      </c>
      <c r="U117" s="206" t="str">
        <f t="shared" si="114"/>
        <v/>
      </c>
      <c r="V117" s="206" t="str">
        <f t="shared" si="114"/>
        <v/>
      </c>
      <c r="W117" s="206" t="str">
        <f t="shared" si="114"/>
        <v/>
      </c>
      <c r="X117" s="206" t="str">
        <f t="shared" si="114"/>
        <v/>
      </c>
      <c r="Y117" s="206" t="str">
        <f t="shared" si="114"/>
        <v/>
      </c>
      <c r="Z117" s="206" t="str">
        <f t="shared" si="114"/>
        <v/>
      </c>
      <c r="AA117" s="206" t="str">
        <f t="shared" si="114"/>
        <v/>
      </c>
    </row>
    <row r="118">
      <c r="A118" s="122"/>
      <c r="B118" s="122"/>
      <c r="C118" s="122">
        <v>3.0</v>
      </c>
      <c r="D118" s="122"/>
      <c r="E118" s="122"/>
      <c r="F118" s="122"/>
      <c r="G118" s="122"/>
      <c r="H118" s="122"/>
      <c r="I118" s="122"/>
      <c r="J118" s="122"/>
      <c r="K118" s="206" t="str">
        <f t="shared" ref="K118:AA118" si="115">IF(ISNUMBER(SEARCH($E118,K$9)),$D118,"")</f>
        <v/>
      </c>
      <c r="L118" s="206" t="str">
        <f t="shared" si="115"/>
        <v/>
      </c>
      <c r="M118" s="206" t="str">
        <f t="shared" si="115"/>
        <v/>
      </c>
      <c r="N118" s="206" t="str">
        <f t="shared" si="115"/>
        <v/>
      </c>
      <c r="O118" s="206" t="str">
        <f t="shared" si="115"/>
        <v/>
      </c>
      <c r="P118" s="206" t="str">
        <f t="shared" si="115"/>
        <v/>
      </c>
      <c r="Q118" s="206" t="str">
        <f t="shared" si="115"/>
        <v/>
      </c>
      <c r="R118" s="206" t="str">
        <f t="shared" si="115"/>
        <v/>
      </c>
      <c r="S118" s="206" t="str">
        <f t="shared" si="115"/>
        <v/>
      </c>
      <c r="T118" s="206" t="str">
        <f t="shared" si="115"/>
        <v/>
      </c>
      <c r="U118" s="206" t="str">
        <f t="shared" si="115"/>
        <v/>
      </c>
      <c r="V118" s="206" t="str">
        <f t="shared" si="115"/>
        <v/>
      </c>
      <c r="W118" s="206" t="str">
        <f t="shared" si="115"/>
        <v/>
      </c>
      <c r="X118" s="206" t="str">
        <f t="shared" si="115"/>
        <v/>
      </c>
      <c r="Y118" s="206" t="str">
        <f t="shared" si="115"/>
        <v/>
      </c>
      <c r="Z118" s="206" t="str">
        <f t="shared" si="115"/>
        <v/>
      </c>
      <c r="AA118" s="206" t="str">
        <f t="shared" si="115"/>
        <v/>
      </c>
    </row>
    <row r="119">
      <c r="A119" s="122"/>
      <c r="B119" s="122"/>
      <c r="C119" s="122">
        <v>4.0</v>
      </c>
      <c r="D119" s="122"/>
      <c r="E119" s="122"/>
      <c r="F119" s="122"/>
      <c r="G119" s="122"/>
      <c r="H119" s="122"/>
      <c r="I119" s="122"/>
      <c r="J119" s="122"/>
      <c r="K119" s="206" t="str">
        <f t="shared" ref="K119:AA119" si="116">IF(ISNUMBER(SEARCH($E119,K$9)),$D119,"")</f>
        <v/>
      </c>
      <c r="L119" s="206" t="str">
        <f t="shared" si="116"/>
        <v/>
      </c>
      <c r="M119" s="206" t="str">
        <f t="shared" si="116"/>
        <v/>
      </c>
      <c r="N119" s="206" t="str">
        <f t="shared" si="116"/>
        <v/>
      </c>
      <c r="O119" s="206" t="str">
        <f t="shared" si="116"/>
        <v/>
      </c>
      <c r="P119" s="206" t="str">
        <f t="shared" si="116"/>
        <v/>
      </c>
      <c r="Q119" s="206" t="str">
        <f t="shared" si="116"/>
        <v/>
      </c>
      <c r="R119" s="206" t="str">
        <f t="shared" si="116"/>
        <v/>
      </c>
      <c r="S119" s="206" t="str">
        <f t="shared" si="116"/>
        <v/>
      </c>
      <c r="T119" s="206" t="str">
        <f t="shared" si="116"/>
        <v/>
      </c>
      <c r="U119" s="206" t="str">
        <f t="shared" si="116"/>
        <v/>
      </c>
      <c r="V119" s="206" t="str">
        <f t="shared" si="116"/>
        <v/>
      </c>
      <c r="W119" s="206" t="str">
        <f t="shared" si="116"/>
        <v/>
      </c>
      <c r="X119" s="206" t="str">
        <f t="shared" si="116"/>
        <v/>
      </c>
      <c r="Y119" s="206" t="str">
        <f t="shared" si="116"/>
        <v/>
      </c>
      <c r="Z119" s="206" t="str">
        <f t="shared" si="116"/>
        <v/>
      </c>
      <c r="AA119" s="206" t="str">
        <f t="shared" si="116"/>
        <v/>
      </c>
    </row>
    <row r="120">
      <c r="A120" s="122"/>
      <c r="B120" s="122"/>
      <c r="C120" s="122">
        <v>5.0</v>
      </c>
      <c r="D120" s="122"/>
      <c r="E120" s="122"/>
      <c r="F120" s="122"/>
      <c r="G120" s="122"/>
      <c r="H120" s="122"/>
      <c r="I120" s="122"/>
      <c r="J120" s="122"/>
      <c r="K120" s="206" t="str">
        <f t="shared" ref="K120:AA120" si="117">IF(ISNUMBER(SEARCH($E120,K$9)),$D120,"")</f>
        <v/>
      </c>
      <c r="L120" s="206" t="str">
        <f t="shared" si="117"/>
        <v/>
      </c>
      <c r="M120" s="206" t="str">
        <f t="shared" si="117"/>
        <v/>
      </c>
      <c r="N120" s="206" t="str">
        <f t="shared" si="117"/>
        <v/>
      </c>
      <c r="O120" s="206" t="str">
        <f t="shared" si="117"/>
        <v/>
      </c>
      <c r="P120" s="206" t="str">
        <f t="shared" si="117"/>
        <v/>
      </c>
      <c r="Q120" s="206" t="str">
        <f t="shared" si="117"/>
        <v/>
      </c>
      <c r="R120" s="206" t="str">
        <f t="shared" si="117"/>
        <v/>
      </c>
      <c r="S120" s="206" t="str">
        <f t="shared" si="117"/>
        <v/>
      </c>
      <c r="T120" s="206" t="str">
        <f t="shared" si="117"/>
        <v/>
      </c>
      <c r="U120" s="206" t="str">
        <f t="shared" si="117"/>
        <v/>
      </c>
      <c r="V120" s="206" t="str">
        <f t="shared" si="117"/>
        <v/>
      </c>
      <c r="W120" s="206" t="str">
        <f t="shared" si="117"/>
        <v/>
      </c>
      <c r="X120" s="206" t="str">
        <f t="shared" si="117"/>
        <v/>
      </c>
      <c r="Y120" s="206" t="str">
        <f t="shared" si="117"/>
        <v/>
      </c>
      <c r="Z120" s="206" t="str">
        <f t="shared" si="117"/>
        <v/>
      </c>
      <c r="AA120" s="206" t="str">
        <f t="shared" si="117"/>
        <v/>
      </c>
    </row>
    <row r="121">
      <c r="A121" s="420"/>
      <c r="B121" s="420"/>
      <c r="C121" s="420">
        <v>6.0</v>
      </c>
      <c r="D121" s="420"/>
      <c r="E121" s="420"/>
      <c r="F121" s="420"/>
      <c r="G121" s="420"/>
      <c r="H121" s="420"/>
      <c r="I121" s="420"/>
      <c r="J121" s="420"/>
      <c r="K121" s="206" t="str">
        <f t="shared" ref="K121:AA121" si="118">IF(ISNUMBER(SEARCH($E121,K$9)),$D121,"")</f>
        <v/>
      </c>
      <c r="L121" s="206" t="str">
        <f t="shared" si="118"/>
        <v/>
      </c>
      <c r="M121" s="206" t="str">
        <f t="shared" si="118"/>
        <v/>
      </c>
      <c r="N121" s="206" t="str">
        <f t="shared" si="118"/>
        <v/>
      </c>
      <c r="O121" s="206" t="str">
        <f t="shared" si="118"/>
        <v/>
      </c>
      <c r="P121" s="206" t="str">
        <f t="shared" si="118"/>
        <v/>
      </c>
      <c r="Q121" s="206" t="str">
        <f t="shared" si="118"/>
        <v/>
      </c>
      <c r="R121" s="206" t="str">
        <f t="shared" si="118"/>
        <v/>
      </c>
      <c r="S121" s="206" t="str">
        <f t="shared" si="118"/>
        <v/>
      </c>
      <c r="T121" s="206" t="str">
        <f t="shared" si="118"/>
        <v/>
      </c>
      <c r="U121" s="206" t="str">
        <f t="shared" si="118"/>
        <v/>
      </c>
      <c r="V121" s="206" t="str">
        <f t="shared" si="118"/>
        <v/>
      </c>
      <c r="W121" s="206" t="str">
        <f t="shared" si="118"/>
        <v/>
      </c>
      <c r="X121" s="206" t="str">
        <f t="shared" si="118"/>
        <v/>
      </c>
      <c r="Y121" s="206" t="str">
        <f t="shared" si="118"/>
        <v/>
      </c>
      <c r="Z121" s="206" t="str">
        <f t="shared" si="118"/>
        <v/>
      </c>
      <c r="AA121" s="206" t="str">
        <f t="shared" si="118"/>
        <v/>
      </c>
    </row>
    <row r="122">
      <c r="A122" s="426" t="s">
        <v>1475</v>
      </c>
      <c r="B122" s="427" t="s">
        <v>1580</v>
      </c>
      <c r="C122" s="427" t="s">
        <v>1477</v>
      </c>
      <c r="D122" s="427" t="s">
        <v>1478</v>
      </c>
      <c r="E122" s="356" t="s">
        <v>1479</v>
      </c>
      <c r="F122" s="356" t="s">
        <v>1480</v>
      </c>
      <c r="G122" s="427" t="s">
        <v>1481</v>
      </c>
      <c r="H122" s="427" t="s">
        <v>1482</v>
      </c>
      <c r="I122" s="356" t="s">
        <v>1483</v>
      </c>
      <c r="J122" s="356" t="s">
        <v>1484</v>
      </c>
      <c r="K122" s="206" t="str">
        <f t="shared" ref="K122:AA122" si="119">IF(ISNUMBER(SEARCH($E122,K$9)),$D122,"")</f>
        <v/>
      </c>
      <c r="L122" s="206" t="str">
        <f t="shared" si="119"/>
        <v/>
      </c>
      <c r="M122" s="206" t="str">
        <f t="shared" si="119"/>
        <v/>
      </c>
      <c r="N122" s="206" t="str">
        <f t="shared" si="119"/>
        <v/>
      </c>
      <c r="O122" s="206" t="str">
        <f t="shared" si="119"/>
        <v/>
      </c>
      <c r="P122" s="206" t="str">
        <f t="shared" si="119"/>
        <v/>
      </c>
      <c r="Q122" s="206" t="str">
        <f t="shared" si="119"/>
        <v/>
      </c>
      <c r="R122" s="206" t="str">
        <f t="shared" si="119"/>
        <v/>
      </c>
      <c r="S122" s="206" t="str">
        <f t="shared" si="119"/>
        <v/>
      </c>
      <c r="T122" s="206" t="str">
        <f t="shared" si="119"/>
        <v/>
      </c>
      <c r="U122" s="206" t="str">
        <f t="shared" si="119"/>
        <v/>
      </c>
      <c r="V122" s="206" t="str">
        <f t="shared" si="119"/>
        <v/>
      </c>
      <c r="W122" s="206" t="str">
        <f t="shared" si="119"/>
        <v/>
      </c>
      <c r="X122" s="206" t="str">
        <f t="shared" si="119"/>
        <v/>
      </c>
      <c r="Y122" s="206" t="str">
        <f t="shared" si="119"/>
        <v/>
      </c>
      <c r="Z122" s="206" t="str">
        <f t="shared" si="119"/>
        <v/>
      </c>
      <c r="AA122" s="206" t="str">
        <f t="shared" si="119"/>
        <v/>
      </c>
    </row>
    <row r="123">
      <c r="A123" s="122"/>
      <c r="B123" s="122"/>
      <c r="C123" s="122">
        <v>1.0</v>
      </c>
      <c r="D123" s="122"/>
      <c r="E123" s="122"/>
      <c r="F123" s="122"/>
      <c r="G123" s="122"/>
      <c r="H123" s="122"/>
      <c r="I123" s="122"/>
      <c r="J123" s="122"/>
      <c r="K123" s="206" t="str">
        <f t="shared" ref="K123:AA123" si="120">IF(ISNUMBER(SEARCH($E123,K$9)),$D123,"")</f>
        <v/>
      </c>
      <c r="L123" s="206" t="str">
        <f t="shared" si="120"/>
        <v/>
      </c>
      <c r="M123" s="206" t="str">
        <f t="shared" si="120"/>
        <v/>
      </c>
      <c r="N123" s="206" t="str">
        <f t="shared" si="120"/>
        <v/>
      </c>
      <c r="O123" s="206" t="str">
        <f t="shared" si="120"/>
        <v/>
      </c>
      <c r="P123" s="206" t="str">
        <f t="shared" si="120"/>
        <v/>
      </c>
      <c r="Q123" s="206" t="str">
        <f t="shared" si="120"/>
        <v/>
      </c>
      <c r="R123" s="206" t="str">
        <f t="shared" si="120"/>
        <v/>
      </c>
      <c r="S123" s="206" t="str">
        <f t="shared" si="120"/>
        <v/>
      </c>
      <c r="T123" s="206" t="str">
        <f t="shared" si="120"/>
        <v/>
      </c>
      <c r="U123" s="206" t="str">
        <f t="shared" si="120"/>
        <v/>
      </c>
      <c r="V123" s="206" t="str">
        <f t="shared" si="120"/>
        <v/>
      </c>
      <c r="W123" s="206" t="str">
        <f t="shared" si="120"/>
        <v/>
      </c>
      <c r="X123" s="206" t="str">
        <f t="shared" si="120"/>
        <v/>
      </c>
      <c r="Y123" s="206" t="str">
        <f t="shared" si="120"/>
        <v/>
      </c>
      <c r="Z123" s="206" t="str">
        <f t="shared" si="120"/>
        <v/>
      </c>
      <c r="AA123" s="206" t="str">
        <f t="shared" si="120"/>
        <v/>
      </c>
    </row>
    <row r="124">
      <c r="A124" s="122"/>
      <c r="B124" s="122"/>
      <c r="C124" s="122">
        <v>2.0</v>
      </c>
      <c r="D124" s="122"/>
      <c r="E124" s="122"/>
      <c r="F124" s="122"/>
      <c r="G124" s="122"/>
      <c r="H124" s="122"/>
      <c r="I124" s="122"/>
      <c r="J124" s="122"/>
      <c r="K124" s="206" t="str">
        <f t="shared" ref="K124:AA124" si="121">IF(ISNUMBER(SEARCH($E124,K$9)),$D124,"")</f>
        <v/>
      </c>
      <c r="L124" s="206" t="str">
        <f t="shared" si="121"/>
        <v/>
      </c>
      <c r="M124" s="206" t="str">
        <f t="shared" si="121"/>
        <v/>
      </c>
      <c r="N124" s="206" t="str">
        <f t="shared" si="121"/>
        <v/>
      </c>
      <c r="O124" s="206" t="str">
        <f t="shared" si="121"/>
        <v/>
      </c>
      <c r="P124" s="206" t="str">
        <f t="shared" si="121"/>
        <v/>
      </c>
      <c r="Q124" s="206" t="str">
        <f t="shared" si="121"/>
        <v/>
      </c>
      <c r="R124" s="206" t="str">
        <f t="shared" si="121"/>
        <v/>
      </c>
      <c r="S124" s="206" t="str">
        <f t="shared" si="121"/>
        <v/>
      </c>
      <c r="T124" s="206" t="str">
        <f t="shared" si="121"/>
        <v/>
      </c>
      <c r="U124" s="206" t="str">
        <f t="shared" si="121"/>
        <v/>
      </c>
      <c r="V124" s="206" t="str">
        <f t="shared" si="121"/>
        <v/>
      </c>
      <c r="W124" s="206" t="str">
        <f t="shared" si="121"/>
        <v/>
      </c>
      <c r="X124" s="206" t="str">
        <f t="shared" si="121"/>
        <v/>
      </c>
      <c r="Y124" s="206" t="str">
        <f t="shared" si="121"/>
        <v/>
      </c>
      <c r="Z124" s="206" t="str">
        <f t="shared" si="121"/>
        <v/>
      </c>
      <c r="AA124" s="206" t="str">
        <f t="shared" si="121"/>
        <v/>
      </c>
    </row>
    <row r="125">
      <c r="A125" s="122"/>
      <c r="B125" s="122"/>
      <c r="C125" s="122">
        <v>3.0</v>
      </c>
      <c r="D125" s="122"/>
      <c r="E125" s="122"/>
      <c r="F125" s="122"/>
      <c r="G125" s="122"/>
      <c r="H125" s="122"/>
      <c r="I125" s="122"/>
      <c r="J125" s="122"/>
      <c r="K125" s="206" t="str">
        <f t="shared" ref="K125:AA125" si="122">IF(ISNUMBER(SEARCH($E125,K$9)),$D125,"")</f>
        <v/>
      </c>
      <c r="L125" s="206" t="str">
        <f t="shared" si="122"/>
        <v/>
      </c>
      <c r="M125" s="206" t="str">
        <f t="shared" si="122"/>
        <v/>
      </c>
      <c r="N125" s="206" t="str">
        <f t="shared" si="122"/>
        <v/>
      </c>
      <c r="O125" s="206" t="str">
        <f t="shared" si="122"/>
        <v/>
      </c>
      <c r="P125" s="206" t="str">
        <f t="shared" si="122"/>
        <v/>
      </c>
      <c r="Q125" s="206" t="str">
        <f t="shared" si="122"/>
        <v/>
      </c>
      <c r="R125" s="206" t="str">
        <f t="shared" si="122"/>
        <v/>
      </c>
      <c r="S125" s="206" t="str">
        <f t="shared" si="122"/>
        <v/>
      </c>
      <c r="T125" s="206" t="str">
        <f t="shared" si="122"/>
        <v/>
      </c>
      <c r="U125" s="206" t="str">
        <f t="shared" si="122"/>
        <v/>
      </c>
      <c r="V125" s="206" t="str">
        <f t="shared" si="122"/>
        <v/>
      </c>
      <c r="W125" s="206" t="str">
        <f t="shared" si="122"/>
        <v/>
      </c>
      <c r="X125" s="206" t="str">
        <f t="shared" si="122"/>
        <v/>
      </c>
      <c r="Y125" s="206" t="str">
        <f t="shared" si="122"/>
        <v/>
      </c>
      <c r="Z125" s="206" t="str">
        <f t="shared" si="122"/>
        <v/>
      </c>
      <c r="AA125" s="206" t="str">
        <f t="shared" si="122"/>
        <v/>
      </c>
    </row>
    <row r="126">
      <c r="A126" s="122"/>
      <c r="B126" s="122"/>
      <c r="C126" s="122">
        <v>4.0</v>
      </c>
      <c r="D126" s="122"/>
      <c r="E126" s="122"/>
      <c r="F126" s="122"/>
      <c r="G126" s="122"/>
      <c r="H126" s="122"/>
      <c r="I126" s="122"/>
      <c r="J126" s="122"/>
      <c r="K126" s="206" t="str">
        <f t="shared" ref="K126:AA126" si="123">IF(ISNUMBER(SEARCH($E126,K$9)),$D126,"")</f>
        <v/>
      </c>
      <c r="L126" s="206" t="str">
        <f t="shared" si="123"/>
        <v/>
      </c>
      <c r="M126" s="206" t="str">
        <f t="shared" si="123"/>
        <v/>
      </c>
      <c r="N126" s="206" t="str">
        <f t="shared" si="123"/>
        <v/>
      </c>
      <c r="O126" s="206" t="str">
        <f t="shared" si="123"/>
        <v/>
      </c>
      <c r="P126" s="206" t="str">
        <f t="shared" si="123"/>
        <v/>
      </c>
      <c r="Q126" s="206" t="str">
        <f t="shared" si="123"/>
        <v/>
      </c>
      <c r="R126" s="206" t="str">
        <f t="shared" si="123"/>
        <v/>
      </c>
      <c r="S126" s="206" t="str">
        <f t="shared" si="123"/>
        <v/>
      </c>
      <c r="T126" s="206" t="str">
        <f t="shared" si="123"/>
        <v/>
      </c>
      <c r="U126" s="206" t="str">
        <f t="shared" si="123"/>
        <v/>
      </c>
      <c r="V126" s="206" t="str">
        <f t="shared" si="123"/>
        <v/>
      </c>
      <c r="W126" s="206" t="str">
        <f t="shared" si="123"/>
        <v/>
      </c>
      <c r="X126" s="206" t="str">
        <f t="shared" si="123"/>
        <v/>
      </c>
      <c r="Y126" s="206" t="str">
        <f t="shared" si="123"/>
        <v/>
      </c>
      <c r="Z126" s="206" t="str">
        <f t="shared" si="123"/>
        <v/>
      </c>
      <c r="AA126" s="206" t="str">
        <f t="shared" si="123"/>
        <v/>
      </c>
    </row>
    <row r="127">
      <c r="A127" s="122"/>
      <c r="B127" s="122"/>
      <c r="C127" s="122">
        <v>5.0</v>
      </c>
      <c r="D127" s="122"/>
      <c r="E127" s="122"/>
      <c r="F127" s="122"/>
      <c r="G127" s="122"/>
      <c r="H127" s="122"/>
      <c r="I127" s="122"/>
      <c r="J127" s="122"/>
      <c r="K127" s="206" t="str">
        <f t="shared" ref="K127:AA127" si="124">IF(ISNUMBER(SEARCH($E127,K$9)),$D127,"")</f>
        <v/>
      </c>
      <c r="L127" s="206" t="str">
        <f t="shared" si="124"/>
        <v/>
      </c>
      <c r="M127" s="206" t="str">
        <f t="shared" si="124"/>
        <v/>
      </c>
      <c r="N127" s="206" t="str">
        <f t="shared" si="124"/>
        <v/>
      </c>
      <c r="O127" s="206" t="str">
        <f t="shared" si="124"/>
        <v/>
      </c>
      <c r="P127" s="206" t="str">
        <f t="shared" si="124"/>
        <v/>
      </c>
      <c r="Q127" s="206" t="str">
        <f t="shared" si="124"/>
        <v/>
      </c>
      <c r="R127" s="206" t="str">
        <f t="shared" si="124"/>
        <v/>
      </c>
      <c r="S127" s="206" t="str">
        <f t="shared" si="124"/>
        <v/>
      </c>
      <c r="T127" s="206" t="str">
        <f t="shared" si="124"/>
        <v/>
      </c>
      <c r="U127" s="206" t="str">
        <f t="shared" si="124"/>
        <v/>
      </c>
      <c r="V127" s="206" t="str">
        <f t="shared" si="124"/>
        <v/>
      </c>
      <c r="W127" s="206" t="str">
        <f t="shared" si="124"/>
        <v/>
      </c>
      <c r="X127" s="206" t="str">
        <f t="shared" si="124"/>
        <v/>
      </c>
      <c r="Y127" s="206" t="str">
        <f t="shared" si="124"/>
        <v/>
      </c>
      <c r="Z127" s="206" t="str">
        <f t="shared" si="124"/>
        <v/>
      </c>
      <c r="AA127" s="206" t="str">
        <f t="shared" si="124"/>
        <v/>
      </c>
    </row>
    <row r="128">
      <c r="A128" s="420"/>
      <c r="B128" s="420"/>
      <c r="C128" s="420">
        <v>6.0</v>
      </c>
      <c r="D128" s="420"/>
      <c r="E128" s="420"/>
      <c r="F128" s="420"/>
      <c r="G128" s="420"/>
      <c r="H128" s="420"/>
      <c r="I128" s="420"/>
      <c r="J128" s="420"/>
      <c r="K128" s="206" t="str">
        <f t="shared" ref="K128:AA128" si="125">IF(ISNUMBER(SEARCH($E128,K$9)),$D128,"")</f>
        <v/>
      </c>
      <c r="L128" s="206" t="str">
        <f t="shared" si="125"/>
        <v/>
      </c>
      <c r="M128" s="206" t="str">
        <f t="shared" si="125"/>
        <v/>
      </c>
      <c r="N128" s="206" t="str">
        <f t="shared" si="125"/>
        <v/>
      </c>
      <c r="O128" s="206" t="str">
        <f t="shared" si="125"/>
        <v/>
      </c>
      <c r="P128" s="206" t="str">
        <f t="shared" si="125"/>
        <v/>
      </c>
      <c r="Q128" s="206" t="str">
        <f t="shared" si="125"/>
        <v/>
      </c>
      <c r="R128" s="206" t="str">
        <f t="shared" si="125"/>
        <v/>
      </c>
      <c r="S128" s="206" t="str">
        <f t="shared" si="125"/>
        <v/>
      </c>
      <c r="T128" s="206" t="str">
        <f t="shared" si="125"/>
        <v/>
      </c>
      <c r="U128" s="206" t="str">
        <f t="shared" si="125"/>
        <v/>
      </c>
      <c r="V128" s="206" t="str">
        <f t="shared" si="125"/>
        <v/>
      </c>
      <c r="W128" s="206" t="str">
        <f t="shared" si="125"/>
        <v/>
      </c>
      <c r="X128" s="206" t="str">
        <f t="shared" si="125"/>
        <v/>
      </c>
      <c r="Y128" s="206" t="str">
        <f t="shared" si="125"/>
        <v/>
      </c>
      <c r="Z128" s="206" t="str">
        <f t="shared" si="125"/>
        <v/>
      </c>
      <c r="AA128" s="206" t="str">
        <f t="shared" si="125"/>
        <v/>
      </c>
    </row>
    <row r="129">
      <c r="A129" s="426" t="s">
        <v>1475</v>
      </c>
      <c r="B129" s="427" t="s">
        <v>1581</v>
      </c>
      <c r="C129" s="427" t="s">
        <v>1477</v>
      </c>
      <c r="D129" s="427" t="s">
        <v>1478</v>
      </c>
      <c r="E129" s="356" t="s">
        <v>1479</v>
      </c>
      <c r="F129" s="356" t="s">
        <v>1480</v>
      </c>
      <c r="G129" s="427" t="s">
        <v>1481</v>
      </c>
      <c r="H129" s="427" t="s">
        <v>1482</v>
      </c>
      <c r="I129" s="356" t="s">
        <v>1483</v>
      </c>
      <c r="J129" s="356" t="s">
        <v>1484</v>
      </c>
      <c r="K129" s="206" t="str">
        <f t="shared" ref="K129:AA129" si="126">IF(ISNUMBER(SEARCH($E129,K$9)),$D129,"")</f>
        <v/>
      </c>
      <c r="L129" s="206" t="str">
        <f t="shared" si="126"/>
        <v/>
      </c>
      <c r="M129" s="206" t="str">
        <f t="shared" si="126"/>
        <v/>
      </c>
      <c r="N129" s="206" t="str">
        <f t="shared" si="126"/>
        <v/>
      </c>
      <c r="O129" s="206" t="str">
        <f t="shared" si="126"/>
        <v/>
      </c>
      <c r="P129" s="206" t="str">
        <f t="shared" si="126"/>
        <v/>
      </c>
      <c r="Q129" s="206" t="str">
        <f t="shared" si="126"/>
        <v/>
      </c>
      <c r="R129" s="206" t="str">
        <f t="shared" si="126"/>
        <v/>
      </c>
      <c r="S129" s="206" t="str">
        <f t="shared" si="126"/>
        <v/>
      </c>
      <c r="T129" s="206" t="str">
        <f t="shared" si="126"/>
        <v/>
      </c>
      <c r="U129" s="206" t="str">
        <f t="shared" si="126"/>
        <v/>
      </c>
      <c r="V129" s="206" t="str">
        <f t="shared" si="126"/>
        <v/>
      </c>
      <c r="W129" s="206" t="str">
        <f t="shared" si="126"/>
        <v/>
      </c>
      <c r="X129" s="206" t="str">
        <f t="shared" si="126"/>
        <v/>
      </c>
      <c r="Y129" s="206" t="str">
        <f t="shared" si="126"/>
        <v/>
      </c>
      <c r="Z129" s="206" t="str">
        <f t="shared" si="126"/>
        <v/>
      </c>
      <c r="AA129" s="206" t="str">
        <f t="shared" si="126"/>
        <v/>
      </c>
    </row>
    <row r="130">
      <c r="A130" s="122"/>
      <c r="B130" s="122"/>
      <c r="C130" s="122">
        <v>1.0</v>
      </c>
      <c r="D130" s="122"/>
      <c r="E130" s="122"/>
      <c r="F130" s="122"/>
      <c r="G130" s="122"/>
      <c r="H130" s="122"/>
      <c r="I130" s="122"/>
      <c r="J130" s="122"/>
      <c r="K130" s="206" t="str">
        <f t="shared" ref="K130:AA130" si="127">IF(ISNUMBER(SEARCH($E130,K$9)),$D130,"")</f>
        <v/>
      </c>
      <c r="L130" s="206" t="str">
        <f t="shared" si="127"/>
        <v/>
      </c>
      <c r="M130" s="206" t="str">
        <f t="shared" si="127"/>
        <v/>
      </c>
      <c r="N130" s="206" t="str">
        <f t="shared" si="127"/>
        <v/>
      </c>
      <c r="O130" s="206" t="str">
        <f t="shared" si="127"/>
        <v/>
      </c>
      <c r="P130" s="206" t="str">
        <f t="shared" si="127"/>
        <v/>
      </c>
      <c r="Q130" s="206" t="str">
        <f t="shared" si="127"/>
        <v/>
      </c>
      <c r="R130" s="206" t="str">
        <f t="shared" si="127"/>
        <v/>
      </c>
      <c r="S130" s="206" t="str">
        <f t="shared" si="127"/>
        <v/>
      </c>
      <c r="T130" s="206" t="str">
        <f t="shared" si="127"/>
        <v/>
      </c>
      <c r="U130" s="206" t="str">
        <f t="shared" si="127"/>
        <v/>
      </c>
      <c r="V130" s="206" t="str">
        <f t="shared" si="127"/>
        <v/>
      </c>
      <c r="W130" s="206" t="str">
        <f t="shared" si="127"/>
        <v/>
      </c>
      <c r="X130" s="206" t="str">
        <f t="shared" si="127"/>
        <v/>
      </c>
      <c r="Y130" s="206" t="str">
        <f t="shared" si="127"/>
        <v/>
      </c>
      <c r="Z130" s="206" t="str">
        <f t="shared" si="127"/>
        <v/>
      </c>
      <c r="AA130" s="206" t="str">
        <f t="shared" si="127"/>
        <v/>
      </c>
    </row>
    <row r="131">
      <c r="A131" s="122"/>
      <c r="B131" s="122"/>
      <c r="C131" s="122">
        <v>2.0</v>
      </c>
      <c r="D131" s="122"/>
      <c r="E131" s="122"/>
      <c r="F131" s="122"/>
      <c r="G131" s="122"/>
      <c r="H131" s="122"/>
      <c r="I131" s="122"/>
      <c r="J131" s="122"/>
      <c r="K131" s="206" t="str">
        <f t="shared" ref="K131:AA131" si="128">IF(ISNUMBER(SEARCH($E131,K$9)),$D131,"")</f>
        <v/>
      </c>
      <c r="L131" s="206" t="str">
        <f t="shared" si="128"/>
        <v/>
      </c>
      <c r="M131" s="206" t="str">
        <f t="shared" si="128"/>
        <v/>
      </c>
      <c r="N131" s="206" t="str">
        <f t="shared" si="128"/>
        <v/>
      </c>
      <c r="O131" s="206" t="str">
        <f t="shared" si="128"/>
        <v/>
      </c>
      <c r="P131" s="206" t="str">
        <f t="shared" si="128"/>
        <v/>
      </c>
      <c r="Q131" s="206" t="str">
        <f t="shared" si="128"/>
        <v/>
      </c>
      <c r="R131" s="206" t="str">
        <f t="shared" si="128"/>
        <v/>
      </c>
      <c r="S131" s="206" t="str">
        <f t="shared" si="128"/>
        <v/>
      </c>
      <c r="T131" s="206" t="str">
        <f t="shared" si="128"/>
        <v/>
      </c>
      <c r="U131" s="206" t="str">
        <f t="shared" si="128"/>
        <v/>
      </c>
      <c r="V131" s="206" t="str">
        <f t="shared" si="128"/>
        <v/>
      </c>
      <c r="W131" s="206" t="str">
        <f t="shared" si="128"/>
        <v/>
      </c>
      <c r="X131" s="206" t="str">
        <f t="shared" si="128"/>
        <v/>
      </c>
      <c r="Y131" s="206" t="str">
        <f t="shared" si="128"/>
        <v/>
      </c>
      <c r="Z131" s="206" t="str">
        <f t="shared" si="128"/>
        <v/>
      </c>
      <c r="AA131" s="206" t="str">
        <f t="shared" si="128"/>
        <v/>
      </c>
    </row>
    <row r="132">
      <c r="A132" s="122"/>
      <c r="B132" s="122"/>
      <c r="C132" s="122">
        <v>3.0</v>
      </c>
      <c r="D132" s="122"/>
      <c r="E132" s="122"/>
      <c r="F132" s="122"/>
      <c r="G132" s="122"/>
      <c r="H132" s="122"/>
      <c r="I132" s="122"/>
      <c r="J132" s="122"/>
      <c r="K132" s="206" t="str">
        <f t="shared" ref="K132:AA132" si="129">IF(ISNUMBER(SEARCH($E132,K$9)),$D132,"")</f>
        <v/>
      </c>
      <c r="L132" s="206" t="str">
        <f t="shared" si="129"/>
        <v/>
      </c>
      <c r="M132" s="206" t="str">
        <f t="shared" si="129"/>
        <v/>
      </c>
      <c r="N132" s="206" t="str">
        <f t="shared" si="129"/>
        <v/>
      </c>
      <c r="O132" s="206" t="str">
        <f t="shared" si="129"/>
        <v/>
      </c>
      <c r="P132" s="206" t="str">
        <f t="shared" si="129"/>
        <v/>
      </c>
      <c r="Q132" s="206" t="str">
        <f t="shared" si="129"/>
        <v/>
      </c>
      <c r="R132" s="206" t="str">
        <f t="shared" si="129"/>
        <v/>
      </c>
      <c r="S132" s="206" t="str">
        <f t="shared" si="129"/>
        <v/>
      </c>
      <c r="T132" s="206" t="str">
        <f t="shared" si="129"/>
        <v/>
      </c>
      <c r="U132" s="206" t="str">
        <f t="shared" si="129"/>
        <v/>
      </c>
      <c r="V132" s="206" t="str">
        <f t="shared" si="129"/>
        <v/>
      </c>
      <c r="W132" s="206" t="str">
        <f t="shared" si="129"/>
        <v/>
      </c>
      <c r="X132" s="206" t="str">
        <f t="shared" si="129"/>
        <v/>
      </c>
      <c r="Y132" s="206" t="str">
        <f t="shared" si="129"/>
        <v/>
      </c>
      <c r="Z132" s="206" t="str">
        <f t="shared" si="129"/>
        <v/>
      </c>
      <c r="AA132" s="206" t="str">
        <f t="shared" si="129"/>
        <v/>
      </c>
    </row>
    <row r="133">
      <c r="A133" s="122"/>
      <c r="B133" s="122"/>
      <c r="C133" s="122">
        <v>4.0</v>
      </c>
      <c r="D133" s="122"/>
      <c r="E133" s="122"/>
      <c r="F133" s="122"/>
      <c r="G133" s="122"/>
      <c r="H133" s="122"/>
      <c r="I133" s="122"/>
      <c r="J133" s="122"/>
      <c r="K133" s="206" t="str">
        <f t="shared" ref="K133:AA133" si="130">IF(ISNUMBER(SEARCH($E133,K$9)),$D133,"")</f>
        <v/>
      </c>
      <c r="L133" s="206" t="str">
        <f t="shared" si="130"/>
        <v/>
      </c>
      <c r="M133" s="206" t="str">
        <f t="shared" si="130"/>
        <v/>
      </c>
      <c r="N133" s="206" t="str">
        <f t="shared" si="130"/>
        <v/>
      </c>
      <c r="O133" s="206" t="str">
        <f t="shared" si="130"/>
        <v/>
      </c>
      <c r="P133" s="206" t="str">
        <f t="shared" si="130"/>
        <v/>
      </c>
      <c r="Q133" s="206" t="str">
        <f t="shared" si="130"/>
        <v/>
      </c>
      <c r="R133" s="206" t="str">
        <f t="shared" si="130"/>
        <v/>
      </c>
      <c r="S133" s="206" t="str">
        <f t="shared" si="130"/>
        <v/>
      </c>
      <c r="T133" s="206" t="str">
        <f t="shared" si="130"/>
        <v/>
      </c>
      <c r="U133" s="206" t="str">
        <f t="shared" si="130"/>
        <v/>
      </c>
      <c r="V133" s="206" t="str">
        <f t="shared" si="130"/>
        <v/>
      </c>
      <c r="W133" s="206" t="str">
        <f t="shared" si="130"/>
        <v/>
      </c>
      <c r="X133" s="206" t="str">
        <f t="shared" si="130"/>
        <v/>
      </c>
      <c r="Y133" s="206" t="str">
        <f t="shared" si="130"/>
        <v/>
      </c>
      <c r="Z133" s="206" t="str">
        <f t="shared" si="130"/>
        <v/>
      </c>
      <c r="AA133" s="206" t="str">
        <f t="shared" si="130"/>
        <v/>
      </c>
    </row>
    <row r="134">
      <c r="A134" s="122"/>
      <c r="B134" s="122"/>
      <c r="C134" s="122">
        <v>5.0</v>
      </c>
      <c r="D134" s="122"/>
      <c r="E134" s="122"/>
      <c r="F134" s="122"/>
      <c r="G134" s="122"/>
      <c r="H134" s="122"/>
      <c r="I134" s="122"/>
      <c r="J134" s="122"/>
      <c r="K134" s="206" t="str">
        <f t="shared" ref="K134:AA134" si="131">IF(ISNUMBER(SEARCH($E134,K$9)),$D134,"")</f>
        <v/>
      </c>
      <c r="L134" s="206" t="str">
        <f t="shared" si="131"/>
        <v/>
      </c>
      <c r="M134" s="206" t="str">
        <f t="shared" si="131"/>
        <v/>
      </c>
      <c r="N134" s="206" t="str">
        <f t="shared" si="131"/>
        <v/>
      </c>
      <c r="O134" s="206" t="str">
        <f t="shared" si="131"/>
        <v/>
      </c>
      <c r="P134" s="206" t="str">
        <f t="shared" si="131"/>
        <v/>
      </c>
      <c r="Q134" s="206" t="str">
        <f t="shared" si="131"/>
        <v/>
      </c>
      <c r="R134" s="206" t="str">
        <f t="shared" si="131"/>
        <v/>
      </c>
      <c r="S134" s="206" t="str">
        <f t="shared" si="131"/>
        <v/>
      </c>
      <c r="T134" s="206" t="str">
        <f t="shared" si="131"/>
        <v/>
      </c>
      <c r="U134" s="206" t="str">
        <f t="shared" si="131"/>
        <v/>
      </c>
      <c r="V134" s="206" t="str">
        <f t="shared" si="131"/>
        <v/>
      </c>
      <c r="W134" s="206" t="str">
        <f t="shared" si="131"/>
        <v/>
      </c>
      <c r="X134" s="206" t="str">
        <f t="shared" si="131"/>
        <v/>
      </c>
      <c r="Y134" s="206" t="str">
        <f t="shared" si="131"/>
        <v/>
      </c>
      <c r="Z134" s="206" t="str">
        <f t="shared" si="131"/>
        <v/>
      </c>
      <c r="AA134" s="206" t="str">
        <f t="shared" si="131"/>
        <v/>
      </c>
    </row>
    <row r="135">
      <c r="A135" s="420"/>
      <c r="B135" s="420"/>
      <c r="C135" s="420">
        <v>6.0</v>
      </c>
      <c r="D135" s="420"/>
      <c r="E135" s="420"/>
      <c r="F135" s="420"/>
      <c r="G135" s="420"/>
      <c r="H135" s="420"/>
      <c r="I135" s="420"/>
      <c r="J135" s="420"/>
      <c r="K135" s="206" t="str">
        <f t="shared" ref="K135:AA135" si="132">IF(ISNUMBER(SEARCH($E135,K$9)),$D135,"")</f>
        <v/>
      </c>
      <c r="L135" s="206" t="str">
        <f t="shared" si="132"/>
        <v/>
      </c>
      <c r="M135" s="206" t="str">
        <f t="shared" si="132"/>
        <v/>
      </c>
      <c r="N135" s="206" t="str">
        <f t="shared" si="132"/>
        <v/>
      </c>
      <c r="O135" s="206" t="str">
        <f t="shared" si="132"/>
        <v/>
      </c>
      <c r="P135" s="206" t="str">
        <f t="shared" si="132"/>
        <v/>
      </c>
      <c r="Q135" s="206" t="str">
        <f t="shared" si="132"/>
        <v/>
      </c>
      <c r="R135" s="206" t="str">
        <f t="shared" si="132"/>
        <v/>
      </c>
      <c r="S135" s="206" t="str">
        <f t="shared" si="132"/>
        <v/>
      </c>
      <c r="T135" s="206" t="str">
        <f t="shared" si="132"/>
        <v/>
      </c>
      <c r="U135" s="206" t="str">
        <f t="shared" si="132"/>
        <v/>
      </c>
      <c r="V135" s="206" t="str">
        <f t="shared" si="132"/>
        <v/>
      </c>
      <c r="W135" s="206" t="str">
        <f t="shared" si="132"/>
        <v/>
      </c>
      <c r="X135" s="206" t="str">
        <f t="shared" si="132"/>
        <v/>
      </c>
      <c r="Y135" s="206" t="str">
        <f t="shared" si="132"/>
        <v/>
      </c>
      <c r="Z135" s="206" t="str">
        <f t="shared" si="132"/>
        <v/>
      </c>
      <c r="AA135" s="206" t="str">
        <f t="shared" si="132"/>
        <v/>
      </c>
    </row>
  </sheetData>
  <mergeCells count="1">
    <mergeCell ref="F2:I4"/>
  </mergeCells>
  <dataValidations>
    <dataValidation type="list" allowBlank="1" sqref="E11:F16 E18:F23 E25:F30 E32:F37 E39:F44 E46:F51 E53:F58 E60:F65 E67:F72 E74:F79 E81:F86 E88:F93 E95:F100 E102:F107 E109:F114 E116:F121 E123:F128 E130:F135">
      <formula1>'2020 SCPT Tournament Prelim Sta'!$K$8:$AA$8</formula1>
    </dataValidation>
    <dataValidation type="list" allowBlank="1" showErrorMessage="1" sqref="G11:G16 I11:I16 G18:G23 I18:I23 G25:G30 I25:I30 G32:G37 I32:I37 G39:G44 I39:I44 G46:G51 I46:I51 G53:G58 I53:I58 G60:G65 I60:I65 G67:G72 I67:I72 G74:G79 I74:I79 G81:G86 I81:I86 G88:G93 I88:I93 G95:G100 I95:I100 G102:G107 I102:I107 G109:G114 I109:I114 G116:G121 I116:I121 G123:G128 I123:I128 G130:G135 I130:I135">
      <formula1>#REF!</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1440</v>
      </c>
      <c r="B1" s="356" t="s">
        <v>1416</v>
      </c>
      <c r="C1" s="356" t="s">
        <v>1417</v>
      </c>
      <c r="D1" s="356" t="s">
        <v>1418</v>
      </c>
      <c r="E1" s="357" t="s">
        <v>1419</v>
      </c>
      <c r="G1" s="356"/>
      <c r="J1" s="387" t="s">
        <v>1442</v>
      </c>
      <c r="P1" s="388" t="s">
        <v>1443</v>
      </c>
      <c r="Q1" s="388" t="s">
        <v>1444</v>
      </c>
      <c r="R1" s="389" t="s">
        <v>1445</v>
      </c>
      <c r="S1" s="389" t="s">
        <v>1446</v>
      </c>
      <c r="T1" s="389" t="s">
        <v>1447</v>
      </c>
      <c r="U1" s="389" t="s">
        <v>1448</v>
      </c>
      <c r="V1" s="390" t="s">
        <v>1449</v>
      </c>
      <c r="W1" s="388" t="s">
        <v>1450</v>
      </c>
      <c r="X1" s="206"/>
      <c r="Y1" s="206"/>
      <c r="Z1" s="206"/>
      <c r="AA1" s="206"/>
      <c r="AB1" s="206"/>
      <c r="AC1" s="206"/>
      <c r="AD1" s="206"/>
      <c r="AE1" s="206"/>
      <c r="AF1" s="206"/>
      <c r="AG1" s="206"/>
      <c r="AH1" s="206"/>
      <c r="AI1" s="206"/>
      <c r="AJ1" s="206"/>
      <c r="AK1" s="206"/>
      <c r="AL1" s="206"/>
      <c r="AM1" s="206"/>
      <c r="AN1" s="122">
        <v>2323.0</v>
      </c>
      <c r="AO1" s="206"/>
      <c r="AP1" s="206"/>
      <c r="AQ1" s="206"/>
      <c r="AR1" s="206"/>
    </row>
    <row r="2" ht="28.5" customHeight="1">
      <c r="A2" s="378" t="s">
        <v>1432</v>
      </c>
      <c r="B2" s="378" t="s">
        <v>1452</v>
      </c>
      <c r="C2" s="378">
        <v>1.0</v>
      </c>
      <c r="D2" s="380">
        <f t="shared" ref="D2:D7" si="1">SUMIF($C$9:$C$99984,C2,$D$9:$D$9984)/$A$3</f>
        <v>7.222222222</v>
      </c>
      <c r="E2" s="377">
        <f>countifs(C$10:C$9964,"=1",D$10:D$9964,"=10")</f>
        <v>1</v>
      </c>
      <c r="J2" s="387" t="s">
        <v>1454</v>
      </c>
      <c r="N2" s="394" t="s">
        <v>1457</v>
      </c>
      <c r="O2" s="206"/>
      <c r="P2" s="206"/>
      <c r="Q2" s="206"/>
      <c r="R2" s="206"/>
      <c r="S2" s="206"/>
      <c r="T2" s="206"/>
      <c r="U2" s="206"/>
      <c r="V2" s="206"/>
      <c r="W2" s="206"/>
      <c r="X2" s="206"/>
      <c r="Y2" s="206"/>
      <c r="Z2" s="206"/>
      <c r="AA2" s="206"/>
      <c r="AB2" s="395" t="s">
        <v>1459</v>
      </c>
      <c r="AC2" s="206"/>
      <c r="AD2" s="206"/>
      <c r="AE2" s="206"/>
      <c r="AF2" s="206"/>
      <c r="AG2" s="206"/>
      <c r="AH2" s="206"/>
      <c r="AI2" s="206"/>
      <c r="AJ2" s="395"/>
      <c r="AK2" s="395" t="s">
        <v>1460</v>
      </c>
      <c r="AL2" s="206"/>
      <c r="AM2" s="206"/>
      <c r="AN2" s="206"/>
      <c r="AO2" s="206"/>
      <c r="AP2" s="206"/>
      <c r="AQ2" s="206"/>
      <c r="AR2" s="206"/>
    </row>
    <row r="3" ht="28.5" customHeight="1">
      <c r="A3" s="384">
        <f>Count(C9:C9984)/5</f>
        <v>3.6</v>
      </c>
      <c r="B3" s="378" t="s">
        <v>1462</v>
      </c>
      <c r="C3" s="378">
        <v>2.0</v>
      </c>
      <c r="D3" s="380">
        <f t="shared" si="1"/>
        <v>5</v>
      </c>
      <c r="E3" s="377">
        <f>countifs(C$10:C$9964,"=2",D$10:D$9964,"=10")</f>
        <v>0</v>
      </c>
      <c r="H3" s="306"/>
      <c r="I3" s="398" t="s">
        <v>1441</v>
      </c>
      <c r="J3" s="377">
        <f t="shared" ref="J3:Z3" si="2">COUNT(J9:J9984)</f>
        <v>1</v>
      </c>
      <c r="K3" s="377">
        <f t="shared" si="2"/>
        <v>2</v>
      </c>
      <c r="L3" s="377">
        <f t="shared" si="2"/>
        <v>0</v>
      </c>
      <c r="M3" s="377">
        <f t="shared" si="2"/>
        <v>0</v>
      </c>
      <c r="N3" s="377">
        <f t="shared" si="2"/>
        <v>2</v>
      </c>
      <c r="O3" s="377">
        <f t="shared" si="2"/>
        <v>1</v>
      </c>
      <c r="P3" s="377">
        <f t="shared" si="2"/>
        <v>0</v>
      </c>
      <c r="Q3" s="377">
        <f t="shared" si="2"/>
        <v>2</v>
      </c>
      <c r="R3" s="377">
        <f t="shared" si="2"/>
        <v>0</v>
      </c>
      <c r="S3" s="377">
        <f t="shared" si="2"/>
        <v>2</v>
      </c>
      <c r="T3" s="377">
        <f t="shared" si="2"/>
        <v>2</v>
      </c>
      <c r="U3" s="377">
        <f t="shared" si="2"/>
        <v>1</v>
      </c>
      <c r="V3" s="377">
        <f t="shared" si="2"/>
        <v>1</v>
      </c>
      <c r="W3" s="377">
        <f t="shared" si="2"/>
        <v>0</v>
      </c>
      <c r="X3" s="377">
        <f t="shared" si="2"/>
        <v>1</v>
      </c>
      <c r="Y3" s="377">
        <f t="shared" si="2"/>
        <v>1</v>
      </c>
      <c r="Z3" s="402">
        <f t="shared" si="2"/>
        <v>2</v>
      </c>
      <c r="AA3" s="403"/>
      <c r="AB3" s="404">
        <f t="shared" ref="AB3:AI3" si="3">COUNT(AB9:AB9984)</f>
        <v>2</v>
      </c>
      <c r="AC3" s="377">
        <f t="shared" si="3"/>
        <v>1</v>
      </c>
      <c r="AD3" s="377">
        <f t="shared" si="3"/>
        <v>2</v>
      </c>
      <c r="AE3" s="377">
        <f t="shared" si="3"/>
        <v>2</v>
      </c>
      <c r="AF3" s="377">
        <f t="shared" si="3"/>
        <v>2</v>
      </c>
      <c r="AG3" s="377">
        <f t="shared" si="3"/>
        <v>2</v>
      </c>
      <c r="AH3" s="377">
        <f t="shared" si="3"/>
        <v>2</v>
      </c>
      <c r="AI3" s="402">
        <f t="shared" si="3"/>
        <v>0</v>
      </c>
      <c r="AJ3" s="403"/>
      <c r="AK3" s="404">
        <f t="shared" ref="AK3:AR3" si="4">COUNT(AK9:AK9984)</f>
        <v>2</v>
      </c>
      <c r="AL3" s="377">
        <f t="shared" si="4"/>
        <v>1</v>
      </c>
      <c r="AM3" s="377">
        <f t="shared" si="4"/>
        <v>2</v>
      </c>
      <c r="AN3" s="377">
        <f t="shared" si="4"/>
        <v>2</v>
      </c>
      <c r="AO3" s="377">
        <f t="shared" si="4"/>
        <v>2</v>
      </c>
      <c r="AP3" s="377">
        <f t="shared" si="4"/>
        <v>2</v>
      </c>
      <c r="AQ3" s="377">
        <f t="shared" si="4"/>
        <v>1</v>
      </c>
      <c r="AR3" s="377">
        <f t="shared" si="4"/>
        <v>0</v>
      </c>
    </row>
    <row r="4" ht="28.5" customHeight="1">
      <c r="A4" s="391"/>
      <c r="B4" s="398" t="s">
        <v>1465</v>
      </c>
      <c r="C4" s="378">
        <v>3.0</v>
      </c>
      <c r="D4" s="380">
        <f t="shared" si="1"/>
        <v>5.555555556</v>
      </c>
      <c r="E4" s="377">
        <f>countifs(C$10:C$9964,"=3",D$10:D$9964,"=10")</f>
        <v>0</v>
      </c>
      <c r="F4" s="378" t="s">
        <v>1453</v>
      </c>
      <c r="G4" s="406" t="s">
        <v>1455</v>
      </c>
      <c r="H4" s="407" t="s">
        <v>1456</v>
      </c>
      <c r="I4" s="398" t="s">
        <v>1469</v>
      </c>
      <c r="J4" s="408">
        <f t="shared" ref="J4:Z4" si="5">SUM(J9:J9984)/J3</f>
        <v>7</v>
      </c>
      <c r="K4" s="408">
        <f t="shared" si="5"/>
        <v>4.5</v>
      </c>
      <c r="L4" s="408" t="str">
        <f t="shared" si="5"/>
        <v>#DIV/0!</v>
      </c>
      <c r="M4" s="408" t="str">
        <f t="shared" si="5"/>
        <v>#DIV/0!</v>
      </c>
      <c r="N4" s="408">
        <f t="shared" si="5"/>
        <v>8.5</v>
      </c>
      <c r="O4" s="408">
        <f t="shared" si="5"/>
        <v>6</v>
      </c>
      <c r="P4" s="408" t="str">
        <f t="shared" si="5"/>
        <v>#DIV/0!</v>
      </c>
      <c r="Q4" s="408">
        <f t="shared" si="5"/>
        <v>5.5</v>
      </c>
      <c r="R4" s="408" t="str">
        <f t="shared" si="5"/>
        <v>#DIV/0!</v>
      </c>
      <c r="S4" s="408">
        <f t="shared" si="5"/>
        <v>8.5</v>
      </c>
      <c r="T4" s="408">
        <f t="shared" si="5"/>
        <v>8</v>
      </c>
      <c r="U4" s="408">
        <f t="shared" si="5"/>
        <v>10</v>
      </c>
      <c r="V4" s="408">
        <f t="shared" si="5"/>
        <v>7</v>
      </c>
      <c r="W4" s="408" t="str">
        <f t="shared" si="5"/>
        <v>#DIV/0!</v>
      </c>
      <c r="X4" s="408">
        <f t="shared" si="5"/>
        <v>10</v>
      </c>
      <c r="Y4" s="408">
        <f t="shared" si="5"/>
        <v>9</v>
      </c>
      <c r="Z4" s="410">
        <f t="shared" si="5"/>
        <v>8.5</v>
      </c>
      <c r="AA4" s="411"/>
      <c r="AB4" s="413">
        <f t="shared" ref="AB4:AI4" si="6">SUM(AB9:AB9984)/AB3</f>
        <v>8.5</v>
      </c>
      <c r="AC4" s="408">
        <f t="shared" si="6"/>
        <v>10</v>
      </c>
      <c r="AD4" s="408">
        <f t="shared" si="6"/>
        <v>2.5</v>
      </c>
      <c r="AE4" s="408">
        <f t="shared" si="6"/>
        <v>8.5</v>
      </c>
      <c r="AF4" s="408">
        <f t="shared" si="6"/>
        <v>8.5</v>
      </c>
      <c r="AG4" s="408">
        <f t="shared" si="6"/>
        <v>9</v>
      </c>
      <c r="AH4" s="408">
        <f t="shared" si="6"/>
        <v>6.5</v>
      </c>
      <c r="AI4" s="410" t="str">
        <f t="shared" si="6"/>
        <v>#DIV/0!</v>
      </c>
      <c r="AJ4" s="411"/>
      <c r="AK4" s="413">
        <f t="shared" ref="AK4:AR4" si="7">SUM(AK9:AK9984)/AK3</f>
        <v>9</v>
      </c>
      <c r="AL4" s="408">
        <f t="shared" si="7"/>
        <v>6</v>
      </c>
      <c r="AM4" s="408">
        <f t="shared" si="7"/>
        <v>9</v>
      </c>
      <c r="AN4" s="408">
        <f t="shared" si="7"/>
        <v>7</v>
      </c>
      <c r="AO4" s="408">
        <f t="shared" si="7"/>
        <v>2.5</v>
      </c>
      <c r="AP4" s="408">
        <f t="shared" si="7"/>
        <v>9</v>
      </c>
      <c r="AQ4" s="408">
        <f t="shared" si="7"/>
        <v>8</v>
      </c>
      <c r="AR4" s="408" t="str">
        <f t="shared" si="7"/>
        <v>#DIV/0!</v>
      </c>
    </row>
    <row r="5" ht="28.5" customHeight="1">
      <c r="A5" s="396"/>
      <c r="B5" s="398" t="s">
        <v>1472</v>
      </c>
      <c r="C5" s="378">
        <v>4.0</v>
      </c>
      <c r="D5" s="380">
        <f t="shared" si="1"/>
        <v>5.555555556</v>
      </c>
      <c r="E5" s="377">
        <f>countifs(C$10:C$9964,"=4",D$10:D$9964,"=10")</f>
        <v>2</v>
      </c>
      <c r="F5" s="399">
        <f>COUNTIFS(A10:A9984,"x",D10:D9984,"10")</f>
        <v>2</v>
      </c>
      <c r="G5" s="400">
        <f>COUNTIFS(G10:G9984,"x",D10:D9984,"10")</f>
        <v>1</v>
      </c>
      <c r="H5" s="378">
        <f>COUNTIFS(I10:I9984,"x",D10:D9984,"10")</f>
        <v>0</v>
      </c>
      <c r="I5" s="417" t="s">
        <v>1463</v>
      </c>
      <c r="J5" s="377">
        <f t="shared" ref="J5:Z5" si="8">COUNTIF(J9:J9984,10)</f>
        <v>0</v>
      </c>
      <c r="K5" s="377">
        <f t="shared" si="8"/>
        <v>0</v>
      </c>
      <c r="L5" s="377">
        <f t="shared" si="8"/>
        <v>0</v>
      </c>
      <c r="M5" s="377">
        <f t="shared" si="8"/>
        <v>0</v>
      </c>
      <c r="N5" s="377">
        <f t="shared" si="8"/>
        <v>0</v>
      </c>
      <c r="O5" s="377">
        <f t="shared" si="8"/>
        <v>0</v>
      </c>
      <c r="P5" s="377">
        <f t="shared" si="8"/>
        <v>0</v>
      </c>
      <c r="Q5" s="377">
        <f t="shared" si="8"/>
        <v>0</v>
      </c>
      <c r="R5" s="377">
        <f t="shared" si="8"/>
        <v>0</v>
      </c>
      <c r="S5" s="377">
        <f t="shared" si="8"/>
        <v>0</v>
      </c>
      <c r="T5" s="377">
        <f t="shared" si="8"/>
        <v>1</v>
      </c>
      <c r="U5" s="377">
        <f t="shared" si="8"/>
        <v>1</v>
      </c>
      <c r="V5" s="377">
        <f t="shared" si="8"/>
        <v>0</v>
      </c>
      <c r="W5" s="377">
        <f t="shared" si="8"/>
        <v>0</v>
      </c>
      <c r="X5" s="377">
        <f t="shared" si="8"/>
        <v>1</v>
      </c>
      <c r="Y5" s="377">
        <f t="shared" si="8"/>
        <v>0</v>
      </c>
      <c r="Z5" s="402">
        <f t="shared" si="8"/>
        <v>0</v>
      </c>
      <c r="AA5" s="403"/>
      <c r="AB5" s="404">
        <f t="shared" ref="AB5:AI5" si="9">COUNTIF(AB9:AB9984,10)</f>
        <v>0</v>
      </c>
      <c r="AC5" s="377">
        <f t="shared" si="9"/>
        <v>1</v>
      </c>
      <c r="AD5" s="377">
        <f t="shared" si="9"/>
        <v>0</v>
      </c>
      <c r="AE5" s="377">
        <f t="shared" si="9"/>
        <v>0</v>
      </c>
      <c r="AF5" s="377">
        <f t="shared" si="9"/>
        <v>1</v>
      </c>
      <c r="AG5" s="377">
        <f t="shared" si="9"/>
        <v>1</v>
      </c>
      <c r="AH5" s="377">
        <f t="shared" si="9"/>
        <v>0</v>
      </c>
      <c r="AI5" s="402">
        <f t="shared" si="9"/>
        <v>0</v>
      </c>
      <c r="AJ5" s="403"/>
      <c r="AK5" s="404">
        <f t="shared" ref="AK5:AR5" si="10">COUNTIF(AK9:AK9984,10)</f>
        <v>0</v>
      </c>
      <c r="AL5" s="377">
        <f t="shared" si="10"/>
        <v>0</v>
      </c>
      <c r="AM5" s="377">
        <f t="shared" si="10"/>
        <v>1</v>
      </c>
      <c r="AN5" s="377">
        <f t="shared" si="10"/>
        <v>0</v>
      </c>
      <c r="AO5" s="377">
        <f t="shared" si="10"/>
        <v>0</v>
      </c>
      <c r="AP5" s="377">
        <f t="shared" si="10"/>
        <v>1</v>
      </c>
      <c r="AQ5" s="377">
        <f t="shared" si="10"/>
        <v>0</v>
      </c>
      <c r="AR5" s="377">
        <f t="shared" si="10"/>
        <v>0</v>
      </c>
    </row>
    <row r="6" ht="29.25" customHeight="1">
      <c r="A6" s="306"/>
      <c r="B6" s="398" t="s">
        <v>1486</v>
      </c>
      <c r="C6" s="378">
        <v>5.0</v>
      </c>
      <c r="D6" s="380">
        <f t="shared" si="1"/>
        <v>7.222222222</v>
      </c>
      <c r="E6" s="377">
        <f>countifs(C$10:C$9964,"=5",D$10:D$9964,"=10")</f>
        <v>0</v>
      </c>
      <c r="F6" s="378" t="s">
        <v>1466</v>
      </c>
      <c r="G6" s="406" t="s">
        <v>1467</v>
      </c>
      <c r="H6" s="378" t="s">
        <v>1468</v>
      </c>
      <c r="I6" s="418" t="s">
        <v>1487</v>
      </c>
      <c r="J6" s="377"/>
      <c r="K6" s="377"/>
      <c r="L6" s="377"/>
      <c r="M6" s="377"/>
      <c r="N6" s="377"/>
      <c r="O6" s="377"/>
      <c r="P6" s="377"/>
      <c r="Q6" s="377"/>
      <c r="R6" s="377"/>
      <c r="S6" s="377"/>
      <c r="T6" s="377"/>
      <c r="U6" s="377"/>
      <c r="V6" s="377"/>
      <c r="W6" s="377"/>
      <c r="X6" s="377"/>
      <c r="Y6" s="377"/>
      <c r="Z6" s="377"/>
    </row>
    <row r="7" ht="29.25" customHeight="1">
      <c r="A7" s="409"/>
      <c r="B7" s="398" t="s">
        <v>1488</v>
      </c>
      <c r="C7" s="378">
        <v>6.0</v>
      </c>
      <c r="D7" s="380">
        <f t="shared" si="1"/>
        <v>7.222222222</v>
      </c>
      <c r="E7" s="377">
        <f>countifs(C$10:C$9964,"=6",D$10:D$9964,"=10")</f>
        <v>0</v>
      </c>
      <c r="F7" s="380">
        <f>SUMIF(A10:A9984,"x",D10:D9984)/A3</f>
        <v>7.222222222</v>
      </c>
      <c r="G7" s="380">
        <f>SUMIF(G10:G9984,"x",D10:D9984)/A3</f>
        <v>4.166666667</v>
      </c>
      <c r="H7" s="414">
        <f>SUMIF(I10:I9984,"x",D10:D9984)/(COUNTIF(I10:I9984,"x"))</f>
        <v>7.666666667</v>
      </c>
      <c r="J7" s="415" t="s">
        <v>1</v>
      </c>
      <c r="K7" s="415" t="s">
        <v>1029</v>
      </c>
      <c r="L7" s="415" t="s">
        <v>1050</v>
      </c>
      <c r="M7" s="415" t="s">
        <v>1038</v>
      </c>
      <c r="N7" s="415" t="s">
        <v>1009</v>
      </c>
      <c r="O7" s="415" t="s">
        <v>1060</v>
      </c>
      <c r="P7" s="415" t="s">
        <v>1006</v>
      </c>
      <c r="Q7" s="415" t="s">
        <v>1353</v>
      </c>
      <c r="R7" s="415" t="s">
        <v>1035</v>
      </c>
      <c r="S7" s="415" t="s">
        <v>1042</v>
      </c>
      <c r="T7" s="415" t="s">
        <v>1471</v>
      </c>
      <c r="U7" s="415" t="s">
        <v>1473</v>
      </c>
      <c r="V7" s="415" t="s">
        <v>1020</v>
      </c>
      <c r="W7" s="415" t="s">
        <v>162</v>
      </c>
      <c r="X7" s="415" t="s">
        <v>1066</v>
      </c>
      <c r="Y7" s="415" t="s">
        <v>1072</v>
      </c>
      <c r="Z7" s="415" t="s">
        <v>1076</v>
      </c>
      <c r="AA7" s="415"/>
      <c r="AB7" s="415"/>
      <c r="AC7" s="415"/>
      <c r="AD7" s="415"/>
      <c r="AE7" s="415"/>
      <c r="AF7" s="415"/>
      <c r="AG7" s="415"/>
      <c r="AH7" s="415"/>
      <c r="AI7" s="415"/>
      <c r="AJ7" s="415"/>
      <c r="AK7" s="415"/>
      <c r="AL7" s="415"/>
      <c r="AM7" s="415"/>
      <c r="AN7" s="415"/>
      <c r="AO7" s="415"/>
      <c r="AP7" s="415"/>
      <c r="AQ7" s="415"/>
      <c r="AR7" s="415"/>
    </row>
    <row r="8">
      <c r="C8" s="399" t="s">
        <v>1474</v>
      </c>
      <c r="D8" s="416">
        <f>AVERAGE(D10:D9964)</f>
        <v>7.555555556</v>
      </c>
      <c r="E8" s="388" t="s">
        <v>1450</v>
      </c>
      <c r="J8" s="359" t="s">
        <v>1</v>
      </c>
      <c r="K8" s="360" t="s">
        <v>30</v>
      </c>
      <c r="L8" s="361" t="s">
        <v>1050</v>
      </c>
      <c r="M8" s="362" t="s">
        <v>135</v>
      </c>
      <c r="N8" s="269" t="s">
        <v>161</v>
      </c>
      <c r="O8" s="363" t="s">
        <v>200</v>
      </c>
      <c r="P8" s="364" t="s">
        <v>218</v>
      </c>
      <c r="Q8" s="365" t="s">
        <v>340</v>
      </c>
      <c r="R8" s="366" t="s">
        <v>252</v>
      </c>
      <c r="S8" s="367" t="s">
        <v>2</v>
      </c>
      <c r="T8" s="368" t="s">
        <v>31</v>
      </c>
      <c r="U8" s="369" t="s">
        <v>66</v>
      </c>
      <c r="V8" s="370" t="s">
        <v>143</v>
      </c>
      <c r="W8" s="371" t="s">
        <v>162</v>
      </c>
      <c r="X8" s="372" t="s">
        <v>201</v>
      </c>
      <c r="Y8" s="373" t="s">
        <v>219</v>
      </c>
      <c r="Z8" s="374" t="s">
        <v>234</v>
      </c>
      <c r="AA8" s="419"/>
      <c r="AB8" s="268" t="s">
        <v>1443</v>
      </c>
      <c r="AC8" s="267" t="s">
        <v>1444</v>
      </c>
      <c r="AD8" s="269" t="s">
        <v>1445</v>
      </c>
      <c r="AE8" s="367" t="s">
        <v>1446</v>
      </c>
      <c r="AF8" s="421" t="s">
        <v>1447</v>
      </c>
      <c r="AG8" s="422" t="s">
        <v>1448</v>
      </c>
      <c r="AH8" s="423" t="s">
        <v>1449</v>
      </c>
      <c r="AI8" s="424" t="s">
        <v>1450</v>
      </c>
      <c r="AJ8" s="419"/>
      <c r="AK8" s="268" t="s">
        <v>1443</v>
      </c>
      <c r="AL8" s="267" t="s">
        <v>1444</v>
      </c>
      <c r="AM8" s="269" t="s">
        <v>1445</v>
      </c>
      <c r="AN8" s="367" t="s">
        <v>1446</v>
      </c>
      <c r="AO8" s="421" t="s">
        <v>1447</v>
      </c>
      <c r="AP8" s="422" t="s">
        <v>1448</v>
      </c>
      <c r="AQ8" s="423" t="s">
        <v>1449</v>
      </c>
      <c r="AR8" s="424" t="s">
        <v>1450</v>
      </c>
    </row>
    <row r="9">
      <c r="A9" s="356" t="s">
        <v>1475</v>
      </c>
      <c r="B9" s="356" t="s">
        <v>1476</v>
      </c>
      <c r="C9" s="356" t="s">
        <v>1477</v>
      </c>
      <c r="D9" s="356" t="s">
        <v>1478</v>
      </c>
      <c r="E9" s="356" t="s">
        <v>1489</v>
      </c>
      <c r="F9" s="356" t="s">
        <v>1481</v>
      </c>
      <c r="G9" s="356" t="s">
        <v>1482</v>
      </c>
      <c r="H9" s="356" t="s">
        <v>1483</v>
      </c>
      <c r="I9" s="356" t="s">
        <v>1484</v>
      </c>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row>
    <row r="10">
      <c r="A10" s="122" t="s">
        <v>1491</v>
      </c>
      <c r="B10" s="122" t="s">
        <v>1492</v>
      </c>
      <c r="C10" s="122">
        <v>2.0</v>
      </c>
      <c r="D10" s="122">
        <v>6.0</v>
      </c>
      <c r="E10" s="122" t="s">
        <v>1353</v>
      </c>
      <c r="F10" s="122" t="s">
        <v>1448</v>
      </c>
      <c r="G10" s="122"/>
      <c r="H10" s="122" t="s">
        <v>1444</v>
      </c>
      <c r="I10" s="122" t="s">
        <v>1491</v>
      </c>
      <c r="J10" s="206" t="str">
        <f t="shared" ref="J10:Z10" si="11">IF(ISNUMBER(SEARCH($E10,J$8)),$D10,"")</f>
        <v/>
      </c>
      <c r="K10" s="206" t="str">
        <f t="shared" si="11"/>
        <v/>
      </c>
      <c r="L10" s="206" t="str">
        <f t="shared" si="11"/>
        <v/>
      </c>
      <c r="M10" s="206" t="str">
        <f t="shared" si="11"/>
        <v/>
      </c>
      <c r="N10" s="206" t="str">
        <f t="shared" si="11"/>
        <v/>
      </c>
      <c r="O10" s="206" t="str">
        <f t="shared" si="11"/>
        <v/>
      </c>
      <c r="P10" s="206" t="str">
        <f t="shared" si="11"/>
        <v/>
      </c>
      <c r="Q10" s="206">
        <f t="shared" si="11"/>
        <v>6</v>
      </c>
      <c r="R10" s="206" t="str">
        <f t="shared" si="11"/>
        <v/>
      </c>
      <c r="S10" s="206" t="str">
        <f t="shared" si="11"/>
        <v/>
      </c>
      <c r="T10" s="206" t="str">
        <f t="shared" si="11"/>
        <v/>
      </c>
      <c r="U10" s="206" t="str">
        <f t="shared" si="11"/>
        <v/>
      </c>
      <c r="V10" s="206" t="str">
        <f t="shared" si="11"/>
        <v/>
      </c>
      <c r="W10" s="206" t="str">
        <f t="shared" si="11"/>
        <v/>
      </c>
      <c r="X10" s="206" t="str">
        <f t="shared" si="11"/>
        <v/>
      </c>
      <c r="Y10" s="206" t="str">
        <f t="shared" si="11"/>
        <v/>
      </c>
      <c r="Z10" s="206" t="str">
        <f t="shared" si="11"/>
        <v/>
      </c>
      <c r="AA10" s="206"/>
      <c r="AB10" s="206"/>
      <c r="AC10" s="122">
        <v>10.0</v>
      </c>
      <c r="AD10" s="206"/>
      <c r="AE10" s="206"/>
      <c r="AF10" s="206"/>
      <c r="AG10" s="206"/>
      <c r="AH10" s="206"/>
      <c r="AI10" s="206"/>
      <c r="AJ10" s="206"/>
      <c r="AK10" s="206"/>
      <c r="AL10" s="206"/>
      <c r="AM10" s="206"/>
      <c r="AN10" s="206"/>
      <c r="AO10" s="206"/>
      <c r="AP10" s="206"/>
      <c r="AQ10" s="206"/>
      <c r="AR10" s="206"/>
    </row>
    <row r="11">
      <c r="A11" s="122"/>
      <c r="B11" s="122" t="s">
        <v>1493</v>
      </c>
      <c r="C11" s="122">
        <v>3.0</v>
      </c>
      <c r="D11" s="122">
        <v>6.0</v>
      </c>
      <c r="E11" s="122" t="s">
        <v>1471</v>
      </c>
      <c r="F11" s="122" t="s">
        <v>1449</v>
      </c>
      <c r="G11" s="122"/>
      <c r="H11" s="122" t="s">
        <v>1446</v>
      </c>
      <c r="I11" s="122"/>
      <c r="J11" s="206" t="str">
        <f t="shared" ref="J11:Z11" si="12">IF(ISNUMBER(SEARCH($E11,J$8)),$D11,"")</f>
        <v/>
      </c>
      <c r="K11" s="206" t="str">
        <f t="shared" si="12"/>
        <v/>
      </c>
      <c r="L11" s="206" t="str">
        <f t="shared" si="12"/>
        <v/>
      </c>
      <c r="M11" s="206" t="str">
        <f t="shared" si="12"/>
        <v/>
      </c>
      <c r="N11" s="206" t="str">
        <f t="shared" si="12"/>
        <v/>
      </c>
      <c r="O11" s="206" t="str">
        <f t="shared" si="12"/>
        <v/>
      </c>
      <c r="P11" s="206" t="str">
        <f t="shared" si="12"/>
        <v/>
      </c>
      <c r="Q11" s="206" t="str">
        <f t="shared" si="12"/>
        <v/>
      </c>
      <c r="R11" s="206" t="str">
        <f t="shared" si="12"/>
        <v/>
      </c>
      <c r="S11" s="206" t="str">
        <f t="shared" si="12"/>
        <v/>
      </c>
      <c r="T11" s="206">
        <f t="shared" si="12"/>
        <v>6</v>
      </c>
      <c r="U11" s="206" t="str">
        <f t="shared" si="12"/>
        <v/>
      </c>
      <c r="V11" s="206" t="str">
        <f t="shared" si="12"/>
        <v/>
      </c>
      <c r="W11" s="206" t="str">
        <f t="shared" si="12"/>
        <v/>
      </c>
      <c r="X11" s="206" t="str">
        <f t="shared" si="12"/>
        <v/>
      </c>
      <c r="Y11" s="206" t="str">
        <f t="shared" si="12"/>
        <v/>
      </c>
      <c r="Z11" s="206" t="str">
        <f t="shared" si="12"/>
        <v/>
      </c>
      <c r="AA11" s="206"/>
      <c r="AB11" s="206"/>
      <c r="AC11" s="206"/>
      <c r="AD11" s="206"/>
      <c r="AE11" s="206"/>
      <c r="AF11" s="206"/>
      <c r="AG11" s="206"/>
      <c r="AH11" s="206"/>
      <c r="AI11" s="206"/>
      <c r="AJ11" s="206"/>
      <c r="AK11" s="206"/>
      <c r="AL11" s="206"/>
      <c r="AM11" s="206"/>
      <c r="AN11" s="206"/>
      <c r="AO11" s="206"/>
      <c r="AP11" s="206"/>
      <c r="AQ11" s="206"/>
      <c r="AR11" s="206"/>
    </row>
    <row r="12">
      <c r="A12" s="122"/>
      <c r="B12" s="122" t="s">
        <v>1495</v>
      </c>
      <c r="C12" s="122">
        <v>4.0</v>
      </c>
      <c r="D12" s="122">
        <v>10.0</v>
      </c>
      <c r="E12" s="122" t="s">
        <v>1473</v>
      </c>
      <c r="F12" s="122" t="s">
        <v>1443</v>
      </c>
      <c r="G12" s="122" t="s">
        <v>1491</v>
      </c>
      <c r="H12" s="122" t="s">
        <v>1448</v>
      </c>
      <c r="I12" s="122"/>
      <c r="J12" s="206" t="str">
        <f t="shared" ref="J12:Z12" si="13">IF(ISNUMBER(SEARCH($E12,J$8)),$D12,"")</f>
        <v/>
      </c>
      <c r="K12" s="206" t="str">
        <f t="shared" si="13"/>
        <v/>
      </c>
      <c r="L12" s="206" t="str">
        <f t="shared" si="13"/>
        <v/>
      </c>
      <c r="M12" s="206" t="str">
        <f t="shared" si="13"/>
        <v/>
      </c>
      <c r="N12" s="206" t="str">
        <f t="shared" si="13"/>
        <v/>
      </c>
      <c r="O12" s="206" t="str">
        <f t="shared" si="13"/>
        <v/>
      </c>
      <c r="P12" s="206" t="str">
        <f t="shared" si="13"/>
        <v/>
      </c>
      <c r="Q12" s="206" t="str">
        <f t="shared" si="13"/>
        <v/>
      </c>
      <c r="R12" s="206" t="str">
        <f t="shared" si="13"/>
        <v/>
      </c>
      <c r="S12" s="206" t="str">
        <f t="shared" si="13"/>
        <v/>
      </c>
      <c r="T12" s="206" t="str">
        <f t="shared" si="13"/>
        <v/>
      </c>
      <c r="U12" s="206">
        <f t="shared" si="13"/>
        <v>10</v>
      </c>
      <c r="V12" s="206" t="str">
        <f t="shared" si="13"/>
        <v/>
      </c>
      <c r="W12" s="206" t="str">
        <f t="shared" si="13"/>
        <v/>
      </c>
      <c r="X12" s="206" t="str">
        <f t="shared" si="13"/>
        <v/>
      </c>
      <c r="Y12" s="206" t="str">
        <f t="shared" si="13"/>
        <v/>
      </c>
      <c r="Z12" s="206" t="str">
        <f t="shared" si="13"/>
        <v/>
      </c>
      <c r="AA12" s="206"/>
      <c r="AB12" s="206"/>
      <c r="AC12" s="206"/>
      <c r="AD12" s="206"/>
      <c r="AE12" s="206"/>
      <c r="AF12" s="206"/>
      <c r="AG12" s="206"/>
      <c r="AH12" s="206"/>
      <c r="AI12" s="206"/>
      <c r="AJ12" s="206"/>
      <c r="AK12" s="206"/>
      <c r="AL12" s="206"/>
      <c r="AM12" s="206"/>
      <c r="AN12" s="206"/>
      <c r="AO12" s="206"/>
      <c r="AP12" s="206"/>
      <c r="AQ12" s="206"/>
      <c r="AR12" s="206"/>
    </row>
    <row r="13">
      <c r="A13" s="122"/>
      <c r="B13" s="122" t="s">
        <v>1497</v>
      </c>
      <c r="C13" s="122">
        <v>5.0</v>
      </c>
      <c r="D13" s="122">
        <v>9.0</v>
      </c>
      <c r="E13" s="122" t="s">
        <v>1072</v>
      </c>
      <c r="F13" s="122" t="s">
        <v>1445</v>
      </c>
      <c r="G13" s="122"/>
      <c r="H13" s="122" t="s">
        <v>1443</v>
      </c>
      <c r="I13" s="122"/>
      <c r="J13" s="206" t="str">
        <f t="shared" ref="J13:Z13" si="14">IF(ISNUMBER(SEARCH($E13,J$8)),$D13,"")</f>
        <v/>
      </c>
      <c r="K13" s="206" t="str">
        <f t="shared" si="14"/>
        <v/>
      </c>
      <c r="L13" s="206" t="str">
        <f t="shared" si="14"/>
        <v/>
      </c>
      <c r="M13" s="206" t="str">
        <f t="shared" si="14"/>
        <v/>
      </c>
      <c r="N13" s="206" t="str">
        <f t="shared" si="14"/>
        <v/>
      </c>
      <c r="O13" s="206" t="str">
        <f t="shared" si="14"/>
        <v/>
      </c>
      <c r="P13" s="206" t="str">
        <f t="shared" si="14"/>
        <v/>
      </c>
      <c r="Q13" s="206" t="str">
        <f t="shared" si="14"/>
        <v/>
      </c>
      <c r="R13" s="206" t="str">
        <f t="shared" si="14"/>
        <v/>
      </c>
      <c r="S13" s="206" t="str">
        <f t="shared" si="14"/>
        <v/>
      </c>
      <c r="T13" s="206" t="str">
        <f t="shared" si="14"/>
        <v/>
      </c>
      <c r="U13" s="206" t="str">
        <f t="shared" si="14"/>
        <v/>
      </c>
      <c r="V13" s="206" t="str">
        <f t="shared" si="14"/>
        <v/>
      </c>
      <c r="W13" s="206" t="str">
        <f t="shared" si="14"/>
        <v/>
      </c>
      <c r="X13" s="206" t="str">
        <f t="shared" si="14"/>
        <v/>
      </c>
      <c r="Y13" s="206">
        <f t="shared" si="14"/>
        <v>9</v>
      </c>
      <c r="Z13" s="206" t="str">
        <f t="shared" si="14"/>
        <v/>
      </c>
      <c r="AA13" s="206"/>
      <c r="AB13" s="206"/>
      <c r="AC13" s="206"/>
      <c r="AD13" s="206"/>
      <c r="AE13" s="206"/>
      <c r="AF13" s="206"/>
      <c r="AG13" s="206"/>
      <c r="AH13" s="206"/>
      <c r="AI13" s="206"/>
      <c r="AJ13" s="206"/>
      <c r="AK13" s="206"/>
      <c r="AL13" s="206"/>
      <c r="AM13" s="206"/>
      <c r="AN13" s="206"/>
      <c r="AO13" s="206"/>
      <c r="AP13" s="206"/>
      <c r="AQ13" s="206"/>
      <c r="AR13" s="206"/>
    </row>
    <row r="14">
      <c r="A14" s="122"/>
      <c r="B14" s="122" t="s">
        <v>1498</v>
      </c>
      <c r="C14" s="122">
        <v>6.0</v>
      </c>
      <c r="D14" s="122">
        <v>9.0</v>
      </c>
      <c r="E14" s="122" t="s">
        <v>1076</v>
      </c>
      <c r="F14" s="122" t="s">
        <v>1447</v>
      </c>
      <c r="G14" s="122"/>
      <c r="H14" s="122" t="s">
        <v>1449</v>
      </c>
      <c r="I14" s="122"/>
      <c r="J14" s="206" t="str">
        <f t="shared" ref="J14:Z14" si="15">IF(ISNUMBER(SEARCH($E14,J$8)),$D14,"")</f>
        <v/>
      </c>
      <c r="K14" s="206" t="str">
        <f t="shared" si="15"/>
        <v/>
      </c>
      <c r="L14" s="206" t="str">
        <f t="shared" si="15"/>
        <v/>
      </c>
      <c r="M14" s="206" t="str">
        <f t="shared" si="15"/>
        <v/>
      </c>
      <c r="N14" s="206" t="str">
        <f t="shared" si="15"/>
        <v/>
      </c>
      <c r="O14" s="206" t="str">
        <f t="shared" si="15"/>
        <v/>
      </c>
      <c r="P14" s="206" t="str">
        <f t="shared" si="15"/>
        <v/>
      </c>
      <c r="Q14" s="206" t="str">
        <f t="shared" si="15"/>
        <v/>
      </c>
      <c r="R14" s="206" t="str">
        <f t="shared" si="15"/>
        <v/>
      </c>
      <c r="S14" s="206" t="str">
        <f t="shared" si="15"/>
        <v/>
      </c>
      <c r="T14" s="206" t="str">
        <f t="shared" si="15"/>
        <v/>
      </c>
      <c r="U14" s="206" t="str">
        <f t="shared" si="15"/>
        <v/>
      </c>
      <c r="V14" s="206" t="str">
        <f t="shared" si="15"/>
        <v/>
      </c>
      <c r="W14" s="206" t="str">
        <f t="shared" si="15"/>
        <v/>
      </c>
      <c r="X14" s="206" t="str">
        <f t="shared" si="15"/>
        <v/>
      </c>
      <c r="Y14" s="206" t="str">
        <f t="shared" si="15"/>
        <v/>
      </c>
      <c r="Z14" s="206">
        <f t="shared" si="15"/>
        <v>9</v>
      </c>
      <c r="AA14" s="206"/>
      <c r="AB14" s="206"/>
      <c r="AC14" s="206"/>
      <c r="AD14" s="206"/>
      <c r="AE14" s="206"/>
      <c r="AF14" s="206"/>
      <c r="AG14" s="206"/>
      <c r="AH14" s="206"/>
      <c r="AI14" s="206"/>
      <c r="AJ14" s="206"/>
      <c r="AK14" s="206"/>
      <c r="AL14" s="206"/>
      <c r="AM14" s="206"/>
      <c r="AN14" s="206"/>
      <c r="AO14" s="206"/>
      <c r="AP14" s="206"/>
      <c r="AQ14" s="206"/>
      <c r="AR14" s="206"/>
    </row>
    <row r="15">
      <c r="A15" s="420"/>
      <c r="B15" s="420" t="s">
        <v>1499</v>
      </c>
      <c r="C15" s="420">
        <v>1.0</v>
      </c>
      <c r="D15" s="420">
        <v>9.0</v>
      </c>
      <c r="E15" s="420" t="s">
        <v>1029</v>
      </c>
      <c r="F15" s="420" t="s">
        <v>1446</v>
      </c>
      <c r="G15" s="420"/>
      <c r="H15" s="420" t="s">
        <v>1445</v>
      </c>
      <c r="I15" s="420"/>
      <c r="J15" s="206" t="str">
        <f t="shared" ref="J15:Z15" si="16">IF(ISNUMBER(SEARCH($E15,J$8)),$D15,"")</f>
        <v/>
      </c>
      <c r="K15" s="206">
        <f t="shared" si="16"/>
        <v>9</v>
      </c>
      <c r="L15" s="206" t="str">
        <f t="shared" si="16"/>
        <v/>
      </c>
      <c r="M15" s="206" t="str">
        <f t="shared" si="16"/>
        <v/>
      </c>
      <c r="N15" s="206" t="str">
        <f t="shared" si="16"/>
        <v/>
      </c>
      <c r="O15" s="206" t="str">
        <f t="shared" si="16"/>
        <v/>
      </c>
      <c r="P15" s="206" t="str">
        <f t="shared" si="16"/>
        <v/>
      </c>
      <c r="Q15" s="206" t="str">
        <f t="shared" si="16"/>
        <v/>
      </c>
      <c r="R15" s="206" t="str">
        <f t="shared" si="16"/>
        <v/>
      </c>
      <c r="S15" s="206" t="str">
        <f t="shared" si="16"/>
        <v/>
      </c>
      <c r="T15" s="206" t="str">
        <f t="shared" si="16"/>
        <v/>
      </c>
      <c r="U15" s="206" t="str">
        <f t="shared" si="16"/>
        <v/>
      </c>
      <c r="V15" s="206" t="str">
        <f t="shared" si="16"/>
        <v/>
      </c>
      <c r="W15" s="206" t="str">
        <f t="shared" si="16"/>
        <v/>
      </c>
      <c r="X15" s="206" t="str">
        <f t="shared" si="16"/>
        <v/>
      </c>
      <c r="Y15" s="206" t="str">
        <f t="shared" si="16"/>
        <v/>
      </c>
      <c r="Z15" s="206" t="str">
        <f t="shared" si="16"/>
        <v/>
      </c>
      <c r="AA15" s="206"/>
      <c r="AB15" s="206"/>
      <c r="AC15" s="206"/>
      <c r="AD15" s="206"/>
      <c r="AE15" s="206"/>
      <c r="AF15" s="206"/>
      <c r="AG15" s="206"/>
      <c r="AH15" s="206"/>
      <c r="AI15" s="206"/>
      <c r="AJ15" s="206"/>
      <c r="AK15" s="206"/>
      <c r="AL15" s="206"/>
      <c r="AM15" s="206"/>
      <c r="AN15" s="206"/>
      <c r="AO15" s="206"/>
      <c r="AP15" s="206"/>
      <c r="AQ15" s="206"/>
      <c r="AR15" s="206"/>
    </row>
    <row r="16">
      <c r="A16" s="356" t="s">
        <v>1475</v>
      </c>
      <c r="B16" s="356" t="s">
        <v>1490</v>
      </c>
      <c r="C16" s="356" t="s">
        <v>1477</v>
      </c>
      <c r="D16" s="356" t="s">
        <v>1478</v>
      </c>
      <c r="E16" s="356" t="s">
        <v>1489</v>
      </c>
      <c r="F16" s="356" t="s">
        <v>1481</v>
      </c>
      <c r="G16" s="356" t="s">
        <v>1482</v>
      </c>
      <c r="H16" s="356" t="s">
        <v>1483</v>
      </c>
      <c r="I16" s="356" t="s">
        <v>1484</v>
      </c>
      <c r="J16" s="206" t="str">
        <f t="shared" ref="J16:Z16" si="17">IF(ISNUMBER(SEARCH($E16,J$8)),$D16,"")</f>
        <v/>
      </c>
      <c r="K16" s="206" t="str">
        <f t="shared" si="17"/>
        <v/>
      </c>
      <c r="L16" s="206" t="str">
        <f t="shared" si="17"/>
        <v/>
      </c>
      <c r="M16" s="206" t="str">
        <f t="shared" si="17"/>
        <v/>
      </c>
      <c r="N16" s="206" t="str">
        <f t="shared" si="17"/>
        <v/>
      </c>
      <c r="O16" s="206" t="str">
        <f t="shared" si="17"/>
        <v/>
      </c>
      <c r="P16" s="206" t="str">
        <f t="shared" si="17"/>
        <v/>
      </c>
      <c r="Q16" s="206" t="str">
        <f t="shared" si="17"/>
        <v/>
      </c>
      <c r="R16" s="206" t="str">
        <f t="shared" si="17"/>
        <v/>
      </c>
      <c r="S16" s="206" t="str">
        <f t="shared" si="17"/>
        <v/>
      </c>
      <c r="T16" s="206" t="str">
        <f t="shared" si="17"/>
        <v/>
      </c>
      <c r="U16" s="206" t="str">
        <f t="shared" si="17"/>
        <v/>
      </c>
      <c r="V16" s="206" t="str">
        <f t="shared" si="17"/>
        <v/>
      </c>
      <c r="W16" s="206" t="str">
        <f t="shared" si="17"/>
        <v/>
      </c>
      <c r="X16" s="206" t="str">
        <f t="shared" si="17"/>
        <v/>
      </c>
      <c r="Y16" s="206" t="str">
        <f t="shared" si="17"/>
        <v/>
      </c>
      <c r="Z16" s="206" t="str">
        <f t="shared" si="17"/>
        <v/>
      </c>
      <c r="AA16" s="206"/>
      <c r="AB16" s="206" t="str">
        <f t="shared" ref="AB16:AI16" si="18">IF(ISNUMBER(SEARCH($F16,AB$8)),$D16,"")</f>
        <v/>
      </c>
      <c r="AC16" s="206" t="str">
        <f t="shared" si="18"/>
        <v/>
      </c>
      <c r="AD16" s="206" t="str">
        <f t="shared" si="18"/>
        <v/>
      </c>
      <c r="AE16" s="206" t="str">
        <f t="shared" si="18"/>
        <v/>
      </c>
      <c r="AF16" s="206" t="str">
        <f t="shared" si="18"/>
        <v/>
      </c>
      <c r="AG16" s="206" t="str">
        <f t="shared" si="18"/>
        <v/>
      </c>
      <c r="AH16" s="206" t="str">
        <f t="shared" si="18"/>
        <v/>
      </c>
      <c r="AI16" s="206" t="str">
        <f t="shared" si="18"/>
        <v/>
      </c>
      <c r="AJ16" s="206"/>
      <c r="AK16" s="206" t="str">
        <f t="shared" ref="AK16:AR16" si="19">IF(ISNUMBER(SEARCH($H16,AK$8)),$D16,"")</f>
        <v/>
      </c>
      <c r="AL16" s="206" t="str">
        <f t="shared" si="19"/>
        <v/>
      </c>
      <c r="AM16" s="206" t="str">
        <f t="shared" si="19"/>
        <v/>
      </c>
      <c r="AN16" s="206" t="str">
        <f t="shared" si="19"/>
        <v/>
      </c>
      <c r="AO16" s="206" t="str">
        <f t="shared" si="19"/>
        <v/>
      </c>
      <c r="AP16" s="206" t="str">
        <f t="shared" si="19"/>
        <v/>
      </c>
      <c r="AQ16" s="206" t="str">
        <f t="shared" si="19"/>
        <v/>
      </c>
      <c r="AR16" s="206" t="str">
        <f t="shared" si="19"/>
        <v/>
      </c>
    </row>
    <row r="17">
      <c r="A17" s="122" t="s">
        <v>1491</v>
      </c>
      <c r="B17" s="122" t="s">
        <v>1501</v>
      </c>
      <c r="C17" s="122">
        <v>4.0</v>
      </c>
      <c r="D17" s="122">
        <v>10.0</v>
      </c>
      <c r="E17" s="122" t="s">
        <v>1066</v>
      </c>
      <c r="F17" s="122" t="s">
        <v>1447</v>
      </c>
      <c r="G17" s="122"/>
      <c r="H17" s="122" t="s">
        <v>1448</v>
      </c>
      <c r="I17" s="122"/>
      <c r="J17" s="206" t="str">
        <f t="shared" ref="J17:Z17" si="20">IF(ISNUMBER(SEARCH($E17,J$8)),$D17,"")</f>
        <v/>
      </c>
      <c r="K17" s="206" t="str">
        <f t="shared" si="20"/>
        <v/>
      </c>
      <c r="L17" s="206" t="str">
        <f t="shared" si="20"/>
        <v/>
      </c>
      <c r="M17" s="206" t="str">
        <f t="shared" si="20"/>
        <v/>
      </c>
      <c r="N17" s="206" t="str">
        <f t="shared" si="20"/>
        <v/>
      </c>
      <c r="O17" s="206" t="str">
        <f t="shared" si="20"/>
        <v/>
      </c>
      <c r="P17" s="206" t="str">
        <f t="shared" si="20"/>
        <v/>
      </c>
      <c r="Q17" s="206" t="str">
        <f t="shared" si="20"/>
        <v/>
      </c>
      <c r="R17" s="206" t="str">
        <f t="shared" si="20"/>
        <v/>
      </c>
      <c r="S17" s="206" t="str">
        <f t="shared" si="20"/>
        <v/>
      </c>
      <c r="T17" s="206" t="str">
        <f t="shared" si="20"/>
        <v/>
      </c>
      <c r="U17" s="206" t="str">
        <f t="shared" si="20"/>
        <v/>
      </c>
      <c r="V17" s="206" t="str">
        <f t="shared" si="20"/>
        <v/>
      </c>
      <c r="W17" s="206" t="str">
        <f t="shared" si="20"/>
        <v/>
      </c>
      <c r="X17" s="206">
        <f t="shared" si="20"/>
        <v>10</v>
      </c>
      <c r="Y17" s="206" t="str">
        <f t="shared" si="20"/>
        <v/>
      </c>
      <c r="Z17" s="206" t="str">
        <f t="shared" si="20"/>
        <v/>
      </c>
      <c r="AA17" s="206"/>
      <c r="AB17" s="206" t="str">
        <f t="shared" ref="AB17:AI17" si="21">IF(ISNUMBER(SEARCH($F17,AB$8)),$D17,"")</f>
        <v/>
      </c>
      <c r="AC17" s="206" t="str">
        <f t="shared" si="21"/>
        <v/>
      </c>
      <c r="AD17" s="206" t="str">
        <f t="shared" si="21"/>
        <v/>
      </c>
      <c r="AE17" s="206" t="str">
        <f t="shared" si="21"/>
        <v/>
      </c>
      <c r="AF17" s="206">
        <f t="shared" si="21"/>
        <v>10</v>
      </c>
      <c r="AG17" s="206" t="str">
        <f t="shared" si="21"/>
        <v/>
      </c>
      <c r="AH17" s="206" t="str">
        <f t="shared" si="21"/>
        <v/>
      </c>
      <c r="AI17" s="206" t="str">
        <f t="shared" si="21"/>
        <v/>
      </c>
      <c r="AJ17" s="206"/>
      <c r="AK17" s="206" t="str">
        <f t="shared" ref="AK17:AR17" si="22">IF(ISNUMBER(SEARCH($H17,AK$8)),$D17,"")</f>
        <v/>
      </c>
      <c r="AL17" s="206" t="str">
        <f t="shared" si="22"/>
        <v/>
      </c>
      <c r="AM17" s="206" t="str">
        <f t="shared" si="22"/>
        <v/>
      </c>
      <c r="AN17" s="206" t="str">
        <f t="shared" si="22"/>
        <v/>
      </c>
      <c r="AO17" s="206" t="str">
        <f t="shared" si="22"/>
        <v/>
      </c>
      <c r="AP17" s="206">
        <f t="shared" si="22"/>
        <v>10</v>
      </c>
      <c r="AQ17" s="206" t="str">
        <f t="shared" si="22"/>
        <v/>
      </c>
      <c r="AR17" s="206" t="str">
        <f t="shared" si="22"/>
        <v/>
      </c>
    </row>
    <row r="18">
      <c r="A18" s="122"/>
      <c r="B18" s="122" t="s">
        <v>1502</v>
      </c>
      <c r="C18" s="240">
        <v>5.0</v>
      </c>
      <c r="D18" s="122">
        <v>8.0</v>
      </c>
      <c r="E18" s="122" t="s">
        <v>1076</v>
      </c>
      <c r="F18" s="122" t="s">
        <v>1448</v>
      </c>
      <c r="G18" s="122"/>
      <c r="H18" s="122" t="s">
        <v>1445</v>
      </c>
      <c r="I18" s="122"/>
      <c r="J18" s="206" t="str">
        <f t="shared" ref="J18:Z18" si="23">IF(ISNUMBER(SEARCH($E18,J$8)),$D18,"")</f>
        <v/>
      </c>
      <c r="K18" s="206" t="str">
        <f t="shared" si="23"/>
        <v/>
      </c>
      <c r="L18" s="206" t="str">
        <f t="shared" si="23"/>
        <v/>
      </c>
      <c r="M18" s="206" t="str">
        <f t="shared" si="23"/>
        <v/>
      </c>
      <c r="N18" s="206" t="str">
        <f t="shared" si="23"/>
        <v/>
      </c>
      <c r="O18" s="206" t="str">
        <f t="shared" si="23"/>
        <v/>
      </c>
      <c r="P18" s="206" t="str">
        <f t="shared" si="23"/>
        <v/>
      </c>
      <c r="Q18" s="206" t="str">
        <f t="shared" si="23"/>
        <v/>
      </c>
      <c r="R18" s="206" t="str">
        <f t="shared" si="23"/>
        <v/>
      </c>
      <c r="S18" s="206" t="str">
        <f t="shared" si="23"/>
        <v/>
      </c>
      <c r="T18" s="206" t="str">
        <f t="shared" si="23"/>
        <v/>
      </c>
      <c r="U18" s="206" t="str">
        <f t="shared" si="23"/>
        <v/>
      </c>
      <c r="V18" s="206" t="str">
        <f t="shared" si="23"/>
        <v/>
      </c>
      <c r="W18" s="206" t="str">
        <f t="shared" si="23"/>
        <v/>
      </c>
      <c r="X18" s="206" t="str">
        <f t="shared" si="23"/>
        <v/>
      </c>
      <c r="Y18" s="206" t="str">
        <f t="shared" si="23"/>
        <v/>
      </c>
      <c r="Z18" s="206">
        <f t="shared" si="23"/>
        <v>8</v>
      </c>
      <c r="AA18" s="206"/>
      <c r="AB18" s="206" t="str">
        <f t="shared" ref="AB18:AI18" si="24">IF(ISNUMBER(SEARCH($F18,AB$8)),$D18,"")</f>
        <v/>
      </c>
      <c r="AC18" s="206" t="str">
        <f t="shared" si="24"/>
        <v/>
      </c>
      <c r="AD18" s="206" t="str">
        <f t="shared" si="24"/>
        <v/>
      </c>
      <c r="AE18" s="206" t="str">
        <f t="shared" si="24"/>
        <v/>
      </c>
      <c r="AF18" s="206" t="str">
        <f t="shared" si="24"/>
        <v/>
      </c>
      <c r="AG18" s="206">
        <f t="shared" si="24"/>
        <v>8</v>
      </c>
      <c r="AH18" s="206" t="str">
        <f t="shared" si="24"/>
        <v/>
      </c>
      <c r="AI18" s="206" t="str">
        <f t="shared" si="24"/>
        <v/>
      </c>
      <c r="AJ18" s="206"/>
      <c r="AK18" s="206" t="str">
        <f t="shared" ref="AK18:AR18" si="25">IF(ISNUMBER(SEARCH($H18,AK$8)),$D18,"")</f>
        <v/>
      </c>
      <c r="AL18" s="206" t="str">
        <f t="shared" si="25"/>
        <v/>
      </c>
      <c r="AM18" s="206">
        <f t="shared" si="25"/>
        <v>8</v>
      </c>
      <c r="AN18" s="206" t="str">
        <f t="shared" si="25"/>
        <v/>
      </c>
      <c r="AO18" s="206" t="str">
        <f t="shared" si="25"/>
        <v/>
      </c>
      <c r="AP18" s="206" t="str">
        <f t="shared" si="25"/>
        <v/>
      </c>
      <c r="AQ18" s="206" t="str">
        <f t="shared" si="25"/>
        <v/>
      </c>
      <c r="AR18" s="206" t="str">
        <f t="shared" si="25"/>
        <v/>
      </c>
    </row>
    <row r="19">
      <c r="A19" s="122"/>
      <c r="B19" s="122" t="s">
        <v>1503</v>
      </c>
      <c r="C19" s="122">
        <v>6.0</v>
      </c>
      <c r="D19" s="122">
        <v>9.0</v>
      </c>
      <c r="E19" s="122" t="s">
        <v>1042</v>
      </c>
      <c r="F19" s="122" t="s">
        <v>1446</v>
      </c>
      <c r="G19" s="122"/>
      <c r="H19" s="122" t="s">
        <v>1443</v>
      </c>
      <c r="I19" s="122"/>
      <c r="J19" s="206" t="str">
        <f t="shared" ref="J19:Z19" si="26">IF(ISNUMBER(SEARCH($E19,J$8)),$D19,"")</f>
        <v/>
      </c>
      <c r="K19" s="206" t="str">
        <f t="shared" si="26"/>
        <v/>
      </c>
      <c r="L19" s="206" t="str">
        <f t="shared" si="26"/>
        <v/>
      </c>
      <c r="M19" s="206" t="str">
        <f t="shared" si="26"/>
        <v/>
      </c>
      <c r="N19" s="206" t="str">
        <f t="shared" si="26"/>
        <v/>
      </c>
      <c r="O19" s="206" t="str">
        <f t="shared" si="26"/>
        <v/>
      </c>
      <c r="P19" s="206" t="str">
        <f t="shared" si="26"/>
        <v/>
      </c>
      <c r="Q19" s="206" t="str">
        <f t="shared" si="26"/>
        <v/>
      </c>
      <c r="R19" s="206" t="str">
        <f t="shared" si="26"/>
        <v/>
      </c>
      <c r="S19" s="206">
        <f t="shared" si="26"/>
        <v>9</v>
      </c>
      <c r="T19" s="206" t="str">
        <f t="shared" si="26"/>
        <v/>
      </c>
      <c r="U19" s="206" t="str">
        <f t="shared" si="26"/>
        <v/>
      </c>
      <c r="V19" s="206" t="str">
        <f t="shared" si="26"/>
        <v/>
      </c>
      <c r="W19" s="206" t="str">
        <f t="shared" si="26"/>
        <v/>
      </c>
      <c r="X19" s="206" t="str">
        <f t="shared" si="26"/>
        <v/>
      </c>
      <c r="Y19" s="206" t="str">
        <f t="shared" si="26"/>
        <v/>
      </c>
      <c r="Z19" s="206" t="str">
        <f t="shared" si="26"/>
        <v/>
      </c>
      <c r="AA19" s="206"/>
      <c r="AB19" s="206" t="str">
        <f t="shared" ref="AB19:AI19" si="27">IF(ISNUMBER(SEARCH($F19,AB$8)),$D19,"")</f>
        <v/>
      </c>
      <c r="AC19" s="206" t="str">
        <f t="shared" si="27"/>
        <v/>
      </c>
      <c r="AD19" s="206" t="str">
        <f t="shared" si="27"/>
        <v/>
      </c>
      <c r="AE19" s="206">
        <f t="shared" si="27"/>
        <v>9</v>
      </c>
      <c r="AF19" s="206" t="str">
        <f t="shared" si="27"/>
        <v/>
      </c>
      <c r="AG19" s="206" t="str">
        <f t="shared" si="27"/>
        <v/>
      </c>
      <c r="AH19" s="206" t="str">
        <f t="shared" si="27"/>
        <v/>
      </c>
      <c r="AI19" s="206" t="str">
        <f t="shared" si="27"/>
        <v/>
      </c>
      <c r="AJ19" s="206"/>
      <c r="AK19" s="206">
        <f t="shared" ref="AK19:AR19" si="28">IF(ISNUMBER(SEARCH($H19,AK$8)),$D19,"")</f>
        <v>9</v>
      </c>
      <c r="AL19" s="206" t="str">
        <f t="shared" si="28"/>
        <v/>
      </c>
      <c r="AM19" s="206" t="str">
        <f t="shared" si="28"/>
        <v/>
      </c>
      <c r="AN19" s="206" t="str">
        <f t="shared" si="28"/>
        <v/>
      </c>
      <c r="AO19" s="206" t="str">
        <f t="shared" si="28"/>
        <v/>
      </c>
      <c r="AP19" s="206" t="str">
        <f t="shared" si="28"/>
        <v/>
      </c>
      <c r="AQ19" s="206" t="str">
        <f t="shared" si="28"/>
        <v/>
      </c>
      <c r="AR19" s="206" t="str">
        <f t="shared" si="28"/>
        <v/>
      </c>
    </row>
    <row r="20">
      <c r="A20" s="122"/>
      <c r="B20" s="122" t="s">
        <v>1504</v>
      </c>
      <c r="C20" s="122">
        <v>1.0</v>
      </c>
      <c r="D20" s="122">
        <v>7.0</v>
      </c>
      <c r="E20" s="122" t="s">
        <v>1</v>
      </c>
      <c r="F20" s="122" t="s">
        <v>1449</v>
      </c>
      <c r="G20" s="122"/>
      <c r="H20" s="122" t="s">
        <v>1446</v>
      </c>
      <c r="I20" s="122"/>
      <c r="J20" s="206">
        <f t="shared" ref="J20:Z20" si="29">IF(ISNUMBER(SEARCH($E20,J$8)),$D20,"")</f>
        <v>7</v>
      </c>
      <c r="K20" s="206" t="str">
        <f t="shared" si="29"/>
        <v/>
      </c>
      <c r="L20" s="206" t="str">
        <f t="shared" si="29"/>
        <v/>
      </c>
      <c r="M20" s="206" t="str">
        <f t="shared" si="29"/>
        <v/>
      </c>
      <c r="N20" s="206" t="str">
        <f t="shared" si="29"/>
        <v/>
      </c>
      <c r="O20" s="206" t="str">
        <f t="shared" si="29"/>
        <v/>
      </c>
      <c r="P20" s="206" t="str">
        <f t="shared" si="29"/>
        <v/>
      </c>
      <c r="Q20" s="206" t="str">
        <f t="shared" si="29"/>
        <v/>
      </c>
      <c r="R20" s="206" t="str">
        <f t="shared" si="29"/>
        <v/>
      </c>
      <c r="S20" s="206" t="str">
        <f t="shared" si="29"/>
        <v/>
      </c>
      <c r="T20" s="206" t="str">
        <f t="shared" si="29"/>
        <v/>
      </c>
      <c r="U20" s="206" t="str">
        <f t="shared" si="29"/>
        <v/>
      </c>
      <c r="V20" s="206" t="str">
        <f t="shared" si="29"/>
        <v/>
      </c>
      <c r="W20" s="206" t="str">
        <f t="shared" si="29"/>
        <v/>
      </c>
      <c r="X20" s="206" t="str">
        <f t="shared" si="29"/>
        <v/>
      </c>
      <c r="Y20" s="206" t="str">
        <f t="shared" si="29"/>
        <v/>
      </c>
      <c r="Z20" s="206" t="str">
        <f t="shared" si="29"/>
        <v/>
      </c>
      <c r="AA20" s="206"/>
      <c r="AB20" s="206" t="str">
        <f t="shared" ref="AB20:AI20" si="30">IF(ISNUMBER(SEARCH($F20,AB$8)),$D20,"")</f>
        <v/>
      </c>
      <c r="AC20" s="206" t="str">
        <f t="shared" si="30"/>
        <v/>
      </c>
      <c r="AD20" s="206" t="str">
        <f t="shared" si="30"/>
        <v/>
      </c>
      <c r="AE20" s="206" t="str">
        <f t="shared" si="30"/>
        <v/>
      </c>
      <c r="AF20" s="206" t="str">
        <f t="shared" si="30"/>
        <v/>
      </c>
      <c r="AG20" s="206" t="str">
        <f t="shared" si="30"/>
        <v/>
      </c>
      <c r="AH20" s="206">
        <f t="shared" si="30"/>
        <v>7</v>
      </c>
      <c r="AI20" s="206" t="str">
        <f t="shared" si="30"/>
        <v/>
      </c>
      <c r="AJ20" s="206"/>
      <c r="AK20" s="206" t="str">
        <f t="shared" ref="AK20:AR20" si="31">IF(ISNUMBER(SEARCH($H20,AK$8)),$D20,"")</f>
        <v/>
      </c>
      <c r="AL20" s="206" t="str">
        <f t="shared" si="31"/>
        <v/>
      </c>
      <c r="AM20" s="206" t="str">
        <f t="shared" si="31"/>
        <v/>
      </c>
      <c r="AN20" s="206">
        <f t="shared" si="31"/>
        <v>7</v>
      </c>
      <c r="AO20" s="206" t="str">
        <f t="shared" si="31"/>
        <v/>
      </c>
      <c r="AP20" s="206" t="str">
        <f t="shared" si="31"/>
        <v/>
      </c>
      <c r="AQ20" s="206" t="str">
        <f t="shared" si="31"/>
        <v/>
      </c>
      <c r="AR20" s="206" t="str">
        <f t="shared" si="31"/>
        <v/>
      </c>
    </row>
    <row r="21">
      <c r="A21" s="122"/>
      <c r="B21" s="122" t="s">
        <v>1506</v>
      </c>
      <c r="C21" s="122">
        <v>2.0</v>
      </c>
      <c r="D21" s="122">
        <v>5.0</v>
      </c>
      <c r="E21" s="122" t="s">
        <v>1353</v>
      </c>
      <c r="F21" s="122" t="s">
        <v>1445</v>
      </c>
      <c r="G21" s="122" t="s">
        <v>1491</v>
      </c>
      <c r="H21" s="122" t="s">
        <v>1447</v>
      </c>
      <c r="I21" s="122"/>
      <c r="J21" s="206" t="str">
        <f t="shared" ref="J21:Z21" si="32">IF(ISNUMBER(SEARCH($E21,J$8)),$D21,"")</f>
        <v/>
      </c>
      <c r="K21" s="206" t="str">
        <f t="shared" si="32"/>
        <v/>
      </c>
      <c r="L21" s="206" t="str">
        <f t="shared" si="32"/>
        <v/>
      </c>
      <c r="M21" s="206" t="str">
        <f t="shared" si="32"/>
        <v/>
      </c>
      <c r="N21" s="206" t="str">
        <f t="shared" si="32"/>
        <v/>
      </c>
      <c r="O21" s="206" t="str">
        <f t="shared" si="32"/>
        <v/>
      </c>
      <c r="P21" s="206" t="str">
        <f t="shared" si="32"/>
        <v/>
      </c>
      <c r="Q21" s="206">
        <f t="shared" si="32"/>
        <v>5</v>
      </c>
      <c r="R21" s="206" t="str">
        <f t="shared" si="32"/>
        <v/>
      </c>
      <c r="S21" s="206" t="str">
        <f t="shared" si="32"/>
        <v/>
      </c>
      <c r="T21" s="206" t="str">
        <f t="shared" si="32"/>
        <v/>
      </c>
      <c r="U21" s="206" t="str">
        <f t="shared" si="32"/>
        <v/>
      </c>
      <c r="V21" s="206" t="str">
        <f t="shared" si="32"/>
        <v/>
      </c>
      <c r="W21" s="206" t="str">
        <f t="shared" si="32"/>
        <v/>
      </c>
      <c r="X21" s="206" t="str">
        <f t="shared" si="32"/>
        <v/>
      </c>
      <c r="Y21" s="206" t="str">
        <f t="shared" si="32"/>
        <v/>
      </c>
      <c r="Z21" s="206" t="str">
        <f t="shared" si="32"/>
        <v/>
      </c>
      <c r="AA21" s="206"/>
      <c r="AB21" s="206" t="str">
        <f t="shared" ref="AB21:AI21" si="33">IF(ISNUMBER(SEARCH($F21,AB$8)),$D21,"")</f>
        <v/>
      </c>
      <c r="AC21" s="206" t="str">
        <f t="shared" si="33"/>
        <v/>
      </c>
      <c r="AD21" s="206">
        <f t="shared" si="33"/>
        <v>5</v>
      </c>
      <c r="AE21" s="206" t="str">
        <f t="shared" si="33"/>
        <v/>
      </c>
      <c r="AF21" s="206" t="str">
        <f t="shared" si="33"/>
        <v/>
      </c>
      <c r="AG21" s="206" t="str">
        <f t="shared" si="33"/>
        <v/>
      </c>
      <c r="AH21" s="206" t="str">
        <f t="shared" si="33"/>
        <v/>
      </c>
      <c r="AI21" s="206" t="str">
        <f t="shared" si="33"/>
        <v/>
      </c>
      <c r="AJ21" s="206"/>
      <c r="AK21" s="206" t="str">
        <f t="shared" ref="AK21:AR21" si="34">IF(ISNUMBER(SEARCH($H21,AK$8)),$D21,"")</f>
        <v/>
      </c>
      <c r="AL21" s="206" t="str">
        <f t="shared" si="34"/>
        <v/>
      </c>
      <c r="AM21" s="206" t="str">
        <f t="shared" si="34"/>
        <v/>
      </c>
      <c r="AN21" s="206" t="str">
        <f t="shared" si="34"/>
        <v/>
      </c>
      <c r="AO21" s="206">
        <f t="shared" si="34"/>
        <v>5</v>
      </c>
      <c r="AP21" s="206" t="str">
        <f t="shared" si="34"/>
        <v/>
      </c>
      <c r="AQ21" s="206" t="str">
        <f t="shared" si="34"/>
        <v/>
      </c>
      <c r="AR21" s="206" t="str">
        <f t="shared" si="34"/>
        <v/>
      </c>
    </row>
    <row r="22">
      <c r="A22" s="420"/>
      <c r="B22" s="420" t="s">
        <v>1507</v>
      </c>
      <c r="C22" s="420">
        <v>3.0</v>
      </c>
      <c r="D22" s="420">
        <v>8.0</v>
      </c>
      <c r="E22" s="420" t="s">
        <v>1009</v>
      </c>
      <c r="F22" s="420" t="s">
        <v>1443</v>
      </c>
      <c r="G22" s="420"/>
      <c r="H22" s="420" t="s">
        <v>1449</v>
      </c>
      <c r="I22" s="420" t="s">
        <v>1491</v>
      </c>
      <c r="J22" s="206" t="str">
        <f t="shared" ref="J22:Z22" si="35">IF(ISNUMBER(SEARCH($E22,J$8)),$D22,"")</f>
        <v/>
      </c>
      <c r="K22" s="206" t="str">
        <f t="shared" si="35"/>
        <v/>
      </c>
      <c r="L22" s="206" t="str">
        <f t="shared" si="35"/>
        <v/>
      </c>
      <c r="M22" s="206" t="str">
        <f t="shared" si="35"/>
        <v/>
      </c>
      <c r="N22" s="206">
        <f t="shared" si="35"/>
        <v>8</v>
      </c>
      <c r="O22" s="206" t="str">
        <f t="shared" si="35"/>
        <v/>
      </c>
      <c r="P22" s="206" t="str">
        <f t="shared" si="35"/>
        <v/>
      </c>
      <c r="Q22" s="206" t="str">
        <f t="shared" si="35"/>
        <v/>
      </c>
      <c r="R22" s="206" t="str">
        <f t="shared" si="35"/>
        <v/>
      </c>
      <c r="S22" s="206" t="str">
        <f t="shared" si="35"/>
        <v/>
      </c>
      <c r="T22" s="206" t="str">
        <f t="shared" si="35"/>
        <v/>
      </c>
      <c r="U22" s="206" t="str">
        <f t="shared" si="35"/>
        <v/>
      </c>
      <c r="V22" s="206" t="str">
        <f t="shared" si="35"/>
        <v/>
      </c>
      <c r="W22" s="206" t="str">
        <f t="shared" si="35"/>
        <v/>
      </c>
      <c r="X22" s="206" t="str">
        <f t="shared" si="35"/>
        <v/>
      </c>
      <c r="Y22" s="206" t="str">
        <f t="shared" si="35"/>
        <v/>
      </c>
      <c r="Z22" s="206" t="str">
        <f t="shared" si="35"/>
        <v/>
      </c>
      <c r="AA22" s="206"/>
      <c r="AB22" s="206">
        <f t="shared" ref="AB22:AI22" si="36">IF(ISNUMBER(SEARCH($F22,AB$8)),$D22,"")</f>
        <v>8</v>
      </c>
      <c r="AC22" s="206" t="str">
        <f t="shared" si="36"/>
        <v/>
      </c>
      <c r="AD22" s="206" t="str">
        <f t="shared" si="36"/>
        <v/>
      </c>
      <c r="AE22" s="206" t="str">
        <f t="shared" si="36"/>
        <v/>
      </c>
      <c r="AF22" s="206" t="str">
        <f t="shared" si="36"/>
        <v/>
      </c>
      <c r="AG22" s="206" t="str">
        <f t="shared" si="36"/>
        <v/>
      </c>
      <c r="AH22" s="206" t="str">
        <f t="shared" si="36"/>
        <v/>
      </c>
      <c r="AI22" s="206" t="str">
        <f t="shared" si="36"/>
        <v/>
      </c>
      <c r="AJ22" s="206"/>
      <c r="AK22" s="206" t="str">
        <f t="shared" ref="AK22:AR22" si="37">IF(ISNUMBER(SEARCH($H22,AK$8)),$D22,"")</f>
        <v/>
      </c>
      <c r="AL22" s="206" t="str">
        <f t="shared" si="37"/>
        <v/>
      </c>
      <c r="AM22" s="206" t="str">
        <f t="shared" si="37"/>
        <v/>
      </c>
      <c r="AN22" s="206" t="str">
        <f t="shared" si="37"/>
        <v/>
      </c>
      <c r="AO22" s="206" t="str">
        <f t="shared" si="37"/>
        <v/>
      </c>
      <c r="AP22" s="206" t="str">
        <f t="shared" si="37"/>
        <v/>
      </c>
      <c r="AQ22" s="206">
        <f t="shared" si="37"/>
        <v>8</v>
      </c>
      <c r="AR22" s="206" t="str">
        <f t="shared" si="37"/>
        <v/>
      </c>
    </row>
    <row r="23">
      <c r="A23" s="356" t="s">
        <v>1475</v>
      </c>
      <c r="B23" s="356" t="s">
        <v>1494</v>
      </c>
      <c r="C23" s="356" t="s">
        <v>1477</v>
      </c>
      <c r="D23" s="356" t="s">
        <v>1478</v>
      </c>
      <c r="E23" s="356" t="s">
        <v>1489</v>
      </c>
      <c r="F23" s="356" t="s">
        <v>1481</v>
      </c>
      <c r="G23" s="356" t="s">
        <v>1482</v>
      </c>
      <c r="H23" s="356" t="s">
        <v>1483</v>
      </c>
      <c r="I23" s="356" t="s">
        <v>1484</v>
      </c>
      <c r="J23" s="206" t="str">
        <f t="shared" ref="J23:Z23" si="38">IF(ISNUMBER(SEARCH($E23,J$8)),$D23,"")</f>
        <v/>
      </c>
      <c r="K23" s="206" t="str">
        <f t="shared" si="38"/>
        <v/>
      </c>
      <c r="L23" s="206" t="str">
        <f t="shared" si="38"/>
        <v/>
      </c>
      <c r="M23" s="206" t="str">
        <f t="shared" si="38"/>
        <v/>
      </c>
      <c r="N23" s="206" t="str">
        <f t="shared" si="38"/>
        <v/>
      </c>
      <c r="O23" s="206" t="str">
        <f t="shared" si="38"/>
        <v/>
      </c>
      <c r="P23" s="206" t="str">
        <f t="shared" si="38"/>
        <v/>
      </c>
      <c r="Q23" s="206" t="str">
        <f t="shared" si="38"/>
        <v/>
      </c>
      <c r="R23" s="206" t="str">
        <f t="shared" si="38"/>
        <v/>
      </c>
      <c r="S23" s="206" t="str">
        <f t="shared" si="38"/>
        <v/>
      </c>
      <c r="T23" s="206" t="str">
        <f t="shared" si="38"/>
        <v/>
      </c>
      <c r="U23" s="206" t="str">
        <f t="shared" si="38"/>
        <v/>
      </c>
      <c r="V23" s="206" t="str">
        <f t="shared" si="38"/>
        <v/>
      </c>
      <c r="W23" s="206" t="str">
        <f t="shared" si="38"/>
        <v/>
      </c>
      <c r="X23" s="206" t="str">
        <f t="shared" si="38"/>
        <v/>
      </c>
      <c r="Y23" s="206" t="str">
        <f t="shared" si="38"/>
        <v/>
      </c>
      <c r="Z23" s="206" t="str">
        <f t="shared" si="38"/>
        <v/>
      </c>
      <c r="AA23" s="206"/>
      <c r="AB23" s="206" t="str">
        <f t="shared" ref="AB23:AI23" si="39">IF(ISNUMBER(SEARCH($F23,AB$8)),$D23,"")</f>
        <v/>
      </c>
      <c r="AC23" s="206" t="str">
        <f t="shared" si="39"/>
        <v/>
      </c>
      <c r="AD23" s="206" t="str">
        <f t="shared" si="39"/>
        <v/>
      </c>
      <c r="AE23" s="206" t="str">
        <f t="shared" si="39"/>
        <v/>
      </c>
      <c r="AF23" s="206" t="str">
        <f t="shared" si="39"/>
        <v/>
      </c>
      <c r="AG23" s="206" t="str">
        <f t="shared" si="39"/>
        <v/>
      </c>
      <c r="AH23" s="206" t="str">
        <f t="shared" si="39"/>
        <v/>
      </c>
      <c r="AI23" s="206" t="str">
        <f t="shared" si="39"/>
        <v/>
      </c>
      <c r="AJ23" s="206"/>
      <c r="AK23" s="206" t="str">
        <f t="shared" ref="AK23:AR23" si="40">IF(ISNUMBER(SEARCH($H23,AK$8)),$D23,"")</f>
        <v/>
      </c>
      <c r="AL23" s="206" t="str">
        <f t="shared" si="40"/>
        <v/>
      </c>
      <c r="AM23" s="206" t="str">
        <f t="shared" si="40"/>
        <v/>
      </c>
      <c r="AN23" s="206" t="str">
        <f t="shared" si="40"/>
        <v/>
      </c>
      <c r="AO23" s="206" t="str">
        <f t="shared" si="40"/>
        <v/>
      </c>
      <c r="AP23" s="206" t="str">
        <f t="shared" si="40"/>
        <v/>
      </c>
      <c r="AQ23" s="206" t="str">
        <f t="shared" si="40"/>
        <v/>
      </c>
      <c r="AR23" s="206" t="str">
        <f t="shared" si="40"/>
        <v/>
      </c>
    </row>
    <row r="24">
      <c r="A24" s="122" t="s">
        <v>1491</v>
      </c>
      <c r="B24" s="122" t="s">
        <v>1511</v>
      </c>
      <c r="C24" s="122">
        <v>1.0</v>
      </c>
      <c r="D24" s="122">
        <v>10.0</v>
      </c>
      <c r="E24" s="122" t="s">
        <v>1471</v>
      </c>
      <c r="F24" s="122" t="s">
        <v>1448</v>
      </c>
      <c r="G24" s="122"/>
      <c r="H24" s="122" t="s">
        <v>1445</v>
      </c>
      <c r="I24" s="122"/>
      <c r="J24" s="206" t="str">
        <f t="shared" ref="J24:Z24" si="41">IF(ISNUMBER(SEARCH($E24,J$8)),$D24,"")</f>
        <v/>
      </c>
      <c r="K24" s="206" t="str">
        <f t="shared" si="41"/>
        <v/>
      </c>
      <c r="L24" s="206" t="str">
        <f t="shared" si="41"/>
        <v/>
      </c>
      <c r="M24" s="206" t="str">
        <f t="shared" si="41"/>
        <v/>
      </c>
      <c r="N24" s="206" t="str">
        <f t="shared" si="41"/>
        <v/>
      </c>
      <c r="O24" s="206" t="str">
        <f t="shared" si="41"/>
        <v/>
      </c>
      <c r="P24" s="206" t="str">
        <f t="shared" si="41"/>
        <v/>
      </c>
      <c r="Q24" s="206" t="str">
        <f t="shared" si="41"/>
        <v/>
      </c>
      <c r="R24" s="206" t="str">
        <f t="shared" si="41"/>
        <v/>
      </c>
      <c r="S24" s="206" t="str">
        <f t="shared" si="41"/>
        <v/>
      </c>
      <c r="T24" s="206">
        <f t="shared" si="41"/>
        <v>10</v>
      </c>
      <c r="U24" s="206" t="str">
        <f t="shared" si="41"/>
        <v/>
      </c>
      <c r="V24" s="206" t="str">
        <f t="shared" si="41"/>
        <v/>
      </c>
      <c r="W24" s="206" t="str">
        <f t="shared" si="41"/>
        <v/>
      </c>
      <c r="X24" s="206" t="str">
        <f t="shared" si="41"/>
        <v/>
      </c>
      <c r="Y24" s="206" t="str">
        <f t="shared" si="41"/>
        <v/>
      </c>
      <c r="Z24" s="206" t="str">
        <f t="shared" si="41"/>
        <v/>
      </c>
      <c r="AA24" s="206"/>
      <c r="AB24" s="206" t="str">
        <f t="shared" ref="AB24:AI24" si="42">IF(ISNUMBER(SEARCH($F24,AB$8)),$D24,"")</f>
        <v/>
      </c>
      <c r="AC24" s="206" t="str">
        <f t="shared" si="42"/>
        <v/>
      </c>
      <c r="AD24" s="206" t="str">
        <f t="shared" si="42"/>
        <v/>
      </c>
      <c r="AE24" s="206" t="str">
        <f t="shared" si="42"/>
        <v/>
      </c>
      <c r="AF24" s="206" t="str">
        <f t="shared" si="42"/>
        <v/>
      </c>
      <c r="AG24" s="206">
        <f t="shared" si="42"/>
        <v>10</v>
      </c>
      <c r="AH24" s="206" t="str">
        <f t="shared" si="42"/>
        <v/>
      </c>
      <c r="AI24" s="206" t="str">
        <f t="shared" si="42"/>
        <v/>
      </c>
      <c r="AJ24" s="206"/>
      <c r="AK24" s="206" t="str">
        <f t="shared" ref="AK24:AR24" si="43">IF(ISNUMBER(SEARCH($H24,AK$8)),$D24,"")</f>
        <v/>
      </c>
      <c r="AL24" s="206" t="str">
        <f t="shared" si="43"/>
        <v/>
      </c>
      <c r="AM24" s="206">
        <f t="shared" si="43"/>
        <v>10</v>
      </c>
      <c r="AN24" s="206" t="str">
        <f t="shared" si="43"/>
        <v/>
      </c>
      <c r="AO24" s="206" t="str">
        <f t="shared" si="43"/>
        <v/>
      </c>
      <c r="AP24" s="206" t="str">
        <f t="shared" si="43"/>
        <v/>
      </c>
      <c r="AQ24" s="206" t="str">
        <f t="shared" si="43"/>
        <v/>
      </c>
      <c r="AR24" s="206" t="str">
        <f t="shared" si="43"/>
        <v/>
      </c>
    </row>
    <row r="25">
      <c r="A25" s="122"/>
      <c r="B25" s="122" t="s">
        <v>1512</v>
      </c>
      <c r="C25" s="122">
        <v>2.0</v>
      </c>
      <c r="D25" s="122">
        <v>7.0</v>
      </c>
      <c r="E25" s="122" t="s">
        <v>1020</v>
      </c>
      <c r="F25" s="122" t="s">
        <v>1447</v>
      </c>
      <c r="G25" s="122"/>
      <c r="H25" s="122" t="s">
        <v>1446</v>
      </c>
      <c r="I25" s="122"/>
      <c r="J25" s="206" t="str">
        <f t="shared" ref="J25:Z25" si="44">IF(ISNUMBER(SEARCH($E25,J$8)),$D25,"")</f>
        <v/>
      </c>
      <c r="K25" s="206" t="str">
        <f t="shared" si="44"/>
        <v/>
      </c>
      <c r="L25" s="206" t="str">
        <f t="shared" si="44"/>
        <v/>
      </c>
      <c r="M25" s="206" t="str">
        <f t="shared" si="44"/>
        <v/>
      </c>
      <c r="N25" s="206" t="str">
        <f t="shared" si="44"/>
        <v/>
      </c>
      <c r="O25" s="206" t="str">
        <f t="shared" si="44"/>
        <v/>
      </c>
      <c r="P25" s="206" t="str">
        <f t="shared" si="44"/>
        <v/>
      </c>
      <c r="Q25" s="206" t="str">
        <f t="shared" si="44"/>
        <v/>
      </c>
      <c r="R25" s="206" t="str">
        <f t="shared" si="44"/>
        <v/>
      </c>
      <c r="S25" s="206" t="str">
        <f t="shared" si="44"/>
        <v/>
      </c>
      <c r="T25" s="206" t="str">
        <f t="shared" si="44"/>
        <v/>
      </c>
      <c r="U25" s="206" t="str">
        <f t="shared" si="44"/>
        <v/>
      </c>
      <c r="V25" s="206">
        <f t="shared" si="44"/>
        <v>7</v>
      </c>
      <c r="W25" s="206" t="str">
        <f t="shared" si="44"/>
        <v/>
      </c>
      <c r="X25" s="206" t="str">
        <f t="shared" si="44"/>
        <v/>
      </c>
      <c r="Y25" s="206" t="str">
        <f t="shared" si="44"/>
        <v/>
      </c>
      <c r="Z25" s="206" t="str">
        <f t="shared" si="44"/>
        <v/>
      </c>
      <c r="AA25" s="206"/>
      <c r="AB25" s="206" t="str">
        <f t="shared" ref="AB25:AI25" si="45">IF(ISNUMBER(SEARCH($F25,AB$8)),$D25,"")</f>
        <v/>
      </c>
      <c r="AC25" s="206" t="str">
        <f t="shared" si="45"/>
        <v/>
      </c>
      <c r="AD25" s="206" t="str">
        <f t="shared" si="45"/>
        <v/>
      </c>
      <c r="AE25" s="206" t="str">
        <f t="shared" si="45"/>
        <v/>
      </c>
      <c r="AF25" s="206">
        <f t="shared" si="45"/>
        <v>7</v>
      </c>
      <c r="AG25" s="206" t="str">
        <f t="shared" si="45"/>
        <v/>
      </c>
      <c r="AH25" s="206" t="str">
        <f t="shared" si="45"/>
        <v/>
      </c>
      <c r="AI25" s="206" t="str">
        <f t="shared" si="45"/>
        <v/>
      </c>
      <c r="AJ25" s="206"/>
      <c r="AK25" s="206" t="str">
        <f t="shared" ref="AK25:AR25" si="46">IF(ISNUMBER(SEARCH($H25,AK$8)),$D25,"")</f>
        <v/>
      </c>
      <c r="AL25" s="206" t="str">
        <f t="shared" si="46"/>
        <v/>
      </c>
      <c r="AM25" s="206" t="str">
        <f t="shared" si="46"/>
        <v/>
      </c>
      <c r="AN25" s="206">
        <f t="shared" si="46"/>
        <v>7</v>
      </c>
      <c r="AO25" s="206" t="str">
        <f t="shared" si="46"/>
        <v/>
      </c>
      <c r="AP25" s="206" t="str">
        <f t="shared" si="46"/>
        <v/>
      </c>
      <c r="AQ25" s="206" t="str">
        <f t="shared" si="46"/>
        <v/>
      </c>
      <c r="AR25" s="206" t="str">
        <f t="shared" si="46"/>
        <v/>
      </c>
    </row>
    <row r="26">
      <c r="A26" s="122"/>
      <c r="B26" s="122" t="s">
        <v>1514</v>
      </c>
      <c r="C26" s="122">
        <v>3.0</v>
      </c>
      <c r="D26" s="122">
        <v>6.0</v>
      </c>
      <c r="E26" s="122" t="s">
        <v>1060</v>
      </c>
      <c r="F26" s="122" t="s">
        <v>1449</v>
      </c>
      <c r="G26" s="122"/>
      <c r="H26" s="122" t="s">
        <v>1444</v>
      </c>
      <c r="I26" s="122"/>
      <c r="J26" s="206" t="str">
        <f t="shared" ref="J26:Z26" si="47">IF(ISNUMBER(SEARCH($E26,J$8)),$D26,"")</f>
        <v/>
      </c>
      <c r="K26" s="206" t="str">
        <f t="shared" si="47"/>
        <v/>
      </c>
      <c r="L26" s="206" t="str">
        <f t="shared" si="47"/>
        <v/>
      </c>
      <c r="M26" s="206" t="str">
        <f t="shared" si="47"/>
        <v/>
      </c>
      <c r="N26" s="206" t="str">
        <f t="shared" si="47"/>
        <v/>
      </c>
      <c r="O26" s="206">
        <f t="shared" si="47"/>
        <v>6</v>
      </c>
      <c r="P26" s="206" t="str">
        <f t="shared" si="47"/>
        <v/>
      </c>
      <c r="Q26" s="206" t="str">
        <f t="shared" si="47"/>
        <v/>
      </c>
      <c r="R26" s="206" t="str">
        <f t="shared" si="47"/>
        <v/>
      </c>
      <c r="S26" s="206" t="str">
        <f t="shared" si="47"/>
        <v/>
      </c>
      <c r="T26" s="206" t="str">
        <f t="shared" si="47"/>
        <v/>
      </c>
      <c r="U26" s="206" t="str">
        <f t="shared" si="47"/>
        <v/>
      </c>
      <c r="V26" s="206" t="str">
        <f t="shared" si="47"/>
        <v/>
      </c>
      <c r="W26" s="206" t="str">
        <f t="shared" si="47"/>
        <v/>
      </c>
      <c r="X26" s="206" t="str">
        <f t="shared" si="47"/>
        <v/>
      </c>
      <c r="Y26" s="206" t="str">
        <f t="shared" si="47"/>
        <v/>
      </c>
      <c r="Z26" s="206" t="str">
        <f t="shared" si="47"/>
        <v/>
      </c>
      <c r="AA26" s="206"/>
      <c r="AB26" s="206" t="str">
        <f t="shared" ref="AB26:AI26" si="48">IF(ISNUMBER(SEARCH($F26,AB$8)),$D26,"")</f>
        <v/>
      </c>
      <c r="AC26" s="206" t="str">
        <f t="shared" si="48"/>
        <v/>
      </c>
      <c r="AD26" s="206" t="str">
        <f t="shared" si="48"/>
        <v/>
      </c>
      <c r="AE26" s="206" t="str">
        <f t="shared" si="48"/>
        <v/>
      </c>
      <c r="AF26" s="206" t="str">
        <f t="shared" si="48"/>
        <v/>
      </c>
      <c r="AG26" s="206" t="str">
        <f t="shared" si="48"/>
        <v/>
      </c>
      <c r="AH26" s="206">
        <f t="shared" si="48"/>
        <v>6</v>
      </c>
      <c r="AI26" s="206" t="str">
        <f t="shared" si="48"/>
        <v/>
      </c>
      <c r="AJ26" s="206"/>
      <c r="AK26" s="206" t="str">
        <f t="shared" ref="AK26:AR26" si="49">IF(ISNUMBER(SEARCH($H26,AK$8)),$D26,"")</f>
        <v/>
      </c>
      <c r="AL26" s="206">
        <f t="shared" si="49"/>
        <v>6</v>
      </c>
      <c r="AM26" s="206" t="str">
        <f t="shared" si="49"/>
        <v/>
      </c>
      <c r="AN26" s="206" t="str">
        <f t="shared" si="49"/>
        <v/>
      </c>
      <c r="AO26" s="206" t="str">
        <f t="shared" si="49"/>
        <v/>
      </c>
      <c r="AP26" s="206" t="str">
        <f t="shared" si="49"/>
        <v/>
      </c>
      <c r="AQ26" s="206" t="str">
        <f t="shared" si="49"/>
        <v/>
      </c>
      <c r="AR26" s="206" t="str">
        <f t="shared" si="49"/>
        <v/>
      </c>
    </row>
    <row r="27">
      <c r="A27" s="122"/>
      <c r="B27" s="122" t="s">
        <v>1515</v>
      </c>
      <c r="C27" s="122">
        <v>4.0</v>
      </c>
      <c r="D27" s="122">
        <v>0.0</v>
      </c>
      <c r="E27" s="122" t="s">
        <v>1029</v>
      </c>
      <c r="F27" s="122" t="s">
        <v>1445</v>
      </c>
      <c r="G27" s="122" t="s">
        <v>1491</v>
      </c>
      <c r="H27" s="122" t="s">
        <v>1447</v>
      </c>
      <c r="I27" s="122"/>
      <c r="J27" s="206" t="str">
        <f t="shared" ref="J27:Z27" si="50">IF(ISNUMBER(SEARCH($E27,J$8)),$D27,"")</f>
        <v/>
      </c>
      <c r="K27" s="206">
        <f t="shared" si="50"/>
        <v>0</v>
      </c>
      <c r="L27" s="206" t="str">
        <f t="shared" si="50"/>
        <v/>
      </c>
      <c r="M27" s="206" t="str">
        <f t="shared" si="50"/>
        <v/>
      </c>
      <c r="N27" s="206" t="str">
        <f t="shared" si="50"/>
        <v/>
      </c>
      <c r="O27" s="206" t="str">
        <f t="shared" si="50"/>
        <v/>
      </c>
      <c r="P27" s="206" t="str">
        <f t="shared" si="50"/>
        <v/>
      </c>
      <c r="Q27" s="206" t="str">
        <f t="shared" si="50"/>
        <v/>
      </c>
      <c r="R27" s="206" t="str">
        <f t="shared" si="50"/>
        <v/>
      </c>
      <c r="S27" s="206" t="str">
        <f t="shared" si="50"/>
        <v/>
      </c>
      <c r="T27" s="206" t="str">
        <f t="shared" si="50"/>
        <v/>
      </c>
      <c r="U27" s="206" t="str">
        <f t="shared" si="50"/>
        <v/>
      </c>
      <c r="V27" s="206" t="str">
        <f t="shared" si="50"/>
        <v/>
      </c>
      <c r="W27" s="206" t="str">
        <f t="shared" si="50"/>
        <v/>
      </c>
      <c r="X27" s="206" t="str">
        <f t="shared" si="50"/>
        <v/>
      </c>
      <c r="Y27" s="206" t="str">
        <f t="shared" si="50"/>
        <v/>
      </c>
      <c r="Z27" s="206" t="str">
        <f t="shared" si="50"/>
        <v/>
      </c>
      <c r="AA27" s="206"/>
      <c r="AB27" s="206" t="str">
        <f t="shared" ref="AB27:AI27" si="51">IF(ISNUMBER(SEARCH($F27,AB$8)),$D27,"")</f>
        <v/>
      </c>
      <c r="AC27" s="206" t="str">
        <f t="shared" si="51"/>
        <v/>
      </c>
      <c r="AD27" s="206">
        <f t="shared" si="51"/>
        <v>0</v>
      </c>
      <c r="AE27" s="206" t="str">
        <f t="shared" si="51"/>
        <v/>
      </c>
      <c r="AF27" s="206" t="str">
        <f t="shared" si="51"/>
        <v/>
      </c>
      <c r="AG27" s="206" t="str">
        <f t="shared" si="51"/>
        <v/>
      </c>
      <c r="AH27" s="206" t="str">
        <f t="shared" si="51"/>
        <v/>
      </c>
      <c r="AI27" s="206" t="str">
        <f t="shared" si="51"/>
        <v/>
      </c>
      <c r="AJ27" s="206"/>
      <c r="AK27" s="206" t="str">
        <f t="shared" ref="AK27:AR27" si="52">IF(ISNUMBER(SEARCH($H27,AK$8)),$D27,"")</f>
        <v/>
      </c>
      <c r="AL27" s="206" t="str">
        <f t="shared" si="52"/>
        <v/>
      </c>
      <c r="AM27" s="206" t="str">
        <f t="shared" si="52"/>
        <v/>
      </c>
      <c r="AN27" s="206" t="str">
        <f t="shared" si="52"/>
        <v/>
      </c>
      <c r="AO27" s="206">
        <f t="shared" si="52"/>
        <v>0</v>
      </c>
      <c r="AP27" s="206" t="str">
        <f t="shared" si="52"/>
        <v/>
      </c>
      <c r="AQ27" s="206" t="str">
        <f t="shared" si="52"/>
        <v/>
      </c>
      <c r="AR27" s="206" t="str">
        <f t="shared" si="52"/>
        <v/>
      </c>
    </row>
    <row r="28">
      <c r="A28" s="122"/>
      <c r="B28" s="122" t="s">
        <v>1518</v>
      </c>
      <c r="C28" s="122">
        <v>5.0</v>
      </c>
      <c r="D28" s="122">
        <v>9.0</v>
      </c>
      <c r="E28" s="122" t="s">
        <v>1009</v>
      </c>
      <c r="F28" s="122" t="s">
        <v>1443</v>
      </c>
      <c r="G28" s="122"/>
      <c r="H28" s="122" t="s">
        <v>1443</v>
      </c>
      <c r="I28" s="122" t="s">
        <v>1491</v>
      </c>
      <c r="J28" s="206" t="str">
        <f t="shared" ref="J28:Z28" si="53">IF(ISNUMBER(SEARCH($E28,J$8)),$D28,"")</f>
        <v/>
      </c>
      <c r="K28" s="206" t="str">
        <f t="shared" si="53"/>
        <v/>
      </c>
      <c r="L28" s="206" t="str">
        <f t="shared" si="53"/>
        <v/>
      </c>
      <c r="M28" s="206" t="str">
        <f t="shared" si="53"/>
        <v/>
      </c>
      <c r="N28" s="206">
        <f t="shared" si="53"/>
        <v>9</v>
      </c>
      <c r="O28" s="206" t="str">
        <f t="shared" si="53"/>
        <v/>
      </c>
      <c r="P28" s="206" t="str">
        <f t="shared" si="53"/>
        <v/>
      </c>
      <c r="Q28" s="206" t="str">
        <f t="shared" si="53"/>
        <v/>
      </c>
      <c r="R28" s="206" t="str">
        <f t="shared" si="53"/>
        <v/>
      </c>
      <c r="S28" s="206" t="str">
        <f t="shared" si="53"/>
        <v/>
      </c>
      <c r="T28" s="206" t="str">
        <f t="shared" si="53"/>
        <v/>
      </c>
      <c r="U28" s="206" t="str">
        <f t="shared" si="53"/>
        <v/>
      </c>
      <c r="V28" s="206" t="str">
        <f t="shared" si="53"/>
        <v/>
      </c>
      <c r="W28" s="206" t="str">
        <f t="shared" si="53"/>
        <v/>
      </c>
      <c r="X28" s="206" t="str">
        <f t="shared" si="53"/>
        <v/>
      </c>
      <c r="Y28" s="206" t="str">
        <f t="shared" si="53"/>
        <v/>
      </c>
      <c r="Z28" s="206" t="str">
        <f t="shared" si="53"/>
        <v/>
      </c>
      <c r="AA28" s="206"/>
      <c r="AB28" s="206">
        <f t="shared" ref="AB28:AI28" si="54">IF(ISNUMBER(SEARCH($F28,AB$8)),$D28,"")</f>
        <v>9</v>
      </c>
      <c r="AC28" s="206" t="str">
        <f t="shared" si="54"/>
        <v/>
      </c>
      <c r="AD28" s="206" t="str">
        <f t="shared" si="54"/>
        <v/>
      </c>
      <c r="AE28" s="206" t="str">
        <f t="shared" si="54"/>
        <v/>
      </c>
      <c r="AF28" s="206" t="str">
        <f t="shared" si="54"/>
        <v/>
      </c>
      <c r="AG28" s="206" t="str">
        <f t="shared" si="54"/>
        <v/>
      </c>
      <c r="AH28" s="206" t="str">
        <f t="shared" si="54"/>
        <v/>
      </c>
      <c r="AI28" s="206" t="str">
        <f t="shared" si="54"/>
        <v/>
      </c>
      <c r="AJ28" s="206"/>
      <c r="AK28" s="206">
        <f t="shared" ref="AK28:AR28" si="55">IF(ISNUMBER(SEARCH($H28,AK$8)),$D28,"")</f>
        <v>9</v>
      </c>
      <c r="AL28" s="206" t="str">
        <f t="shared" si="55"/>
        <v/>
      </c>
      <c r="AM28" s="206" t="str">
        <f t="shared" si="55"/>
        <v/>
      </c>
      <c r="AN28" s="206" t="str">
        <f t="shared" si="55"/>
        <v/>
      </c>
      <c r="AO28" s="206" t="str">
        <f t="shared" si="55"/>
        <v/>
      </c>
      <c r="AP28" s="206" t="str">
        <f t="shared" si="55"/>
        <v/>
      </c>
      <c r="AQ28" s="206" t="str">
        <f t="shared" si="55"/>
        <v/>
      </c>
      <c r="AR28" s="206" t="str">
        <f t="shared" si="55"/>
        <v/>
      </c>
    </row>
    <row r="29">
      <c r="A29" s="420"/>
      <c r="B29" s="420" t="s">
        <v>1520</v>
      </c>
      <c r="C29" s="420">
        <v>6.0</v>
      </c>
      <c r="D29" s="420">
        <v>8.0</v>
      </c>
      <c r="E29" s="420" t="s">
        <v>1042</v>
      </c>
      <c r="F29" s="420" t="s">
        <v>1446</v>
      </c>
      <c r="G29" s="420"/>
      <c r="H29" s="420" t="s">
        <v>1448</v>
      </c>
      <c r="I29" s="420"/>
      <c r="J29" s="206" t="str">
        <f t="shared" ref="J29:Z29" si="56">IF(ISNUMBER(SEARCH($E29,J$8)),$D29,"")</f>
        <v/>
      </c>
      <c r="K29" s="206" t="str">
        <f t="shared" si="56"/>
        <v/>
      </c>
      <c r="L29" s="206" t="str">
        <f t="shared" si="56"/>
        <v/>
      </c>
      <c r="M29" s="206" t="str">
        <f t="shared" si="56"/>
        <v/>
      </c>
      <c r="N29" s="206" t="str">
        <f t="shared" si="56"/>
        <v/>
      </c>
      <c r="O29" s="206" t="str">
        <f t="shared" si="56"/>
        <v/>
      </c>
      <c r="P29" s="206" t="str">
        <f t="shared" si="56"/>
        <v/>
      </c>
      <c r="Q29" s="206" t="str">
        <f t="shared" si="56"/>
        <v/>
      </c>
      <c r="R29" s="206" t="str">
        <f t="shared" si="56"/>
        <v/>
      </c>
      <c r="S29" s="206">
        <f t="shared" si="56"/>
        <v>8</v>
      </c>
      <c r="T29" s="206" t="str">
        <f t="shared" si="56"/>
        <v/>
      </c>
      <c r="U29" s="206" t="str">
        <f t="shared" si="56"/>
        <v/>
      </c>
      <c r="V29" s="206" t="str">
        <f t="shared" si="56"/>
        <v/>
      </c>
      <c r="W29" s="206" t="str">
        <f t="shared" si="56"/>
        <v/>
      </c>
      <c r="X29" s="206" t="str">
        <f t="shared" si="56"/>
        <v/>
      </c>
      <c r="Y29" s="206" t="str">
        <f t="shared" si="56"/>
        <v/>
      </c>
      <c r="Z29" s="206" t="str">
        <f t="shared" si="56"/>
        <v/>
      </c>
      <c r="AA29" s="206"/>
      <c r="AB29" s="206" t="str">
        <f t="shared" ref="AB29:AI29" si="57">IF(ISNUMBER(SEARCH($F29,AB$8)),$D29,"")</f>
        <v/>
      </c>
      <c r="AC29" s="206" t="str">
        <f t="shared" si="57"/>
        <v/>
      </c>
      <c r="AD29" s="206" t="str">
        <f t="shared" si="57"/>
        <v/>
      </c>
      <c r="AE29" s="206">
        <f t="shared" si="57"/>
        <v>8</v>
      </c>
      <c r="AF29" s="206" t="str">
        <f t="shared" si="57"/>
        <v/>
      </c>
      <c r="AG29" s="206" t="str">
        <f t="shared" si="57"/>
        <v/>
      </c>
      <c r="AH29" s="206" t="str">
        <f t="shared" si="57"/>
        <v/>
      </c>
      <c r="AI29" s="206" t="str">
        <f t="shared" si="57"/>
        <v/>
      </c>
      <c r="AJ29" s="206"/>
      <c r="AK29" s="206" t="str">
        <f t="shared" ref="AK29:AR29" si="58">IF(ISNUMBER(SEARCH($H29,AK$8)),$D29,"")</f>
        <v/>
      </c>
      <c r="AL29" s="206" t="str">
        <f t="shared" si="58"/>
        <v/>
      </c>
      <c r="AM29" s="206" t="str">
        <f t="shared" si="58"/>
        <v/>
      </c>
      <c r="AN29" s="206" t="str">
        <f t="shared" si="58"/>
        <v/>
      </c>
      <c r="AO29" s="206" t="str">
        <f t="shared" si="58"/>
        <v/>
      </c>
      <c r="AP29" s="206">
        <f t="shared" si="58"/>
        <v>8</v>
      </c>
      <c r="AQ29" s="206" t="str">
        <f t="shared" si="58"/>
        <v/>
      </c>
      <c r="AR29" s="206" t="str">
        <f t="shared" si="58"/>
        <v/>
      </c>
    </row>
  </sheetData>
  <mergeCells count="2">
    <mergeCell ref="J1:O1"/>
    <mergeCell ref="J2:M2"/>
  </mergeCells>
  <dataValidations>
    <dataValidation type="list" allowBlank="1" sqref="E10:E15 E17:E22 E24:E29">
      <formula1>'2019 SCPT Tournament Semis Stat'!$J$7:$Z$7</formula1>
    </dataValidation>
    <dataValidation type="list" allowBlank="1" showErrorMessage="1" sqref="F10:F15 H10:H15 F17:F22 H17:H22 F24:F29 H24:H29">
      <formula1>'2019 SCPT Tournament Semis Stat'!$P$1:$W$1</formula1>
    </dataValidation>
  </dataValidations>
  <hyperlinks>
    <hyperlink r:id="rId1" ref="N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29"/>
    <col customWidth="1" min="3" max="3" width="56.43"/>
  </cols>
  <sheetData>
    <row r="1">
      <c r="A1" s="21" t="s">
        <v>3</v>
      </c>
      <c r="B1" s="30"/>
      <c r="C1" s="42"/>
    </row>
    <row r="2">
      <c r="A2" s="42"/>
      <c r="B2" s="30"/>
      <c r="C2" s="42"/>
    </row>
    <row r="3">
      <c r="A3" s="43" t="s">
        <v>58</v>
      </c>
      <c r="B3" s="30"/>
      <c r="C3" s="44" t="s">
        <v>61</v>
      </c>
    </row>
    <row r="4">
      <c r="A4" s="50" t="s">
        <v>63</v>
      </c>
      <c r="B4" s="30"/>
      <c r="C4" s="50" t="s">
        <v>73</v>
      </c>
    </row>
    <row r="5">
      <c r="A5" s="52" t="s">
        <v>76</v>
      </c>
      <c r="B5" s="30"/>
      <c r="C5" s="50" t="s">
        <v>86</v>
      </c>
    </row>
    <row r="6">
      <c r="A6" s="42"/>
      <c r="B6" s="30"/>
      <c r="C6" s="53"/>
    </row>
    <row r="7">
      <c r="A7" s="54" t="s">
        <v>88</v>
      </c>
      <c r="B7" s="30"/>
      <c r="C7" s="55" t="s">
        <v>93</v>
      </c>
    </row>
    <row r="8">
      <c r="A8" s="50" t="s">
        <v>95</v>
      </c>
      <c r="B8" s="30"/>
      <c r="C8" s="50" t="s">
        <v>96</v>
      </c>
    </row>
    <row r="9">
      <c r="A9" s="50" t="s">
        <v>97</v>
      </c>
      <c r="B9" s="30"/>
      <c r="C9" s="50" t="s">
        <v>98</v>
      </c>
    </row>
    <row r="10">
      <c r="A10" s="42"/>
      <c r="B10" s="30"/>
      <c r="C10" s="42"/>
    </row>
    <row r="11">
      <c r="A11" s="56" t="s">
        <v>99</v>
      </c>
      <c r="B11" s="30"/>
      <c r="C11" s="57" t="s">
        <v>100</v>
      </c>
    </row>
    <row r="12">
      <c r="A12" s="50" t="s">
        <v>101</v>
      </c>
      <c r="B12" s="30"/>
      <c r="C12" s="50" t="s">
        <v>102</v>
      </c>
    </row>
    <row r="13">
      <c r="A13" s="50" t="s">
        <v>103</v>
      </c>
      <c r="B13" s="30"/>
      <c r="C13" s="50" t="s">
        <v>104</v>
      </c>
    </row>
    <row r="14">
      <c r="A14" s="42"/>
      <c r="B14" s="30"/>
      <c r="C14" s="42"/>
    </row>
    <row r="15">
      <c r="A15" s="58" t="s">
        <v>105</v>
      </c>
      <c r="B15" s="30"/>
      <c r="C15" s="59" t="s">
        <v>106</v>
      </c>
    </row>
    <row r="16">
      <c r="A16" s="50" t="s">
        <v>107</v>
      </c>
      <c r="B16" s="30"/>
      <c r="C16" s="50" t="s">
        <v>108</v>
      </c>
    </row>
    <row r="17">
      <c r="A17" s="50" t="s">
        <v>109</v>
      </c>
      <c r="B17" s="30"/>
      <c r="C17" s="50" t="s">
        <v>110</v>
      </c>
    </row>
    <row r="18">
      <c r="A18" s="53"/>
      <c r="B18" s="30"/>
      <c r="C18" s="53"/>
    </row>
    <row r="19">
      <c r="A19" s="21" t="s">
        <v>111</v>
      </c>
      <c r="B19" s="30"/>
      <c r="C19" s="53"/>
    </row>
    <row r="20">
      <c r="A20" s="53"/>
      <c r="B20" s="30"/>
      <c r="C20" s="53"/>
    </row>
    <row r="21">
      <c r="A21" s="61" t="s">
        <v>112</v>
      </c>
      <c r="B21" s="30"/>
      <c r="C21" s="61" t="s">
        <v>113</v>
      </c>
    </row>
    <row r="22">
      <c r="A22" s="50" t="s">
        <v>114</v>
      </c>
      <c r="B22" s="30"/>
      <c r="C22" s="50" t="s">
        <v>115</v>
      </c>
    </row>
    <row r="23">
      <c r="A23" s="53"/>
      <c r="B23" s="30"/>
      <c r="C23" s="53"/>
    </row>
    <row r="24">
      <c r="A24" s="61" t="s">
        <v>116</v>
      </c>
      <c r="B24" s="30"/>
      <c r="C24" s="61" t="s">
        <v>117</v>
      </c>
    </row>
    <row r="25">
      <c r="A25" s="50" t="s">
        <v>118</v>
      </c>
      <c r="B25" s="30"/>
      <c r="C25" s="50" t="s">
        <v>119</v>
      </c>
    </row>
    <row r="26" hidden="1">
      <c r="A26" s="53"/>
      <c r="B26" s="30"/>
      <c r="C26" s="53"/>
    </row>
    <row r="27" hidden="1">
      <c r="A27" s="53"/>
      <c r="B27" s="30"/>
      <c r="C27" s="53"/>
    </row>
    <row r="28" hidden="1">
      <c r="A28" s="53"/>
      <c r="B28" s="30"/>
      <c r="C28" s="53"/>
    </row>
    <row r="29" hidden="1">
      <c r="A29" s="53"/>
      <c r="B29" s="30"/>
      <c r="C29" s="53"/>
    </row>
    <row r="30" hidden="1">
      <c r="A30" s="53"/>
      <c r="B30" s="30"/>
      <c r="C30" s="53"/>
    </row>
    <row r="31" hidden="1">
      <c r="A31" s="53"/>
      <c r="B31" s="30"/>
      <c r="C31" s="53"/>
    </row>
    <row r="32" hidden="1">
      <c r="A32" s="53"/>
      <c r="B32" s="30"/>
      <c r="C32" s="53"/>
    </row>
    <row r="33" hidden="1">
      <c r="A33" s="53"/>
      <c r="B33" s="30"/>
      <c r="C33" s="53"/>
    </row>
    <row r="34" hidden="1">
      <c r="A34" s="53"/>
      <c r="B34" s="30"/>
      <c r="C34" s="53"/>
    </row>
    <row r="35" hidden="1">
      <c r="A35" s="53"/>
      <c r="B35" s="30"/>
      <c r="C35" s="53"/>
    </row>
    <row r="36" hidden="1">
      <c r="A36" s="53"/>
      <c r="B36" s="30"/>
      <c r="C36" s="53"/>
    </row>
    <row r="37" hidden="1">
      <c r="A37" s="53"/>
      <c r="B37" s="30"/>
      <c r="C37" s="53"/>
    </row>
    <row r="38" hidden="1">
      <c r="A38" s="53"/>
      <c r="B38" s="30"/>
      <c r="C38" s="53"/>
    </row>
    <row r="39" hidden="1">
      <c r="A39" s="53"/>
      <c r="B39" s="30"/>
      <c r="C39" s="53"/>
    </row>
    <row r="40" hidden="1">
      <c r="A40" s="53"/>
      <c r="B40" s="30"/>
      <c r="C40" s="53"/>
    </row>
    <row r="41" hidden="1">
      <c r="A41" s="53"/>
      <c r="B41" s="30"/>
      <c r="C41" s="53"/>
    </row>
    <row r="42" hidden="1">
      <c r="A42" s="53"/>
      <c r="B42" s="30"/>
      <c r="C42" s="53"/>
    </row>
    <row r="43" hidden="1">
      <c r="A43" s="53"/>
      <c r="B43" s="30"/>
      <c r="C43" s="53"/>
    </row>
    <row r="44" hidden="1">
      <c r="A44" s="53"/>
      <c r="B44" s="30"/>
      <c r="C44" s="53"/>
    </row>
    <row r="45" hidden="1">
      <c r="A45" s="53"/>
      <c r="B45" s="30"/>
      <c r="C45" s="53"/>
    </row>
    <row r="46" hidden="1">
      <c r="A46" s="53"/>
      <c r="B46" s="30"/>
      <c r="C46" s="53"/>
    </row>
    <row r="47" hidden="1">
      <c r="A47" s="53"/>
      <c r="B47" s="30"/>
      <c r="C47" s="53"/>
    </row>
    <row r="48" hidden="1">
      <c r="A48" s="53"/>
      <c r="B48" s="30"/>
      <c r="C48" s="53"/>
    </row>
    <row r="49" hidden="1">
      <c r="A49" s="53"/>
      <c r="B49" s="30"/>
      <c r="C49" s="53"/>
    </row>
    <row r="50" hidden="1">
      <c r="A50" s="53"/>
      <c r="B50" s="30"/>
      <c r="C50" s="53"/>
    </row>
    <row r="51" hidden="1">
      <c r="A51" s="53"/>
      <c r="B51" s="30"/>
      <c r="C51" s="53"/>
    </row>
    <row r="52" hidden="1">
      <c r="A52" s="53"/>
      <c r="B52" s="30"/>
      <c r="C52" s="53"/>
    </row>
    <row r="53" hidden="1">
      <c r="A53" s="53"/>
      <c r="B53" s="30"/>
      <c r="C53" s="53"/>
    </row>
    <row r="54" hidden="1">
      <c r="A54" s="53"/>
      <c r="B54" s="30"/>
      <c r="C54" s="53"/>
    </row>
    <row r="55" hidden="1">
      <c r="A55" s="53"/>
      <c r="B55" s="30"/>
      <c r="C55" s="53"/>
    </row>
    <row r="56" hidden="1">
      <c r="A56" s="53"/>
      <c r="B56" s="30"/>
      <c r="C56" s="53"/>
    </row>
    <row r="57" hidden="1">
      <c r="A57" s="53"/>
      <c r="B57" s="30"/>
      <c r="C57" s="53"/>
    </row>
    <row r="58" hidden="1">
      <c r="A58" s="53"/>
      <c r="B58" s="30"/>
      <c r="C58" s="53"/>
    </row>
    <row r="59" hidden="1">
      <c r="A59" s="53"/>
      <c r="B59" s="30"/>
      <c r="C59" s="53"/>
    </row>
    <row r="60" hidden="1">
      <c r="A60" s="53"/>
      <c r="B60" s="30"/>
      <c r="C60" s="53"/>
    </row>
    <row r="61" hidden="1">
      <c r="A61" s="53"/>
      <c r="B61" s="30"/>
      <c r="C61" s="53"/>
    </row>
    <row r="62" hidden="1">
      <c r="A62" s="53"/>
      <c r="B62" s="30"/>
      <c r="C62" s="53"/>
    </row>
    <row r="63" hidden="1">
      <c r="A63" s="53"/>
      <c r="B63" s="30"/>
      <c r="C63" s="53"/>
    </row>
    <row r="64" hidden="1">
      <c r="A64" s="53"/>
      <c r="B64" s="30"/>
      <c r="C64" s="53"/>
    </row>
    <row r="65" hidden="1">
      <c r="A65" s="53"/>
      <c r="B65" s="30"/>
      <c r="C65" s="53"/>
    </row>
    <row r="66" hidden="1">
      <c r="A66" s="53"/>
      <c r="B66" s="30"/>
      <c r="C66" s="53"/>
    </row>
    <row r="67" hidden="1">
      <c r="A67" s="53"/>
      <c r="B67" s="30"/>
      <c r="C67" s="53"/>
    </row>
    <row r="68" hidden="1">
      <c r="A68" s="53"/>
      <c r="B68" s="30"/>
      <c r="C68" s="53"/>
    </row>
    <row r="69" hidden="1">
      <c r="A69" s="53"/>
      <c r="B69" s="30"/>
      <c r="C69" s="53"/>
    </row>
    <row r="70" hidden="1">
      <c r="A70" s="53"/>
      <c r="B70" s="30"/>
      <c r="C70" s="53"/>
    </row>
    <row r="71" hidden="1">
      <c r="A71" s="53"/>
      <c r="B71" s="30"/>
      <c r="C71" s="53"/>
    </row>
    <row r="72" hidden="1">
      <c r="A72" s="53"/>
      <c r="B72" s="30"/>
      <c r="C72" s="53"/>
    </row>
    <row r="73" hidden="1">
      <c r="A73" s="53"/>
      <c r="B73" s="30"/>
      <c r="C73" s="53"/>
    </row>
    <row r="74" hidden="1">
      <c r="A74" s="53"/>
      <c r="B74" s="30"/>
      <c r="C74" s="53"/>
    </row>
    <row r="75" hidden="1">
      <c r="A75" s="53"/>
      <c r="B75" s="30"/>
      <c r="C75" s="53"/>
    </row>
    <row r="76" hidden="1">
      <c r="A76" s="53"/>
      <c r="B76" s="30"/>
      <c r="C76" s="53"/>
    </row>
    <row r="77" hidden="1">
      <c r="A77" s="53"/>
      <c r="B77" s="30"/>
      <c r="C77" s="53"/>
    </row>
    <row r="78" hidden="1">
      <c r="A78" s="53"/>
      <c r="B78" s="30"/>
      <c r="C78" s="53"/>
    </row>
    <row r="79" hidden="1">
      <c r="A79" s="53"/>
      <c r="B79" s="30"/>
      <c r="C79" s="53"/>
    </row>
    <row r="80" hidden="1">
      <c r="A80" s="53"/>
      <c r="B80" s="30"/>
      <c r="C80" s="53"/>
    </row>
    <row r="81" hidden="1">
      <c r="A81" s="53"/>
      <c r="B81" s="30"/>
      <c r="C81" s="53"/>
    </row>
    <row r="82" hidden="1">
      <c r="A82" s="53"/>
      <c r="B82" s="30"/>
      <c r="C82" s="53"/>
    </row>
    <row r="83" hidden="1">
      <c r="A83" s="53"/>
      <c r="B83" s="30"/>
      <c r="C83" s="53"/>
    </row>
    <row r="84" hidden="1">
      <c r="A84" s="53"/>
      <c r="B84" s="30"/>
      <c r="C84" s="53"/>
    </row>
    <row r="85" hidden="1">
      <c r="A85" s="53"/>
      <c r="B85" s="30"/>
      <c r="C85" s="53"/>
    </row>
    <row r="86" hidden="1">
      <c r="A86" s="53"/>
      <c r="B86" s="30"/>
      <c r="C86" s="53"/>
    </row>
    <row r="87" hidden="1">
      <c r="A87" s="53"/>
      <c r="B87" s="30"/>
      <c r="C87" s="53"/>
    </row>
    <row r="88" hidden="1">
      <c r="A88" s="53"/>
      <c r="B88" s="30"/>
      <c r="C88" s="53"/>
    </row>
    <row r="89" hidden="1">
      <c r="A89" s="53"/>
      <c r="B89" s="30"/>
      <c r="C89" s="53"/>
    </row>
    <row r="90" hidden="1">
      <c r="A90" s="53"/>
      <c r="B90" s="30"/>
      <c r="C90" s="53"/>
    </row>
    <row r="91" hidden="1">
      <c r="A91" s="53"/>
      <c r="B91" s="30"/>
      <c r="C91" s="53"/>
    </row>
    <row r="92" hidden="1">
      <c r="A92" s="53"/>
      <c r="B92" s="30"/>
      <c r="C92" s="53"/>
    </row>
    <row r="93" hidden="1">
      <c r="A93" s="53"/>
      <c r="B93" s="30"/>
      <c r="C93" s="53"/>
    </row>
    <row r="94" hidden="1">
      <c r="A94" s="53"/>
      <c r="B94" s="30"/>
      <c r="C94" s="53"/>
    </row>
    <row r="95" hidden="1">
      <c r="A95" s="53"/>
      <c r="B95" s="30"/>
      <c r="C95" s="53"/>
    </row>
    <row r="96" hidden="1">
      <c r="A96" s="53"/>
      <c r="B96" s="30"/>
      <c r="C96" s="53"/>
    </row>
    <row r="97" hidden="1">
      <c r="A97" s="53"/>
      <c r="B97" s="30"/>
      <c r="C97" s="53"/>
    </row>
    <row r="98" hidden="1">
      <c r="A98" s="53"/>
      <c r="B98" s="30"/>
      <c r="C98" s="53"/>
    </row>
    <row r="99" hidden="1">
      <c r="A99" s="53"/>
      <c r="B99" s="30"/>
      <c r="C99" s="53"/>
    </row>
    <row r="100" hidden="1">
      <c r="A100" s="53"/>
      <c r="B100" s="30"/>
      <c r="C100" s="53"/>
    </row>
    <row r="101" hidden="1">
      <c r="A101" s="53"/>
      <c r="B101" s="30"/>
      <c r="C101" s="53"/>
    </row>
    <row r="102" hidden="1">
      <c r="A102" s="53"/>
      <c r="B102" s="30"/>
      <c r="C102" s="53"/>
    </row>
    <row r="103" hidden="1">
      <c r="A103" s="53"/>
      <c r="B103" s="30"/>
      <c r="C103" s="53"/>
    </row>
    <row r="104" hidden="1">
      <c r="A104" s="53"/>
      <c r="B104" s="30"/>
      <c r="C104" s="53"/>
    </row>
    <row r="105" hidden="1">
      <c r="A105" s="53"/>
      <c r="B105" s="30"/>
      <c r="C105" s="53"/>
    </row>
    <row r="106" hidden="1">
      <c r="A106" s="53"/>
      <c r="B106" s="30"/>
      <c r="C106" s="53"/>
    </row>
    <row r="107" hidden="1">
      <c r="A107" s="53"/>
      <c r="B107" s="30"/>
      <c r="C107" s="53"/>
    </row>
    <row r="108" hidden="1">
      <c r="A108" s="53"/>
      <c r="B108" s="30"/>
      <c r="C108" s="53"/>
    </row>
    <row r="109" hidden="1">
      <c r="A109" s="53"/>
      <c r="B109" s="30"/>
      <c r="C109" s="53"/>
    </row>
    <row r="110" hidden="1">
      <c r="A110" s="53"/>
      <c r="B110" s="30"/>
      <c r="C110" s="53"/>
    </row>
    <row r="111" hidden="1">
      <c r="A111" s="53"/>
      <c r="B111" s="30"/>
      <c r="C111" s="53"/>
    </row>
    <row r="112" hidden="1">
      <c r="A112" s="53"/>
      <c r="B112" s="30"/>
      <c r="C112" s="53"/>
    </row>
    <row r="113" hidden="1">
      <c r="A113" s="53"/>
      <c r="B113" s="30"/>
      <c r="C113" s="53"/>
    </row>
    <row r="114" hidden="1">
      <c r="A114" s="53"/>
      <c r="B114" s="30"/>
      <c r="C114" s="53"/>
    </row>
    <row r="115" hidden="1">
      <c r="A115" s="53"/>
      <c r="B115" s="30"/>
      <c r="C115" s="53"/>
    </row>
    <row r="116" hidden="1">
      <c r="A116" s="53"/>
      <c r="B116" s="30"/>
      <c r="C116" s="53"/>
    </row>
    <row r="117" hidden="1">
      <c r="A117" s="53"/>
      <c r="B117" s="30"/>
      <c r="C117" s="53"/>
    </row>
    <row r="118" hidden="1">
      <c r="A118" s="53"/>
      <c r="B118" s="30"/>
      <c r="C118" s="53"/>
    </row>
    <row r="119" hidden="1">
      <c r="A119" s="53"/>
      <c r="B119" s="30"/>
      <c r="C119" s="53"/>
    </row>
    <row r="120" hidden="1">
      <c r="A120" s="53"/>
      <c r="B120" s="30"/>
      <c r="C120" s="53"/>
    </row>
    <row r="121" hidden="1">
      <c r="A121" s="53"/>
      <c r="B121" s="30"/>
      <c r="C121" s="53"/>
    </row>
    <row r="122" hidden="1">
      <c r="A122" s="53"/>
      <c r="B122" s="30"/>
      <c r="C122" s="53"/>
    </row>
    <row r="123" hidden="1">
      <c r="A123" s="53"/>
      <c r="B123" s="30"/>
      <c r="C123" s="53"/>
    </row>
    <row r="124" hidden="1">
      <c r="A124" s="53"/>
      <c r="B124" s="30"/>
      <c r="C124" s="53"/>
    </row>
    <row r="125" hidden="1">
      <c r="A125" s="53"/>
      <c r="B125" s="30"/>
      <c r="C125" s="53"/>
    </row>
    <row r="126" hidden="1">
      <c r="A126" s="53"/>
      <c r="B126" s="30"/>
      <c r="C126" s="53"/>
    </row>
    <row r="127" hidden="1">
      <c r="A127" s="53"/>
      <c r="B127" s="30"/>
      <c r="C127" s="53"/>
    </row>
    <row r="128" hidden="1">
      <c r="A128" s="53"/>
      <c r="B128" s="30"/>
      <c r="C128" s="53"/>
    </row>
    <row r="129" hidden="1">
      <c r="A129" s="53"/>
      <c r="B129" s="30"/>
      <c r="C129" s="53"/>
    </row>
    <row r="130" hidden="1">
      <c r="A130" s="53"/>
      <c r="B130" s="30"/>
      <c r="C130" s="53"/>
    </row>
    <row r="131" hidden="1">
      <c r="A131" s="53"/>
      <c r="B131" s="30"/>
      <c r="C131" s="53"/>
    </row>
    <row r="132" hidden="1">
      <c r="A132" s="53"/>
      <c r="B132" s="30"/>
      <c r="C132" s="53"/>
    </row>
    <row r="133" hidden="1">
      <c r="A133" s="53"/>
      <c r="B133" s="30"/>
      <c r="C133" s="53"/>
    </row>
    <row r="134" hidden="1">
      <c r="A134" s="53"/>
      <c r="B134" s="30"/>
      <c r="C134" s="53"/>
    </row>
    <row r="135" hidden="1">
      <c r="A135" s="53"/>
      <c r="B135" s="30"/>
      <c r="C135" s="53"/>
    </row>
    <row r="136" hidden="1">
      <c r="A136" s="53"/>
      <c r="B136" s="30"/>
      <c r="C136" s="53"/>
    </row>
    <row r="137" hidden="1">
      <c r="A137" s="53"/>
      <c r="B137" s="30"/>
      <c r="C137" s="53"/>
    </row>
    <row r="138" hidden="1">
      <c r="A138" s="53"/>
      <c r="B138" s="30"/>
      <c r="C138" s="53"/>
    </row>
    <row r="139" hidden="1">
      <c r="A139" s="53"/>
      <c r="B139" s="30"/>
      <c r="C139" s="53"/>
    </row>
    <row r="140" hidden="1">
      <c r="A140" s="53"/>
      <c r="B140" s="30"/>
      <c r="C140" s="53"/>
    </row>
    <row r="141" hidden="1">
      <c r="A141" s="53"/>
      <c r="B141" s="30"/>
      <c r="C141" s="53"/>
    </row>
    <row r="142" hidden="1">
      <c r="A142" s="53"/>
      <c r="B142" s="30"/>
      <c r="C142" s="53"/>
    </row>
    <row r="143" hidden="1">
      <c r="A143" s="53"/>
      <c r="B143" s="30"/>
      <c r="C143" s="53"/>
    </row>
    <row r="144" hidden="1">
      <c r="A144" s="53"/>
      <c r="B144" s="30"/>
      <c r="C144" s="53"/>
    </row>
    <row r="145" hidden="1">
      <c r="A145" s="53"/>
      <c r="B145" s="30"/>
      <c r="C145" s="53"/>
    </row>
    <row r="146" hidden="1">
      <c r="A146" s="53"/>
      <c r="B146" s="30"/>
      <c r="C146" s="53"/>
    </row>
    <row r="147" hidden="1">
      <c r="A147" s="53"/>
      <c r="B147" s="30"/>
      <c r="C147" s="53"/>
    </row>
    <row r="148" hidden="1">
      <c r="A148" s="53"/>
      <c r="B148" s="30"/>
      <c r="C148" s="53"/>
    </row>
    <row r="149" hidden="1">
      <c r="A149" s="53"/>
      <c r="B149" s="30"/>
      <c r="C149" s="53"/>
    </row>
    <row r="150" hidden="1">
      <c r="A150" s="53"/>
      <c r="B150" s="30"/>
      <c r="C150" s="53"/>
    </row>
    <row r="151" hidden="1">
      <c r="A151" s="53"/>
      <c r="B151" s="30"/>
      <c r="C151" s="53"/>
    </row>
    <row r="152" hidden="1">
      <c r="A152" s="53"/>
      <c r="B152" s="30"/>
      <c r="C152" s="53"/>
    </row>
    <row r="153" hidden="1">
      <c r="A153" s="53"/>
      <c r="B153" s="30"/>
      <c r="C153" s="53"/>
    </row>
    <row r="154" hidden="1">
      <c r="A154" s="53"/>
      <c r="B154" s="30"/>
      <c r="C154" s="53"/>
    </row>
    <row r="155" hidden="1">
      <c r="A155" s="53"/>
      <c r="B155" s="30"/>
      <c r="C155" s="53"/>
    </row>
    <row r="156" hidden="1">
      <c r="A156" s="53"/>
      <c r="B156" s="30"/>
      <c r="C156" s="53"/>
    </row>
    <row r="157" hidden="1">
      <c r="A157" s="53"/>
      <c r="B157" s="30"/>
      <c r="C157" s="53"/>
    </row>
    <row r="158" hidden="1">
      <c r="A158" s="53"/>
      <c r="B158" s="30"/>
      <c r="C158" s="53"/>
    </row>
    <row r="159" hidden="1">
      <c r="A159" s="53"/>
      <c r="B159" s="30"/>
      <c r="C159" s="53"/>
    </row>
    <row r="160" hidden="1">
      <c r="A160" s="53"/>
      <c r="B160" s="30"/>
      <c r="C160" s="53"/>
    </row>
    <row r="161" hidden="1">
      <c r="A161" s="53"/>
      <c r="B161" s="30"/>
      <c r="C161" s="53"/>
    </row>
    <row r="162" hidden="1">
      <c r="A162" s="53"/>
      <c r="B162" s="30"/>
      <c r="C162" s="53"/>
    </row>
    <row r="163" hidden="1">
      <c r="A163" s="53"/>
      <c r="B163" s="30"/>
      <c r="C163" s="53"/>
    </row>
    <row r="164" hidden="1">
      <c r="A164" s="53"/>
      <c r="B164" s="30"/>
      <c r="C164" s="53"/>
    </row>
    <row r="165" hidden="1">
      <c r="A165" s="53"/>
      <c r="B165" s="30"/>
      <c r="C165" s="53"/>
    </row>
    <row r="166" hidden="1">
      <c r="A166" s="53"/>
      <c r="B166" s="30"/>
      <c r="C166" s="53"/>
    </row>
    <row r="167" hidden="1">
      <c r="A167" s="53"/>
      <c r="B167" s="30"/>
      <c r="C167" s="53"/>
    </row>
    <row r="168" hidden="1">
      <c r="A168" s="53"/>
      <c r="B168" s="30"/>
      <c r="C168" s="53"/>
    </row>
    <row r="169" hidden="1">
      <c r="A169" s="53"/>
      <c r="B169" s="30"/>
      <c r="C169" s="53"/>
    </row>
    <row r="170" hidden="1">
      <c r="A170" s="53"/>
      <c r="B170" s="30"/>
      <c r="C170" s="53"/>
    </row>
    <row r="171" hidden="1">
      <c r="A171" s="53"/>
      <c r="B171" s="30"/>
      <c r="C171" s="53"/>
    </row>
    <row r="172" hidden="1">
      <c r="A172" s="53"/>
      <c r="B172" s="30"/>
      <c r="C172" s="53"/>
    </row>
    <row r="173" hidden="1">
      <c r="A173" s="53"/>
      <c r="B173" s="30"/>
      <c r="C173" s="53"/>
    </row>
    <row r="174" hidden="1">
      <c r="A174" s="53"/>
      <c r="B174" s="30"/>
      <c r="C174" s="53"/>
    </row>
    <row r="175" hidden="1">
      <c r="A175" s="53"/>
      <c r="B175" s="30"/>
      <c r="C175" s="53"/>
    </row>
    <row r="176" hidden="1">
      <c r="A176" s="53"/>
      <c r="B176" s="30"/>
      <c r="C176" s="53"/>
    </row>
    <row r="177" hidden="1">
      <c r="A177" s="53"/>
      <c r="B177" s="30"/>
      <c r="C177" s="53"/>
    </row>
    <row r="178" hidden="1">
      <c r="A178" s="53"/>
      <c r="B178" s="30"/>
      <c r="C178" s="53"/>
    </row>
    <row r="179" hidden="1">
      <c r="A179" s="53"/>
      <c r="B179" s="30"/>
      <c r="C179" s="53"/>
    </row>
    <row r="180" hidden="1">
      <c r="A180" s="53"/>
      <c r="B180" s="30"/>
      <c r="C180" s="53"/>
    </row>
    <row r="181" hidden="1">
      <c r="A181" s="53"/>
      <c r="B181" s="30"/>
      <c r="C181" s="53"/>
    </row>
    <row r="182" hidden="1">
      <c r="A182" s="53"/>
      <c r="B182" s="30"/>
      <c r="C182" s="53"/>
    </row>
    <row r="183" hidden="1">
      <c r="A183" s="53"/>
      <c r="B183" s="30"/>
      <c r="C183" s="53"/>
    </row>
    <row r="184" hidden="1">
      <c r="A184" s="53"/>
      <c r="B184" s="30"/>
      <c r="C184" s="53"/>
    </row>
    <row r="185" hidden="1">
      <c r="A185" s="53"/>
      <c r="B185" s="30"/>
      <c r="C185" s="53"/>
    </row>
    <row r="186" hidden="1">
      <c r="A186" s="53"/>
      <c r="B186" s="30"/>
      <c r="C186" s="53"/>
    </row>
    <row r="187" hidden="1">
      <c r="A187" s="53"/>
      <c r="B187" s="30"/>
      <c r="C187" s="53"/>
    </row>
    <row r="188" hidden="1">
      <c r="A188" s="53"/>
      <c r="B188" s="30"/>
      <c r="C188" s="53"/>
    </row>
    <row r="189" hidden="1">
      <c r="A189" s="53"/>
      <c r="B189" s="30"/>
      <c r="C189" s="53"/>
    </row>
    <row r="190" hidden="1">
      <c r="A190" s="53"/>
      <c r="B190" s="30"/>
      <c r="C190" s="53"/>
    </row>
    <row r="191" hidden="1">
      <c r="A191" s="53"/>
      <c r="B191" s="30"/>
      <c r="C191" s="53"/>
    </row>
    <row r="192" hidden="1">
      <c r="A192" s="53"/>
      <c r="B192" s="30"/>
      <c r="C192" s="53"/>
    </row>
    <row r="193" hidden="1">
      <c r="A193" s="53"/>
      <c r="B193" s="30"/>
      <c r="C193" s="53"/>
    </row>
    <row r="194" hidden="1">
      <c r="A194" s="53"/>
      <c r="B194" s="30"/>
      <c r="C194" s="53"/>
    </row>
    <row r="195" hidden="1">
      <c r="A195" s="53"/>
      <c r="B195" s="30"/>
      <c r="C195" s="53"/>
    </row>
    <row r="196" hidden="1">
      <c r="A196" s="53"/>
      <c r="B196" s="30"/>
      <c r="C196" s="53"/>
    </row>
    <row r="197" hidden="1">
      <c r="A197" s="53"/>
      <c r="B197" s="30"/>
      <c r="C197" s="53"/>
    </row>
    <row r="198" hidden="1">
      <c r="A198" s="53"/>
      <c r="B198" s="30"/>
      <c r="C198" s="53"/>
    </row>
    <row r="199" hidden="1">
      <c r="A199" s="53"/>
      <c r="B199" s="30"/>
      <c r="C199" s="53"/>
    </row>
    <row r="200" hidden="1">
      <c r="A200" s="53"/>
      <c r="B200" s="30"/>
      <c r="C200" s="53"/>
    </row>
    <row r="201" hidden="1">
      <c r="A201" s="53"/>
      <c r="B201" s="30"/>
      <c r="C201" s="53"/>
    </row>
    <row r="202" hidden="1">
      <c r="A202" s="53"/>
      <c r="B202" s="30"/>
      <c r="C202" s="53"/>
    </row>
    <row r="203" hidden="1">
      <c r="A203" s="53"/>
      <c r="B203" s="30"/>
      <c r="C203" s="53"/>
    </row>
    <row r="204" hidden="1">
      <c r="A204" s="53"/>
      <c r="B204" s="30"/>
      <c r="C204" s="53"/>
    </row>
    <row r="205" hidden="1">
      <c r="A205" s="53"/>
      <c r="B205" s="30"/>
      <c r="C205" s="53"/>
    </row>
    <row r="206" hidden="1">
      <c r="A206" s="53"/>
      <c r="B206" s="30"/>
      <c r="C206" s="53"/>
    </row>
    <row r="207" hidden="1">
      <c r="A207" s="53"/>
      <c r="B207" s="30"/>
      <c r="C207" s="53"/>
    </row>
    <row r="208" hidden="1">
      <c r="A208" s="53"/>
      <c r="B208" s="30"/>
      <c r="C208" s="53"/>
    </row>
    <row r="209" hidden="1">
      <c r="A209" s="53"/>
      <c r="B209" s="30"/>
      <c r="C209" s="53"/>
    </row>
    <row r="210" hidden="1">
      <c r="A210" s="53"/>
      <c r="B210" s="30"/>
      <c r="C210" s="53"/>
    </row>
    <row r="211" hidden="1">
      <c r="A211" s="53"/>
      <c r="B211" s="30"/>
      <c r="C211" s="53"/>
    </row>
    <row r="212" hidden="1">
      <c r="A212" s="53"/>
      <c r="B212" s="30"/>
      <c r="C212" s="53"/>
    </row>
    <row r="213" hidden="1">
      <c r="A213" s="53"/>
      <c r="B213" s="30"/>
      <c r="C213" s="53"/>
    </row>
    <row r="214" hidden="1">
      <c r="A214" s="53"/>
      <c r="B214" s="30"/>
      <c r="C214" s="53"/>
    </row>
    <row r="215" hidden="1">
      <c r="A215" s="53"/>
      <c r="B215" s="30"/>
      <c r="C215" s="53"/>
    </row>
    <row r="216" hidden="1">
      <c r="A216" s="53"/>
      <c r="B216" s="30"/>
      <c r="C216" s="53"/>
    </row>
    <row r="217" hidden="1">
      <c r="A217" s="53"/>
      <c r="B217" s="30"/>
      <c r="C217" s="53"/>
    </row>
    <row r="218" hidden="1">
      <c r="A218" s="53"/>
      <c r="B218" s="30"/>
      <c r="C218" s="53"/>
    </row>
    <row r="219" hidden="1">
      <c r="A219" s="53"/>
      <c r="B219" s="30"/>
      <c r="C219" s="53"/>
    </row>
    <row r="220" hidden="1">
      <c r="A220" s="53"/>
      <c r="B220" s="30"/>
      <c r="C220" s="53"/>
    </row>
    <row r="221" hidden="1">
      <c r="A221" s="53"/>
      <c r="B221" s="30"/>
      <c r="C221" s="53"/>
    </row>
    <row r="222" hidden="1">
      <c r="A222" s="53"/>
      <c r="B222" s="30"/>
      <c r="C222" s="53"/>
    </row>
    <row r="223" hidden="1">
      <c r="A223" s="53"/>
      <c r="B223" s="30"/>
      <c r="C223" s="53"/>
    </row>
    <row r="224" hidden="1">
      <c r="A224" s="53"/>
      <c r="B224" s="30"/>
      <c r="C224" s="53"/>
    </row>
    <row r="225" hidden="1">
      <c r="A225" s="53"/>
      <c r="B225" s="30"/>
      <c r="C225" s="53"/>
    </row>
    <row r="226" hidden="1">
      <c r="A226" s="53"/>
      <c r="B226" s="30"/>
      <c r="C226" s="53"/>
    </row>
    <row r="227" hidden="1">
      <c r="A227" s="53"/>
      <c r="B227" s="30"/>
      <c r="C227" s="53"/>
    </row>
    <row r="228" hidden="1">
      <c r="A228" s="53"/>
      <c r="B228" s="30"/>
      <c r="C228" s="53"/>
    </row>
    <row r="229" hidden="1">
      <c r="A229" s="53"/>
      <c r="B229" s="30"/>
      <c r="C229" s="53"/>
    </row>
    <row r="230" hidden="1">
      <c r="A230" s="53"/>
      <c r="B230" s="30"/>
      <c r="C230" s="53"/>
    </row>
    <row r="231" hidden="1">
      <c r="A231" s="53"/>
      <c r="B231" s="30"/>
      <c r="C231" s="53"/>
    </row>
    <row r="232" hidden="1">
      <c r="A232" s="53"/>
      <c r="B232" s="30"/>
      <c r="C232" s="53"/>
    </row>
    <row r="233" hidden="1">
      <c r="A233" s="53"/>
      <c r="B233" s="30"/>
      <c r="C233" s="53"/>
    </row>
    <row r="234" hidden="1">
      <c r="A234" s="53"/>
      <c r="B234" s="30"/>
      <c r="C234" s="53"/>
    </row>
    <row r="235" hidden="1">
      <c r="A235" s="53"/>
      <c r="B235" s="30"/>
      <c r="C235" s="53"/>
    </row>
    <row r="236" hidden="1">
      <c r="A236" s="53"/>
      <c r="B236" s="30"/>
      <c r="C236" s="53"/>
    </row>
    <row r="237" hidden="1">
      <c r="A237" s="53"/>
      <c r="B237" s="30"/>
      <c r="C237" s="53"/>
    </row>
    <row r="238" hidden="1">
      <c r="A238" s="53"/>
      <c r="B238" s="30"/>
      <c r="C238" s="53"/>
    </row>
    <row r="239" hidden="1">
      <c r="A239" s="53"/>
      <c r="B239" s="30"/>
      <c r="C239" s="53"/>
    </row>
    <row r="240" hidden="1">
      <c r="A240" s="53"/>
      <c r="B240" s="30"/>
      <c r="C240" s="53"/>
    </row>
    <row r="241" hidden="1">
      <c r="A241" s="53"/>
      <c r="B241" s="30"/>
      <c r="C241" s="53"/>
    </row>
    <row r="242" hidden="1">
      <c r="A242" s="53"/>
      <c r="B242" s="30"/>
      <c r="C242" s="53"/>
    </row>
    <row r="243" hidden="1">
      <c r="A243" s="53"/>
      <c r="B243" s="30"/>
      <c r="C243" s="53"/>
    </row>
    <row r="244" hidden="1">
      <c r="A244" s="53"/>
      <c r="B244" s="30"/>
      <c r="C244" s="53"/>
    </row>
    <row r="245" hidden="1">
      <c r="A245" s="53"/>
      <c r="B245" s="30"/>
      <c r="C245" s="53"/>
    </row>
    <row r="246" hidden="1">
      <c r="A246" s="53"/>
      <c r="B246" s="30"/>
      <c r="C246" s="53"/>
    </row>
    <row r="247" hidden="1">
      <c r="A247" s="53"/>
      <c r="B247" s="30"/>
      <c r="C247" s="53"/>
    </row>
    <row r="248" hidden="1">
      <c r="A248" s="53"/>
      <c r="B248" s="30"/>
      <c r="C248" s="53"/>
    </row>
    <row r="249" hidden="1">
      <c r="A249" s="53"/>
      <c r="B249" s="30"/>
      <c r="C249" s="53"/>
    </row>
    <row r="250" hidden="1">
      <c r="A250" s="53"/>
      <c r="B250" s="30"/>
      <c r="C250" s="53"/>
    </row>
    <row r="251" hidden="1">
      <c r="A251" s="53"/>
      <c r="B251" s="30"/>
      <c r="C251" s="53"/>
    </row>
    <row r="252" hidden="1">
      <c r="A252" s="53"/>
      <c r="B252" s="30"/>
      <c r="C252" s="53"/>
    </row>
    <row r="253" hidden="1">
      <c r="A253" s="53"/>
      <c r="B253" s="30"/>
      <c r="C253" s="53"/>
    </row>
    <row r="254" hidden="1">
      <c r="A254" s="53"/>
      <c r="B254" s="30"/>
      <c r="C254" s="53"/>
    </row>
    <row r="255" hidden="1">
      <c r="A255" s="53"/>
      <c r="B255" s="30"/>
      <c r="C255" s="53"/>
    </row>
    <row r="256" hidden="1">
      <c r="A256" s="53"/>
      <c r="B256" s="30"/>
      <c r="C256" s="53"/>
    </row>
    <row r="257" hidden="1">
      <c r="A257" s="53"/>
      <c r="B257" s="30"/>
      <c r="C257" s="53"/>
    </row>
    <row r="258" hidden="1">
      <c r="A258" s="53"/>
      <c r="B258" s="30"/>
      <c r="C258" s="53"/>
    </row>
    <row r="259" hidden="1">
      <c r="A259" s="53"/>
      <c r="B259" s="30"/>
      <c r="C259" s="53"/>
    </row>
    <row r="260" hidden="1">
      <c r="A260" s="53"/>
      <c r="B260" s="30"/>
      <c r="C260" s="53"/>
    </row>
    <row r="261" hidden="1">
      <c r="A261" s="53"/>
      <c r="B261" s="30"/>
      <c r="C261" s="53"/>
    </row>
    <row r="262" hidden="1">
      <c r="A262" s="53"/>
      <c r="B262" s="30"/>
      <c r="C262" s="53"/>
    </row>
    <row r="263" hidden="1">
      <c r="A263" s="53"/>
      <c r="B263" s="30"/>
      <c r="C263" s="53"/>
    </row>
    <row r="264" hidden="1">
      <c r="A264" s="53"/>
      <c r="B264" s="30"/>
      <c r="C264" s="53"/>
    </row>
    <row r="265" hidden="1">
      <c r="A265" s="53"/>
      <c r="B265" s="30"/>
      <c r="C265" s="53"/>
    </row>
    <row r="266" hidden="1">
      <c r="A266" s="53"/>
      <c r="B266" s="30"/>
      <c r="C266" s="53"/>
    </row>
    <row r="267" hidden="1">
      <c r="A267" s="53"/>
      <c r="B267" s="30"/>
      <c r="C267" s="53"/>
    </row>
    <row r="268" hidden="1">
      <c r="A268" s="53"/>
      <c r="B268" s="30"/>
      <c r="C268" s="53"/>
    </row>
    <row r="269" hidden="1">
      <c r="A269" s="53"/>
      <c r="B269" s="30"/>
      <c r="C269" s="53"/>
    </row>
    <row r="270" hidden="1">
      <c r="A270" s="53"/>
      <c r="B270" s="30"/>
      <c r="C270" s="53"/>
    </row>
    <row r="271" hidden="1">
      <c r="A271" s="53"/>
      <c r="B271" s="30"/>
      <c r="C271" s="53"/>
    </row>
    <row r="272" hidden="1">
      <c r="A272" s="53"/>
      <c r="B272" s="30"/>
      <c r="C272" s="53"/>
    </row>
    <row r="273" hidden="1">
      <c r="A273" s="53"/>
      <c r="B273" s="30"/>
      <c r="C273" s="53"/>
    </row>
    <row r="274" hidden="1">
      <c r="A274" s="53"/>
      <c r="B274" s="30"/>
      <c r="C274" s="53"/>
    </row>
    <row r="275" hidden="1">
      <c r="A275" s="53"/>
      <c r="B275" s="30"/>
      <c r="C275" s="53"/>
    </row>
    <row r="276" hidden="1">
      <c r="A276" s="53"/>
      <c r="B276" s="30"/>
      <c r="C276" s="53"/>
    </row>
    <row r="277" hidden="1">
      <c r="A277" s="53"/>
      <c r="B277" s="30"/>
      <c r="C277" s="53"/>
    </row>
    <row r="278" hidden="1">
      <c r="A278" s="53"/>
      <c r="B278" s="30"/>
      <c r="C278" s="53"/>
    </row>
    <row r="279" hidden="1">
      <c r="A279" s="53"/>
      <c r="B279" s="30"/>
      <c r="C279" s="53"/>
    </row>
    <row r="280" hidden="1">
      <c r="A280" s="53"/>
      <c r="B280" s="30"/>
      <c r="C280" s="53"/>
    </row>
    <row r="281" hidden="1">
      <c r="A281" s="53"/>
      <c r="B281" s="30"/>
      <c r="C281" s="53"/>
    </row>
    <row r="282" hidden="1">
      <c r="A282" s="53"/>
      <c r="B282" s="30"/>
      <c r="C282" s="53"/>
    </row>
    <row r="283" hidden="1">
      <c r="A283" s="53"/>
      <c r="B283" s="30"/>
      <c r="C283" s="53"/>
    </row>
    <row r="284" hidden="1">
      <c r="A284" s="53"/>
      <c r="B284" s="30"/>
      <c r="C284" s="53"/>
    </row>
    <row r="285" hidden="1">
      <c r="A285" s="53"/>
      <c r="B285" s="30"/>
      <c r="C285" s="53"/>
    </row>
    <row r="286" hidden="1">
      <c r="A286" s="53"/>
      <c r="B286" s="30"/>
      <c r="C286" s="53"/>
    </row>
    <row r="287" hidden="1">
      <c r="A287" s="53"/>
      <c r="B287" s="30"/>
      <c r="C287" s="53"/>
    </row>
    <row r="288" hidden="1">
      <c r="A288" s="53"/>
      <c r="B288" s="30"/>
      <c r="C288" s="53"/>
    </row>
    <row r="289" hidden="1">
      <c r="A289" s="53"/>
      <c r="B289" s="30"/>
      <c r="C289" s="53"/>
    </row>
    <row r="290" hidden="1">
      <c r="A290" s="53"/>
      <c r="B290" s="30"/>
      <c r="C290" s="53"/>
    </row>
    <row r="291" hidden="1">
      <c r="A291" s="53"/>
      <c r="B291" s="30"/>
      <c r="C291" s="53"/>
    </row>
    <row r="292" hidden="1">
      <c r="A292" s="53"/>
      <c r="B292" s="30"/>
      <c r="C292" s="53"/>
    </row>
    <row r="293" hidden="1">
      <c r="A293" s="53"/>
      <c r="B293" s="30"/>
      <c r="C293" s="53"/>
    </row>
    <row r="294" hidden="1">
      <c r="A294" s="53"/>
      <c r="B294" s="30"/>
      <c r="C294" s="53"/>
    </row>
    <row r="295" hidden="1">
      <c r="A295" s="53"/>
      <c r="B295" s="30"/>
      <c r="C295" s="53"/>
    </row>
    <row r="296" hidden="1">
      <c r="A296" s="53"/>
      <c r="B296" s="30"/>
      <c r="C296" s="53"/>
    </row>
    <row r="297" hidden="1">
      <c r="A297" s="53"/>
      <c r="B297" s="30"/>
      <c r="C297" s="53"/>
    </row>
    <row r="298" hidden="1">
      <c r="A298" s="53"/>
      <c r="B298" s="30"/>
      <c r="C298" s="53"/>
    </row>
    <row r="299" hidden="1">
      <c r="A299" s="53"/>
      <c r="B299" s="30"/>
      <c r="C299" s="53"/>
    </row>
    <row r="300" hidden="1">
      <c r="A300" s="53"/>
      <c r="B300" s="30"/>
      <c r="C300" s="53"/>
    </row>
    <row r="301" hidden="1">
      <c r="A301" s="53"/>
      <c r="B301" s="30"/>
      <c r="C301" s="53"/>
    </row>
    <row r="302" hidden="1">
      <c r="A302" s="53"/>
      <c r="B302" s="30"/>
      <c r="C302" s="53"/>
    </row>
    <row r="303" hidden="1">
      <c r="A303" s="53"/>
      <c r="B303" s="30"/>
      <c r="C303" s="53"/>
    </row>
    <row r="304" hidden="1">
      <c r="A304" s="53"/>
      <c r="B304" s="30"/>
      <c r="C304" s="53"/>
    </row>
    <row r="305" hidden="1">
      <c r="A305" s="53"/>
      <c r="B305" s="30"/>
      <c r="C305" s="53"/>
    </row>
    <row r="306" hidden="1">
      <c r="A306" s="53"/>
      <c r="B306" s="30"/>
      <c r="C306" s="53"/>
    </row>
    <row r="307" hidden="1">
      <c r="A307" s="53"/>
      <c r="B307" s="30"/>
      <c r="C307" s="53"/>
    </row>
    <row r="308" hidden="1">
      <c r="A308" s="53"/>
      <c r="B308" s="30"/>
      <c r="C308" s="53"/>
    </row>
    <row r="309" hidden="1">
      <c r="A309" s="53"/>
      <c r="B309" s="30"/>
      <c r="C309" s="53"/>
    </row>
    <row r="310" hidden="1">
      <c r="A310" s="53"/>
      <c r="B310" s="30"/>
      <c r="C310" s="53"/>
    </row>
    <row r="311" hidden="1">
      <c r="A311" s="53"/>
      <c r="B311" s="30"/>
      <c r="C311" s="53"/>
    </row>
    <row r="312" hidden="1">
      <c r="A312" s="53"/>
      <c r="B312" s="30"/>
      <c r="C312" s="53"/>
    </row>
    <row r="313" hidden="1">
      <c r="A313" s="53"/>
      <c r="B313" s="30"/>
      <c r="C313" s="53"/>
    </row>
    <row r="314" hidden="1">
      <c r="A314" s="53"/>
      <c r="B314" s="30"/>
      <c r="C314" s="53"/>
    </row>
    <row r="315" hidden="1">
      <c r="A315" s="53"/>
      <c r="B315" s="30"/>
      <c r="C315" s="53"/>
    </row>
    <row r="316" hidden="1">
      <c r="A316" s="53"/>
      <c r="B316" s="30"/>
      <c r="C316" s="53"/>
    </row>
    <row r="317" hidden="1">
      <c r="A317" s="53"/>
      <c r="B317" s="30"/>
      <c r="C317" s="53"/>
    </row>
    <row r="318" hidden="1">
      <c r="A318" s="53"/>
      <c r="B318" s="30"/>
      <c r="C318" s="53"/>
    </row>
    <row r="319" hidden="1">
      <c r="A319" s="53"/>
      <c r="B319" s="30"/>
      <c r="C319" s="53"/>
    </row>
    <row r="320" hidden="1">
      <c r="A320" s="53"/>
      <c r="B320" s="30"/>
      <c r="C320" s="53"/>
    </row>
    <row r="321" hidden="1">
      <c r="A321" s="53"/>
      <c r="B321" s="30"/>
      <c r="C321" s="53"/>
    </row>
    <row r="322" hidden="1">
      <c r="A322" s="53"/>
      <c r="B322" s="30"/>
      <c r="C322" s="53"/>
    </row>
    <row r="323" hidden="1">
      <c r="A323" s="53"/>
      <c r="B323" s="30"/>
      <c r="C323" s="53"/>
    </row>
    <row r="324" hidden="1">
      <c r="A324" s="53"/>
      <c r="B324" s="30"/>
      <c r="C324" s="53"/>
    </row>
    <row r="325" hidden="1">
      <c r="A325" s="53"/>
      <c r="B325" s="30"/>
      <c r="C325" s="53"/>
    </row>
    <row r="326" hidden="1">
      <c r="A326" s="53"/>
      <c r="B326" s="30"/>
      <c r="C326" s="53"/>
    </row>
    <row r="327" hidden="1">
      <c r="A327" s="53"/>
      <c r="B327" s="30"/>
      <c r="C327" s="53"/>
    </row>
    <row r="328" hidden="1">
      <c r="A328" s="53"/>
      <c r="B328" s="30"/>
      <c r="C328" s="53"/>
    </row>
    <row r="329" hidden="1">
      <c r="A329" s="53"/>
      <c r="B329" s="30"/>
      <c r="C329" s="53"/>
    </row>
    <row r="330" hidden="1">
      <c r="A330" s="53"/>
      <c r="B330" s="30"/>
      <c r="C330" s="53"/>
    </row>
    <row r="331" hidden="1">
      <c r="A331" s="53"/>
      <c r="B331" s="30"/>
      <c r="C331" s="53"/>
    </row>
    <row r="332" hidden="1">
      <c r="A332" s="53"/>
      <c r="B332" s="30"/>
      <c r="C332" s="53"/>
    </row>
    <row r="333" hidden="1">
      <c r="A333" s="53"/>
      <c r="B333" s="30"/>
      <c r="C333" s="53"/>
    </row>
    <row r="334" hidden="1">
      <c r="A334" s="53"/>
      <c r="B334" s="30"/>
      <c r="C334" s="53"/>
    </row>
    <row r="335" hidden="1">
      <c r="A335" s="53"/>
      <c r="B335" s="30"/>
      <c r="C335" s="53"/>
    </row>
    <row r="336" hidden="1">
      <c r="A336" s="53"/>
      <c r="B336" s="30"/>
      <c r="C336" s="53"/>
    </row>
    <row r="337" hidden="1">
      <c r="A337" s="53"/>
      <c r="B337" s="30"/>
      <c r="C337" s="53"/>
    </row>
    <row r="338" hidden="1">
      <c r="A338" s="53"/>
      <c r="B338" s="30"/>
      <c r="C338" s="53"/>
    </row>
    <row r="339" hidden="1">
      <c r="A339" s="53"/>
      <c r="B339" s="30"/>
      <c r="C339" s="53"/>
    </row>
    <row r="340" hidden="1">
      <c r="A340" s="53"/>
      <c r="B340" s="30"/>
      <c r="C340" s="53"/>
    </row>
    <row r="341" hidden="1">
      <c r="A341" s="53"/>
      <c r="B341" s="30"/>
      <c r="C341" s="53"/>
    </row>
    <row r="342" hidden="1">
      <c r="A342" s="53"/>
      <c r="B342" s="30"/>
      <c r="C342" s="53"/>
    </row>
    <row r="343" hidden="1">
      <c r="A343" s="53"/>
      <c r="B343" s="30"/>
      <c r="C343" s="53"/>
    </row>
    <row r="344" hidden="1">
      <c r="A344" s="53"/>
      <c r="B344" s="30"/>
      <c r="C344" s="53"/>
    </row>
    <row r="345" hidden="1">
      <c r="A345" s="53"/>
      <c r="B345" s="30"/>
      <c r="C345" s="53"/>
    </row>
    <row r="346" hidden="1">
      <c r="A346" s="53"/>
      <c r="B346" s="30"/>
      <c r="C346" s="53"/>
    </row>
    <row r="347" hidden="1">
      <c r="A347" s="53"/>
      <c r="B347" s="30"/>
      <c r="C347" s="53"/>
    </row>
    <row r="348" hidden="1">
      <c r="A348" s="53"/>
      <c r="B348" s="30"/>
      <c r="C348" s="53"/>
    </row>
    <row r="349" hidden="1">
      <c r="A349" s="53"/>
      <c r="B349" s="30"/>
      <c r="C349" s="53"/>
    </row>
    <row r="350" hidden="1">
      <c r="A350" s="53"/>
      <c r="B350" s="30"/>
      <c r="C350" s="53"/>
    </row>
    <row r="351" hidden="1">
      <c r="A351" s="53"/>
      <c r="B351" s="30"/>
      <c r="C351" s="53"/>
    </row>
    <row r="352" hidden="1">
      <c r="A352" s="53"/>
      <c r="B352" s="30"/>
      <c r="C352" s="53"/>
    </row>
    <row r="353" hidden="1">
      <c r="A353" s="53"/>
      <c r="B353" s="30"/>
      <c r="C353" s="53"/>
    </row>
    <row r="354" hidden="1">
      <c r="A354" s="53"/>
      <c r="B354" s="30"/>
      <c r="C354" s="53"/>
    </row>
    <row r="355" hidden="1">
      <c r="A355" s="53"/>
      <c r="B355" s="30"/>
      <c r="C355" s="53"/>
    </row>
    <row r="356" hidden="1">
      <c r="A356" s="53"/>
      <c r="B356" s="30"/>
      <c r="C356" s="53"/>
    </row>
    <row r="357" hidden="1">
      <c r="A357" s="53"/>
      <c r="B357" s="30"/>
      <c r="C357" s="53"/>
    </row>
    <row r="358" hidden="1">
      <c r="A358" s="53"/>
      <c r="B358" s="30"/>
      <c r="C358" s="53"/>
    </row>
    <row r="359" hidden="1">
      <c r="A359" s="53"/>
      <c r="B359" s="30"/>
      <c r="C359" s="53"/>
    </row>
    <row r="360" hidden="1">
      <c r="A360" s="53"/>
      <c r="B360" s="30"/>
      <c r="C360" s="53"/>
    </row>
    <row r="361" hidden="1">
      <c r="A361" s="53"/>
      <c r="B361" s="30"/>
      <c r="C361" s="53"/>
    </row>
    <row r="362" hidden="1">
      <c r="A362" s="53"/>
      <c r="B362" s="30"/>
      <c r="C362" s="53"/>
    </row>
    <row r="363" hidden="1">
      <c r="A363" s="53"/>
      <c r="B363" s="30"/>
      <c r="C363" s="53"/>
    </row>
    <row r="364" hidden="1">
      <c r="A364" s="53"/>
      <c r="B364" s="30"/>
      <c r="C364" s="53"/>
    </row>
    <row r="365" hidden="1">
      <c r="A365" s="53"/>
      <c r="B365" s="30"/>
      <c r="C365" s="53"/>
    </row>
    <row r="366" hidden="1">
      <c r="A366" s="53"/>
      <c r="B366" s="30"/>
      <c r="C366" s="53"/>
    </row>
    <row r="367" hidden="1">
      <c r="A367" s="53"/>
      <c r="B367" s="30"/>
      <c r="C367" s="53"/>
    </row>
    <row r="368" hidden="1">
      <c r="A368" s="53"/>
      <c r="B368" s="30"/>
      <c r="C368" s="53"/>
    </row>
    <row r="369" hidden="1">
      <c r="A369" s="53"/>
      <c r="B369" s="30"/>
      <c r="C369" s="53"/>
    </row>
    <row r="370" hidden="1">
      <c r="A370" s="53"/>
      <c r="B370" s="30"/>
      <c r="C370" s="53"/>
    </row>
    <row r="371" hidden="1">
      <c r="A371" s="53"/>
      <c r="B371" s="30"/>
      <c r="C371" s="53"/>
    </row>
    <row r="372" hidden="1">
      <c r="A372" s="53"/>
      <c r="B372" s="30"/>
      <c r="C372" s="53"/>
    </row>
    <row r="373" hidden="1">
      <c r="A373" s="53"/>
      <c r="B373" s="30"/>
      <c r="C373" s="53"/>
    </row>
    <row r="374" hidden="1">
      <c r="A374" s="53"/>
      <c r="B374" s="30"/>
      <c r="C374" s="53"/>
    </row>
    <row r="375" hidden="1">
      <c r="A375" s="53"/>
      <c r="B375" s="30"/>
      <c r="C375" s="53"/>
    </row>
    <row r="376" hidden="1">
      <c r="A376" s="53"/>
      <c r="B376" s="30"/>
      <c r="C376" s="53"/>
    </row>
    <row r="377" hidden="1">
      <c r="A377" s="53"/>
      <c r="B377" s="30"/>
      <c r="C377" s="53"/>
    </row>
    <row r="378" hidden="1">
      <c r="A378" s="53"/>
      <c r="B378" s="30"/>
      <c r="C378" s="53"/>
    </row>
    <row r="379" hidden="1">
      <c r="A379" s="53"/>
      <c r="B379" s="30"/>
      <c r="C379" s="53"/>
    </row>
    <row r="380" hidden="1">
      <c r="A380" s="53"/>
      <c r="B380" s="30"/>
      <c r="C380" s="53"/>
    </row>
    <row r="381" hidden="1">
      <c r="A381" s="53"/>
      <c r="B381" s="30"/>
      <c r="C381" s="53"/>
    </row>
    <row r="382" hidden="1">
      <c r="A382" s="53"/>
      <c r="B382" s="30"/>
      <c r="C382" s="53"/>
    </row>
    <row r="383" hidden="1">
      <c r="A383" s="53"/>
      <c r="B383" s="30"/>
      <c r="C383" s="53"/>
    </row>
    <row r="384" hidden="1">
      <c r="A384" s="53"/>
      <c r="B384" s="30"/>
      <c r="C384" s="53"/>
    </row>
    <row r="385" hidden="1">
      <c r="A385" s="53"/>
      <c r="B385" s="30"/>
      <c r="C385" s="53"/>
    </row>
    <row r="386" hidden="1">
      <c r="A386" s="53"/>
      <c r="B386" s="30"/>
      <c r="C386" s="53"/>
    </row>
    <row r="387" hidden="1">
      <c r="A387" s="53"/>
      <c r="B387" s="30"/>
      <c r="C387" s="53"/>
    </row>
    <row r="388" hidden="1">
      <c r="A388" s="53"/>
      <c r="B388" s="30"/>
      <c r="C388" s="53"/>
    </row>
    <row r="389" hidden="1">
      <c r="A389" s="53"/>
      <c r="B389" s="30"/>
      <c r="C389" s="53"/>
    </row>
    <row r="390" hidden="1">
      <c r="A390" s="53"/>
      <c r="B390" s="30"/>
      <c r="C390" s="53"/>
    </row>
    <row r="391" hidden="1">
      <c r="A391" s="53"/>
      <c r="B391" s="30"/>
      <c r="C391" s="53"/>
    </row>
    <row r="392" hidden="1">
      <c r="A392" s="53"/>
      <c r="B392" s="30"/>
      <c r="C392" s="53"/>
    </row>
    <row r="393" hidden="1">
      <c r="A393" s="53"/>
      <c r="B393" s="30"/>
      <c r="C393" s="53"/>
    </row>
    <row r="394" hidden="1">
      <c r="A394" s="53"/>
      <c r="B394" s="30"/>
      <c r="C394" s="53"/>
    </row>
    <row r="395" hidden="1">
      <c r="A395" s="53"/>
      <c r="B395" s="30"/>
      <c r="C395" s="53"/>
    </row>
    <row r="396" hidden="1">
      <c r="A396" s="53"/>
      <c r="B396" s="30"/>
      <c r="C396" s="53"/>
    </row>
    <row r="397" hidden="1">
      <c r="A397" s="53"/>
      <c r="B397" s="30"/>
      <c r="C397" s="53"/>
    </row>
    <row r="398" hidden="1">
      <c r="A398" s="53"/>
      <c r="B398" s="30"/>
      <c r="C398" s="53"/>
    </row>
    <row r="399" hidden="1">
      <c r="A399" s="53"/>
      <c r="B399" s="30"/>
      <c r="C399" s="53"/>
    </row>
    <row r="400" hidden="1">
      <c r="A400" s="53"/>
      <c r="B400" s="30"/>
      <c r="C400" s="53"/>
    </row>
    <row r="401" hidden="1">
      <c r="A401" s="53"/>
      <c r="B401" s="30"/>
      <c r="C401" s="53"/>
    </row>
    <row r="402" hidden="1">
      <c r="A402" s="53"/>
      <c r="B402" s="30"/>
      <c r="C402" s="53"/>
    </row>
    <row r="403" hidden="1">
      <c r="A403" s="53"/>
      <c r="B403" s="30"/>
      <c r="C403" s="53"/>
    </row>
    <row r="404" hidden="1">
      <c r="A404" s="53"/>
      <c r="B404" s="30"/>
      <c r="C404" s="53"/>
    </row>
    <row r="405" hidden="1">
      <c r="A405" s="53"/>
      <c r="B405" s="30"/>
      <c r="C405" s="53"/>
    </row>
    <row r="406" hidden="1">
      <c r="A406" s="53"/>
      <c r="B406" s="30"/>
      <c r="C406" s="53"/>
    </row>
    <row r="407" hidden="1">
      <c r="A407" s="53"/>
      <c r="B407" s="30"/>
      <c r="C407" s="53"/>
    </row>
    <row r="408" hidden="1">
      <c r="A408" s="53"/>
      <c r="B408" s="30"/>
      <c r="C408" s="53"/>
    </row>
    <row r="409" hidden="1">
      <c r="A409" s="53"/>
      <c r="B409" s="30"/>
      <c r="C409" s="53"/>
    </row>
    <row r="410" hidden="1">
      <c r="A410" s="53"/>
      <c r="B410" s="30"/>
      <c r="C410" s="53"/>
    </row>
    <row r="411" hidden="1">
      <c r="A411" s="53"/>
      <c r="B411" s="30"/>
      <c r="C411" s="53"/>
    </row>
    <row r="412" hidden="1">
      <c r="A412" s="53"/>
      <c r="B412" s="30"/>
      <c r="C412" s="53"/>
    </row>
    <row r="413" hidden="1">
      <c r="A413" s="53"/>
      <c r="B413" s="30"/>
      <c r="C413" s="53"/>
    </row>
    <row r="414" hidden="1">
      <c r="A414" s="53"/>
      <c r="B414" s="30"/>
      <c r="C414" s="53"/>
    </row>
    <row r="415" hidden="1">
      <c r="A415" s="53"/>
      <c r="B415" s="30"/>
      <c r="C415" s="53"/>
    </row>
    <row r="416" hidden="1">
      <c r="A416" s="53"/>
      <c r="B416" s="30"/>
      <c r="C416" s="53"/>
    </row>
    <row r="417" hidden="1">
      <c r="A417" s="53"/>
      <c r="B417" s="30"/>
      <c r="C417" s="53"/>
    </row>
    <row r="418" hidden="1">
      <c r="A418" s="53"/>
      <c r="B418" s="30"/>
      <c r="C418" s="53"/>
    </row>
    <row r="419" hidden="1">
      <c r="A419" s="53"/>
      <c r="B419" s="30"/>
      <c r="C419" s="53"/>
    </row>
    <row r="420" hidden="1">
      <c r="A420" s="53"/>
      <c r="B420" s="30"/>
      <c r="C420" s="53"/>
    </row>
    <row r="421" hidden="1">
      <c r="A421" s="53"/>
      <c r="B421" s="30"/>
      <c r="C421" s="53"/>
    </row>
    <row r="422" hidden="1">
      <c r="A422" s="53"/>
      <c r="B422" s="30"/>
      <c r="C422" s="53"/>
    </row>
    <row r="423" hidden="1">
      <c r="A423" s="53"/>
      <c r="B423" s="30"/>
      <c r="C423" s="53"/>
    </row>
    <row r="424" hidden="1">
      <c r="A424" s="53"/>
      <c r="B424" s="30"/>
      <c r="C424" s="53"/>
    </row>
    <row r="425" hidden="1">
      <c r="A425" s="53"/>
      <c r="B425" s="30"/>
      <c r="C425" s="53"/>
    </row>
    <row r="426" hidden="1">
      <c r="A426" s="53"/>
      <c r="B426" s="30"/>
      <c r="C426" s="53"/>
    </row>
    <row r="427" hidden="1">
      <c r="A427" s="53"/>
      <c r="B427" s="30"/>
      <c r="C427" s="53"/>
    </row>
    <row r="428" hidden="1">
      <c r="A428" s="53"/>
      <c r="B428" s="30"/>
      <c r="C428" s="53"/>
    </row>
    <row r="429" hidden="1">
      <c r="A429" s="53"/>
      <c r="B429" s="30"/>
      <c r="C429" s="53"/>
    </row>
    <row r="430" hidden="1">
      <c r="A430" s="53"/>
      <c r="B430" s="30"/>
      <c r="C430" s="53"/>
    </row>
    <row r="431" hidden="1">
      <c r="A431" s="53"/>
      <c r="B431" s="30"/>
      <c r="C431" s="53"/>
    </row>
    <row r="432" hidden="1">
      <c r="A432" s="53"/>
      <c r="B432" s="30"/>
      <c r="C432" s="53"/>
    </row>
    <row r="433" hidden="1">
      <c r="A433" s="53"/>
      <c r="B433" s="30"/>
      <c r="C433" s="53"/>
    </row>
    <row r="434" hidden="1">
      <c r="A434" s="53"/>
      <c r="B434" s="30"/>
      <c r="C434" s="53"/>
    </row>
    <row r="435" hidden="1">
      <c r="A435" s="53"/>
      <c r="B435" s="30"/>
      <c r="C435" s="53"/>
    </row>
    <row r="436" hidden="1">
      <c r="A436" s="53"/>
      <c r="B436" s="30"/>
      <c r="C436" s="53"/>
    </row>
    <row r="437" hidden="1">
      <c r="A437" s="53"/>
      <c r="B437" s="30"/>
      <c r="C437" s="53"/>
    </row>
    <row r="438" hidden="1">
      <c r="A438" s="53"/>
      <c r="B438" s="30"/>
      <c r="C438" s="53"/>
    </row>
    <row r="439" hidden="1">
      <c r="A439" s="53"/>
      <c r="B439" s="30"/>
      <c r="C439" s="53"/>
    </row>
    <row r="440" hidden="1">
      <c r="A440" s="53"/>
      <c r="B440" s="30"/>
      <c r="C440" s="53"/>
    </row>
    <row r="441" hidden="1">
      <c r="A441" s="53"/>
      <c r="B441" s="30"/>
      <c r="C441" s="53"/>
    </row>
    <row r="442" hidden="1">
      <c r="A442" s="53"/>
      <c r="B442" s="30"/>
      <c r="C442" s="53"/>
    </row>
    <row r="443" hidden="1">
      <c r="A443" s="53"/>
      <c r="B443" s="30"/>
      <c r="C443" s="53"/>
    </row>
    <row r="444" hidden="1">
      <c r="A444" s="53"/>
      <c r="B444" s="30"/>
      <c r="C444" s="53"/>
    </row>
    <row r="445" hidden="1">
      <c r="A445" s="53"/>
      <c r="B445" s="30"/>
      <c r="C445" s="53"/>
    </row>
    <row r="446" hidden="1">
      <c r="A446" s="53"/>
      <c r="B446" s="30"/>
      <c r="C446" s="53"/>
    </row>
    <row r="447" hidden="1">
      <c r="A447" s="53"/>
      <c r="B447" s="30"/>
      <c r="C447" s="53"/>
    </row>
    <row r="448" hidden="1">
      <c r="A448" s="53"/>
      <c r="B448" s="30"/>
      <c r="C448" s="53"/>
    </row>
    <row r="449" hidden="1">
      <c r="A449" s="53"/>
      <c r="B449" s="30"/>
      <c r="C449" s="53"/>
    </row>
    <row r="450" hidden="1">
      <c r="A450" s="53"/>
      <c r="B450" s="30"/>
      <c r="C450" s="53"/>
    </row>
    <row r="451" hidden="1">
      <c r="A451" s="53"/>
      <c r="B451" s="30"/>
      <c r="C451" s="53"/>
    </row>
    <row r="452" hidden="1">
      <c r="A452" s="53"/>
      <c r="B452" s="30"/>
      <c r="C452" s="53"/>
    </row>
    <row r="453" hidden="1">
      <c r="A453" s="53"/>
      <c r="B453" s="30"/>
      <c r="C453" s="53"/>
    </row>
    <row r="454" hidden="1">
      <c r="A454" s="53"/>
      <c r="B454" s="30"/>
      <c r="C454" s="53"/>
    </row>
    <row r="455" hidden="1">
      <c r="A455" s="53"/>
      <c r="B455" s="30"/>
      <c r="C455" s="53"/>
    </row>
    <row r="456" hidden="1">
      <c r="A456" s="53"/>
      <c r="B456" s="30"/>
      <c r="C456" s="53"/>
    </row>
    <row r="457" hidden="1">
      <c r="A457" s="53"/>
      <c r="B457" s="30"/>
      <c r="C457" s="53"/>
    </row>
    <row r="458" hidden="1">
      <c r="A458" s="53"/>
      <c r="B458" s="30"/>
      <c r="C458" s="53"/>
    </row>
    <row r="459" hidden="1">
      <c r="A459" s="53"/>
      <c r="B459" s="30"/>
      <c r="C459" s="53"/>
    </row>
    <row r="460" hidden="1">
      <c r="A460" s="53"/>
      <c r="B460" s="30"/>
      <c r="C460" s="53"/>
    </row>
    <row r="461" hidden="1">
      <c r="A461" s="53"/>
      <c r="B461" s="30"/>
      <c r="C461" s="53"/>
    </row>
    <row r="462" hidden="1">
      <c r="A462" s="53"/>
      <c r="B462" s="30"/>
      <c r="C462" s="53"/>
    </row>
    <row r="463" hidden="1">
      <c r="A463" s="53"/>
      <c r="B463" s="30"/>
      <c r="C463" s="53"/>
    </row>
    <row r="464" hidden="1">
      <c r="A464" s="53"/>
      <c r="B464" s="30"/>
      <c r="C464" s="53"/>
    </row>
    <row r="465" hidden="1">
      <c r="A465" s="53"/>
      <c r="B465" s="30"/>
      <c r="C465" s="53"/>
    </row>
    <row r="466" hidden="1">
      <c r="A466" s="53"/>
      <c r="B466" s="30"/>
      <c r="C466" s="53"/>
    </row>
    <row r="467" hidden="1">
      <c r="A467" s="53"/>
      <c r="B467" s="30"/>
      <c r="C467" s="53"/>
    </row>
    <row r="468" hidden="1">
      <c r="A468" s="53"/>
      <c r="B468" s="30"/>
      <c r="C468" s="53"/>
    </row>
    <row r="469" hidden="1">
      <c r="A469" s="53"/>
      <c r="B469" s="30"/>
      <c r="C469" s="53"/>
    </row>
    <row r="470" hidden="1">
      <c r="A470" s="53"/>
      <c r="B470" s="30"/>
      <c r="C470" s="53"/>
    </row>
    <row r="471" hidden="1">
      <c r="A471" s="53"/>
      <c r="B471" s="30"/>
      <c r="C471" s="53"/>
    </row>
    <row r="472" hidden="1">
      <c r="A472" s="53"/>
      <c r="B472" s="30"/>
      <c r="C472" s="53"/>
    </row>
    <row r="473" hidden="1">
      <c r="A473" s="53"/>
      <c r="B473" s="30"/>
      <c r="C473" s="53"/>
    </row>
    <row r="474" hidden="1">
      <c r="A474" s="53"/>
      <c r="B474" s="30"/>
      <c r="C474" s="53"/>
    </row>
    <row r="475" hidden="1">
      <c r="A475" s="53"/>
      <c r="B475" s="30"/>
      <c r="C475" s="53"/>
    </row>
    <row r="476" hidden="1">
      <c r="A476" s="53"/>
      <c r="B476" s="30"/>
      <c r="C476" s="53"/>
    </row>
    <row r="477" hidden="1">
      <c r="A477" s="53"/>
      <c r="B477" s="30"/>
      <c r="C477" s="53"/>
    </row>
    <row r="478" hidden="1">
      <c r="A478" s="53"/>
      <c r="B478" s="30"/>
      <c r="C478" s="53"/>
    </row>
    <row r="479" hidden="1">
      <c r="A479" s="53"/>
      <c r="B479" s="30"/>
      <c r="C479" s="53"/>
    </row>
    <row r="480" hidden="1">
      <c r="A480" s="53"/>
      <c r="B480" s="30"/>
      <c r="C480" s="53"/>
    </row>
    <row r="481" hidden="1">
      <c r="A481" s="53"/>
      <c r="B481" s="30"/>
      <c r="C481" s="53"/>
    </row>
    <row r="482" hidden="1">
      <c r="A482" s="53"/>
      <c r="B482" s="30"/>
      <c r="C482" s="53"/>
    </row>
    <row r="483" hidden="1">
      <c r="A483" s="53"/>
      <c r="B483" s="30"/>
      <c r="C483" s="53"/>
    </row>
    <row r="484" hidden="1">
      <c r="A484" s="53"/>
      <c r="B484" s="30"/>
      <c r="C484" s="53"/>
    </row>
    <row r="485" hidden="1">
      <c r="A485" s="53"/>
      <c r="B485" s="30"/>
      <c r="C485" s="53"/>
    </row>
    <row r="486" hidden="1">
      <c r="A486" s="53"/>
      <c r="B486" s="30"/>
      <c r="C486" s="53"/>
    </row>
    <row r="487" hidden="1">
      <c r="A487" s="53"/>
      <c r="B487" s="30"/>
      <c r="C487" s="53"/>
    </row>
    <row r="488" hidden="1">
      <c r="A488" s="53"/>
      <c r="B488" s="30"/>
      <c r="C488" s="53"/>
    </row>
    <row r="489" hidden="1">
      <c r="A489" s="53"/>
      <c r="B489" s="30"/>
      <c r="C489" s="53"/>
    </row>
    <row r="490" hidden="1">
      <c r="A490" s="53"/>
      <c r="B490" s="30"/>
      <c r="C490" s="53"/>
    </row>
    <row r="491" hidden="1">
      <c r="A491" s="53"/>
      <c r="B491" s="30"/>
      <c r="C491" s="53"/>
    </row>
    <row r="492" hidden="1">
      <c r="A492" s="53"/>
      <c r="B492" s="30"/>
      <c r="C492" s="53"/>
    </row>
    <row r="493" hidden="1">
      <c r="A493" s="53"/>
      <c r="B493" s="30"/>
      <c r="C493" s="53"/>
    </row>
    <row r="494" hidden="1">
      <c r="A494" s="53"/>
      <c r="B494" s="30"/>
      <c r="C494" s="53"/>
    </row>
    <row r="495" hidden="1">
      <c r="A495" s="53"/>
      <c r="B495" s="30"/>
      <c r="C495" s="53"/>
    </row>
    <row r="496" hidden="1">
      <c r="A496" s="53"/>
      <c r="B496" s="30"/>
      <c r="C496" s="53"/>
    </row>
    <row r="497" hidden="1">
      <c r="A497" s="53"/>
      <c r="B497" s="30"/>
      <c r="C497" s="53"/>
    </row>
    <row r="498" hidden="1">
      <c r="A498" s="53"/>
      <c r="B498" s="30"/>
      <c r="C498" s="53"/>
    </row>
    <row r="499" hidden="1">
      <c r="A499" s="53"/>
      <c r="B499" s="30"/>
      <c r="C499" s="53"/>
    </row>
    <row r="500" hidden="1">
      <c r="A500" s="53"/>
      <c r="B500" s="30"/>
      <c r="C500" s="53"/>
    </row>
    <row r="501" hidden="1">
      <c r="A501" s="53"/>
      <c r="B501" s="30"/>
      <c r="C501" s="53"/>
    </row>
    <row r="502" hidden="1">
      <c r="A502" s="53"/>
      <c r="B502" s="30"/>
      <c r="C502" s="53"/>
    </row>
    <row r="503" hidden="1">
      <c r="A503" s="53"/>
      <c r="B503" s="30"/>
      <c r="C503" s="53"/>
    </row>
    <row r="504" hidden="1">
      <c r="A504" s="53"/>
      <c r="B504" s="30"/>
      <c r="C504" s="53"/>
    </row>
    <row r="505" hidden="1">
      <c r="A505" s="53"/>
      <c r="B505" s="30"/>
      <c r="C505" s="53"/>
    </row>
    <row r="506" hidden="1">
      <c r="A506" s="53"/>
      <c r="B506" s="30"/>
      <c r="C506" s="53"/>
    </row>
    <row r="507" hidden="1">
      <c r="A507" s="53"/>
      <c r="B507" s="30"/>
      <c r="C507" s="53"/>
    </row>
    <row r="508" hidden="1">
      <c r="A508" s="53"/>
      <c r="B508" s="30"/>
      <c r="C508" s="53"/>
    </row>
    <row r="509" hidden="1">
      <c r="A509" s="53"/>
      <c r="B509" s="30"/>
      <c r="C509" s="53"/>
    </row>
    <row r="510" hidden="1">
      <c r="A510" s="53"/>
      <c r="B510" s="30"/>
      <c r="C510" s="53"/>
    </row>
    <row r="511" hidden="1">
      <c r="A511" s="53"/>
      <c r="B511" s="30"/>
      <c r="C511" s="53"/>
    </row>
    <row r="512" hidden="1">
      <c r="A512" s="53"/>
      <c r="B512" s="30"/>
      <c r="C512" s="53"/>
    </row>
    <row r="513" hidden="1">
      <c r="A513" s="53"/>
      <c r="B513" s="30"/>
      <c r="C513" s="53"/>
    </row>
    <row r="514" hidden="1">
      <c r="A514" s="53"/>
      <c r="B514" s="30"/>
      <c r="C514" s="53"/>
    </row>
    <row r="515" hidden="1">
      <c r="A515" s="53"/>
      <c r="B515" s="30"/>
      <c r="C515" s="53"/>
    </row>
    <row r="516" hidden="1">
      <c r="A516" s="53"/>
      <c r="B516" s="30"/>
      <c r="C516" s="53"/>
    </row>
    <row r="517" hidden="1">
      <c r="A517" s="53"/>
      <c r="B517" s="30"/>
      <c r="C517" s="53"/>
    </row>
    <row r="518" hidden="1">
      <c r="A518" s="53"/>
      <c r="B518" s="30"/>
      <c r="C518" s="53"/>
    </row>
    <row r="519" hidden="1">
      <c r="A519" s="53"/>
      <c r="B519" s="30"/>
      <c r="C519" s="53"/>
    </row>
    <row r="520" hidden="1">
      <c r="A520" s="53"/>
      <c r="B520" s="30"/>
      <c r="C520" s="53"/>
    </row>
    <row r="521" hidden="1">
      <c r="A521" s="53"/>
      <c r="B521" s="30"/>
      <c r="C521" s="53"/>
    </row>
    <row r="522" hidden="1">
      <c r="A522" s="53"/>
      <c r="B522" s="30"/>
      <c r="C522" s="53"/>
    </row>
    <row r="523" hidden="1">
      <c r="A523" s="53"/>
      <c r="B523" s="30"/>
      <c r="C523" s="53"/>
    </row>
    <row r="524" hidden="1">
      <c r="A524" s="53"/>
      <c r="B524" s="30"/>
      <c r="C524" s="53"/>
    </row>
    <row r="525" hidden="1">
      <c r="A525" s="53"/>
      <c r="B525" s="30"/>
      <c r="C525" s="53"/>
    </row>
    <row r="526" hidden="1">
      <c r="A526" s="53"/>
      <c r="B526" s="30"/>
      <c r="C526" s="53"/>
    </row>
    <row r="527" hidden="1">
      <c r="A527" s="53"/>
      <c r="B527" s="30"/>
      <c r="C527" s="53"/>
    </row>
    <row r="528" hidden="1">
      <c r="A528" s="53"/>
      <c r="B528" s="30"/>
      <c r="C528" s="53"/>
    </row>
    <row r="529" hidden="1">
      <c r="A529" s="53"/>
      <c r="B529" s="30"/>
      <c r="C529" s="53"/>
    </row>
    <row r="530" hidden="1">
      <c r="A530" s="53"/>
      <c r="B530" s="30"/>
      <c r="C530" s="53"/>
    </row>
    <row r="531" hidden="1">
      <c r="A531" s="53"/>
      <c r="B531" s="30"/>
      <c r="C531" s="53"/>
    </row>
    <row r="532" hidden="1">
      <c r="A532" s="53"/>
      <c r="B532" s="30"/>
      <c r="C532" s="53"/>
    </row>
    <row r="533" hidden="1">
      <c r="A533" s="53"/>
      <c r="B533" s="30"/>
      <c r="C533" s="53"/>
    </row>
    <row r="534" hidden="1">
      <c r="A534" s="53"/>
      <c r="B534" s="30"/>
      <c r="C534" s="53"/>
    </row>
    <row r="535" hidden="1">
      <c r="A535" s="53"/>
      <c r="B535" s="30"/>
      <c r="C535" s="53"/>
    </row>
    <row r="536" hidden="1">
      <c r="A536" s="53"/>
      <c r="B536" s="30"/>
      <c r="C536" s="53"/>
    </row>
    <row r="537" hidden="1">
      <c r="A537" s="53"/>
      <c r="B537" s="30"/>
      <c r="C537" s="53"/>
    </row>
    <row r="538" hidden="1">
      <c r="A538" s="53"/>
      <c r="B538" s="30"/>
      <c r="C538" s="53"/>
    </row>
    <row r="539" hidden="1">
      <c r="A539" s="53"/>
      <c r="B539" s="30"/>
      <c r="C539" s="53"/>
    </row>
    <row r="540" hidden="1">
      <c r="A540" s="53"/>
      <c r="B540" s="30"/>
      <c r="C540" s="53"/>
    </row>
    <row r="541" hidden="1">
      <c r="A541" s="53"/>
      <c r="B541" s="30"/>
      <c r="C541" s="53"/>
    </row>
    <row r="542" hidden="1">
      <c r="A542" s="53"/>
      <c r="B542" s="30"/>
      <c r="C542" s="53"/>
    </row>
    <row r="543" hidden="1">
      <c r="A543" s="53"/>
      <c r="B543" s="30"/>
      <c r="C543" s="53"/>
    </row>
    <row r="544" hidden="1">
      <c r="A544" s="53"/>
      <c r="B544" s="30"/>
      <c r="C544" s="53"/>
    </row>
    <row r="545" hidden="1">
      <c r="A545" s="53"/>
      <c r="B545" s="30"/>
      <c r="C545" s="53"/>
    </row>
    <row r="546" hidden="1">
      <c r="A546" s="53"/>
      <c r="B546" s="30"/>
      <c r="C546" s="53"/>
    </row>
    <row r="547" hidden="1">
      <c r="A547" s="53"/>
      <c r="B547" s="30"/>
      <c r="C547" s="53"/>
    </row>
    <row r="548" hidden="1">
      <c r="A548" s="53"/>
      <c r="B548" s="30"/>
      <c r="C548" s="53"/>
    </row>
    <row r="549" hidden="1">
      <c r="A549" s="53"/>
      <c r="B549" s="30"/>
      <c r="C549" s="53"/>
    </row>
    <row r="550" hidden="1">
      <c r="A550" s="53"/>
      <c r="B550" s="30"/>
      <c r="C550" s="53"/>
    </row>
    <row r="551" hidden="1">
      <c r="A551" s="53"/>
      <c r="B551" s="30"/>
      <c r="C551" s="53"/>
    </row>
    <row r="552" hidden="1">
      <c r="A552" s="53"/>
      <c r="B552" s="30"/>
      <c r="C552" s="53"/>
    </row>
    <row r="553" hidden="1">
      <c r="A553" s="53"/>
      <c r="B553" s="30"/>
      <c r="C553" s="53"/>
    </row>
    <row r="554" hidden="1">
      <c r="A554" s="53"/>
      <c r="B554" s="30"/>
      <c r="C554" s="53"/>
    </row>
    <row r="555" hidden="1">
      <c r="A555" s="53"/>
      <c r="B555" s="30"/>
      <c r="C555" s="53"/>
    </row>
    <row r="556" hidden="1">
      <c r="A556" s="53"/>
      <c r="B556" s="30"/>
      <c r="C556" s="53"/>
    </row>
    <row r="557" hidden="1">
      <c r="A557" s="53"/>
      <c r="B557" s="30"/>
      <c r="C557" s="53"/>
    </row>
    <row r="558" hidden="1">
      <c r="A558" s="53"/>
      <c r="B558" s="30"/>
      <c r="C558" s="53"/>
    </row>
    <row r="559" hidden="1">
      <c r="A559" s="53"/>
      <c r="B559" s="30"/>
      <c r="C559" s="53"/>
    </row>
    <row r="560" hidden="1">
      <c r="A560" s="53"/>
      <c r="B560" s="30"/>
      <c r="C560" s="53"/>
    </row>
    <row r="561" hidden="1">
      <c r="A561" s="53"/>
      <c r="B561" s="30"/>
      <c r="C561" s="53"/>
    </row>
    <row r="562" hidden="1">
      <c r="A562" s="53"/>
      <c r="B562" s="30"/>
      <c r="C562" s="53"/>
    </row>
    <row r="563" hidden="1">
      <c r="A563" s="53"/>
      <c r="B563" s="30"/>
      <c r="C563" s="53"/>
    </row>
    <row r="564" hidden="1">
      <c r="A564" s="53"/>
      <c r="B564" s="30"/>
      <c r="C564" s="53"/>
    </row>
    <row r="565" hidden="1">
      <c r="A565" s="53"/>
      <c r="B565" s="30"/>
      <c r="C565" s="53"/>
    </row>
    <row r="566" hidden="1">
      <c r="A566" s="53"/>
      <c r="B566" s="30"/>
      <c r="C566" s="53"/>
    </row>
    <row r="567" hidden="1">
      <c r="A567" s="53"/>
      <c r="B567" s="30"/>
      <c r="C567" s="53"/>
    </row>
    <row r="568" hidden="1">
      <c r="A568" s="53"/>
      <c r="B568" s="30"/>
      <c r="C568" s="53"/>
    </row>
    <row r="569" hidden="1">
      <c r="A569" s="53"/>
      <c r="B569" s="30"/>
      <c r="C569" s="53"/>
    </row>
    <row r="570" hidden="1">
      <c r="A570" s="53"/>
      <c r="B570" s="30"/>
      <c r="C570" s="53"/>
    </row>
    <row r="571" hidden="1">
      <c r="A571" s="53"/>
      <c r="B571" s="30"/>
      <c r="C571" s="53"/>
    </row>
    <row r="572" hidden="1">
      <c r="A572" s="53"/>
      <c r="B572" s="30"/>
      <c r="C572" s="53"/>
    </row>
    <row r="573" hidden="1">
      <c r="A573" s="53"/>
      <c r="B573" s="30"/>
      <c r="C573" s="53"/>
    </row>
    <row r="574" hidden="1">
      <c r="A574" s="53"/>
      <c r="B574" s="30"/>
      <c r="C574" s="53"/>
    </row>
    <row r="575" hidden="1">
      <c r="A575" s="53"/>
      <c r="B575" s="30"/>
      <c r="C575" s="53"/>
    </row>
    <row r="576" hidden="1">
      <c r="A576" s="53"/>
      <c r="B576" s="30"/>
      <c r="C576" s="53"/>
    </row>
    <row r="577" hidden="1">
      <c r="A577" s="53"/>
      <c r="B577" s="30"/>
      <c r="C577" s="53"/>
    </row>
    <row r="578" hidden="1">
      <c r="A578" s="53"/>
      <c r="B578" s="30"/>
      <c r="C578" s="53"/>
    </row>
    <row r="579" hidden="1">
      <c r="A579" s="53"/>
      <c r="B579" s="30"/>
      <c r="C579" s="53"/>
    </row>
    <row r="580" hidden="1">
      <c r="A580" s="53"/>
      <c r="B580" s="30"/>
      <c r="C580" s="53"/>
    </row>
    <row r="581" hidden="1">
      <c r="A581" s="53"/>
      <c r="B581" s="30"/>
      <c r="C581" s="53"/>
    </row>
    <row r="582" hidden="1">
      <c r="A582" s="53"/>
      <c r="B582" s="30"/>
      <c r="C582" s="53"/>
    </row>
    <row r="583" hidden="1">
      <c r="A583" s="53"/>
      <c r="B583" s="30"/>
      <c r="C583" s="53"/>
    </row>
    <row r="584" hidden="1">
      <c r="A584" s="53"/>
      <c r="B584" s="30"/>
      <c r="C584" s="53"/>
    </row>
    <row r="585" hidden="1">
      <c r="A585" s="53"/>
      <c r="B585" s="30"/>
      <c r="C585" s="53"/>
    </row>
    <row r="586" hidden="1">
      <c r="A586" s="53"/>
      <c r="B586" s="30"/>
      <c r="C586" s="53"/>
    </row>
    <row r="587" hidden="1">
      <c r="A587" s="53"/>
      <c r="B587" s="30"/>
      <c r="C587" s="53"/>
    </row>
    <row r="588" hidden="1">
      <c r="A588" s="53"/>
      <c r="B588" s="30"/>
      <c r="C588" s="53"/>
    </row>
    <row r="589" hidden="1">
      <c r="A589" s="53"/>
      <c r="B589" s="30"/>
      <c r="C589" s="53"/>
    </row>
    <row r="590" hidden="1">
      <c r="A590" s="53"/>
      <c r="B590" s="30"/>
      <c r="C590" s="53"/>
    </row>
    <row r="591" hidden="1">
      <c r="A591" s="53"/>
      <c r="B591" s="30"/>
      <c r="C591" s="53"/>
    </row>
    <row r="592" hidden="1">
      <c r="A592" s="53"/>
      <c r="B592" s="30"/>
      <c r="C592" s="53"/>
    </row>
    <row r="593" hidden="1">
      <c r="A593" s="53"/>
      <c r="B593" s="30"/>
      <c r="C593" s="53"/>
    </row>
    <row r="594" hidden="1">
      <c r="A594" s="53"/>
      <c r="B594" s="30"/>
      <c r="C594" s="53"/>
    </row>
    <row r="595" hidden="1">
      <c r="A595" s="53"/>
      <c r="B595" s="30"/>
      <c r="C595" s="53"/>
    </row>
    <row r="596" hidden="1">
      <c r="A596" s="53"/>
      <c r="B596" s="30"/>
      <c r="C596" s="53"/>
    </row>
    <row r="597" hidden="1">
      <c r="A597" s="53"/>
      <c r="B597" s="30"/>
      <c r="C597" s="53"/>
    </row>
    <row r="598" hidden="1">
      <c r="A598" s="53"/>
      <c r="B598" s="30"/>
      <c r="C598" s="53"/>
    </row>
    <row r="599" hidden="1">
      <c r="A599" s="53"/>
      <c r="B599" s="30"/>
      <c r="C599" s="53"/>
    </row>
    <row r="600" hidden="1">
      <c r="A600" s="53"/>
      <c r="B600" s="30"/>
      <c r="C600" s="53"/>
    </row>
    <row r="601" hidden="1">
      <c r="A601" s="53"/>
      <c r="B601" s="30"/>
      <c r="C601" s="53"/>
    </row>
    <row r="602" hidden="1">
      <c r="A602" s="53"/>
      <c r="B602" s="30"/>
      <c r="C602" s="53"/>
    </row>
    <row r="603" hidden="1">
      <c r="A603" s="53"/>
      <c r="B603" s="30"/>
      <c r="C603" s="53"/>
    </row>
    <row r="604" hidden="1">
      <c r="A604" s="53"/>
      <c r="B604" s="30"/>
      <c r="C604" s="53"/>
    </row>
    <row r="605" hidden="1">
      <c r="A605" s="53"/>
      <c r="B605" s="30"/>
      <c r="C605" s="53"/>
    </row>
    <row r="606" hidden="1">
      <c r="A606" s="53"/>
      <c r="B606" s="30"/>
      <c r="C606" s="53"/>
    </row>
    <row r="607" hidden="1">
      <c r="A607" s="53"/>
      <c r="B607" s="30"/>
      <c r="C607" s="53"/>
    </row>
    <row r="608" hidden="1">
      <c r="A608" s="53"/>
      <c r="B608" s="30"/>
      <c r="C608" s="53"/>
    </row>
    <row r="609" hidden="1">
      <c r="A609" s="53"/>
      <c r="B609" s="30"/>
      <c r="C609" s="53"/>
    </row>
    <row r="610" hidden="1">
      <c r="A610" s="53"/>
      <c r="B610" s="30"/>
      <c r="C610" s="53"/>
    </row>
    <row r="611" hidden="1">
      <c r="A611" s="53"/>
      <c r="B611" s="30"/>
      <c r="C611" s="53"/>
    </row>
    <row r="612" hidden="1">
      <c r="A612" s="53"/>
      <c r="B612" s="30"/>
      <c r="C612" s="53"/>
    </row>
    <row r="613" hidden="1">
      <c r="A613" s="53"/>
      <c r="B613" s="30"/>
      <c r="C613" s="53"/>
    </row>
    <row r="614" hidden="1">
      <c r="A614" s="53"/>
      <c r="B614" s="30"/>
      <c r="C614" s="53"/>
    </row>
    <row r="615" hidden="1">
      <c r="A615" s="53"/>
      <c r="B615" s="30"/>
      <c r="C615" s="53"/>
    </row>
    <row r="616" hidden="1">
      <c r="A616" s="53"/>
      <c r="B616" s="30"/>
      <c r="C616" s="53"/>
    </row>
    <row r="617" hidden="1">
      <c r="A617" s="53"/>
      <c r="B617" s="30"/>
      <c r="C617" s="53"/>
    </row>
    <row r="618" hidden="1">
      <c r="A618" s="53"/>
      <c r="B618" s="30"/>
      <c r="C618" s="53"/>
    </row>
    <row r="619" hidden="1">
      <c r="A619" s="53"/>
      <c r="B619" s="30"/>
      <c r="C619" s="53"/>
    </row>
    <row r="620" hidden="1">
      <c r="A620" s="53"/>
      <c r="B620" s="30"/>
      <c r="C620" s="53"/>
    </row>
    <row r="621" hidden="1">
      <c r="A621" s="53"/>
      <c r="B621" s="30"/>
      <c r="C621" s="53"/>
    </row>
    <row r="622" hidden="1">
      <c r="A622" s="53"/>
      <c r="B622" s="30"/>
      <c r="C622" s="53"/>
    </row>
    <row r="623" hidden="1">
      <c r="A623" s="53"/>
      <c r="B623" s="30"/>
      <c r="C623" s="53"/>
    </row>
    <row r="624" hidden="1">
      <c r="A624" s="53"/>
      <c r="B624" s="30"/>
      <c r="C624" s="53"/>
    </row>
    <row r="625" hidden="1">
      <c r="A625" s="53"/>
      <c r="B625" s="30"/>
      <c r="C625" s="53"/>
    </row>
    <row r="626" hidden="1">
      <c r="A626" s="53"/>
      <c r="B626" s="30"/>
      <c r="C626" s="53"/>
    </row>
    <row r="627" hidden="1">
      <c r="A627" s="53"/>
      <c r="B627" s="30"/>
      <c r="C627" s="53"/>
    </row>
    <row r="628" hidden="1">
      <c r="A628" s="53"/>
      <c r="B628" s="30"/>
      <c r="C628" s="53"/>
    </row>
    <row r="629" hidden="1">
      <c r="A629" s="53"/>
      <c r="B629" s="30"/>
      <c r="C629" s="53"/>
    </row>
    <row r="630" hidden="1">
      <c r="A630" s="53"/>
      <c r="B630" s="30"/>
      <c r="C630" s="53"/>
    </row>
    <row r="631" hidden="1">
      <c r="A631" s="53"/>
      <c r="B631" s="30"/>
      <c r="C631" s="53"/>
    </row>
    <row r="632" hidden="1">
      <c r="A632" s="53"/>
      <c r="B632" s="30"/>
      <c r="C632" s="53"/>
    </row>
    <row r="633" hidden="1">
      <c r="A633" s="53"/>
      <c r="B633" s="30"/>
      <c r="C633" s="53"/>
    </row>
    <row r="634" hidden="1">
      <c r="A634" s="53"/>
      <c r="B634" s="30"/>
      <c r="C634" s="53"/>
    </row>
    <row r="635" hidden="1">
      <c r="A635" s="53"/>
      <c r="B635" s="30"/>
      <c r="C635" s="53"/>
    </row>
    <row r="636" hidden="1">
      <c r="A636" s="53"/>
      <c r="B636" s="30"/>
      <c r="C636" s="53"/>
    </row>
    <row r="637" hidden="1">
      <c r="A637" s="53"/>
      <c r="B637" s="30"/>
      <c r="C637" s="53"/>
    </row>
    <row r="638" hidden="1">
      <c r="A638" s="53"/>
      <c r="B638" s="30"/>
      <c r="C638" s="53"/>
    </row>
    <row r="639" hidden="1">
      <c r="A639" s="53"/>
      <c r="B639" s="30"/>
      <c r="C639" s="53"/>
    </row>
    <row r="640" hidden="1">
      <c r="A640" s="53"/>
      <c r="B640" s="30"/>
      <c r="C640" s="53"/>
    </row>
    <row r="641" hidden="1">
      <c r="A641" s="53"/>
      <c r="B641" s="30"/>
      <c r="C641" s="53"/>
    </row>
    <row r="642" hidden="1">
      <c r="A642" s="53"/>
      <c r="B642" s="30"/>
      <c r="C642" s="53"/>
    </row>
    <row r="643" hidden="1">
      <c r="A643" s="53"/>
      <c r="B643" s="30"/>
      <c r="C643" s="53"/>
    </row>
    <row r="644" hidden="1">
      <c r="A644" s="53"/>
      <c r="B644" s="30"/>
      <c r="C644" s="53"/>
    </row>
    <row r="645" hidden="1">
      <c r="A645" s="53"/>
      <c r="B645" s="30"/>
      <c r="C645" s="53"/>
    </row>
    <row r="646" hidden="1">
      <c r="A646" s="53"/>
      <c r="B646" s="30"/>
      <c r="C646" s="53"/>
    </row>
    <row r="647" hidden="1">
      <c r="A647" s="53"/>
      <c r="B647" s="30"/>
      <c r="C647" s="53"/>
    </row>
    <row r="648" hidden="1">
      <c r="A648" s="53"/>
      <c r="B648" s="30"/>
      <c r="C648" s="53"/>
    </row>
    <row r="649" hidden="1">
      <c r="A649" s="53"/>
      <c r="B649" s="30"/>
      <c r="C649" s="53"/>
    </row>
    <row r="650" hidden="1">
      <c r="A650" s="53"/>
      <c r="B650" s="30"/>
      <c r="C650" s="53"/>
    </row>
    <row r="651" hidden="1">
      <c r="A651" s="53"/>
      <c r="B651" s="30"/>
      <c r="C651" s="53"/>
    </row>
    <row r="652" hidden="1">
      <c r="A652" s="53"/>
      <c r="B652" s="30"/>
      <c r="C652" s="53"/>
    </row>
    <row r="653" hidden="1">
      <c r="A653" s="53"/>
      <c r="B653" s="30"/>
      <c r="C653" s="53"/>
    </row>
    <row r="654" hidden="1">
      <c r="A654" s="53"/>
      <c r="B654" s="30"/>
      <c r="C654" s="53"/>
    </row>
    <row r="655" hidden="1">
      <c r="A655" s="53"/>
      <c r="B655" s="30"/>
      <c r="C655" s="53"/>
    </row>
    <row r="656" hidden="1">
      <c r="A656" s="53"/>
      <c r="B656" s="30"/>
      <c r="C656" s="53"/>
    </row>
    <row r="657" hidden="1">
      <c r="A657" s="53"/>
      <c r="B657" s="30"/>
      <c r="C657" s="53"/>
    </row>
    <row r="658" hidden="1">
      <c r="A658" s="53"/>
      <c r="B658" s="30"/>
      <c r="C658" s="53"/>
    </row>
    <row r="659" hidden="1">
      <c r="A659" s="53"/>
      <c r="B659" s="30"/>
      <c r="C659" s="53"/>
    </row>
    <row r="660" hidden="1">
      <c r="A660" s="53"/>
      <c r="B660" s="30"/>
      <c r="C660" s="53"/>
    </row>
    <row r="661" hidden="1">
      <c r="A661" s="53"/>
      <c r="B661" s="30"/>
      <c r="C661" s="53"/>
    </row>
    <row r="662" hidden="1">
      <c r="A662" s="53"/>
      <c r="B662" s="30"/>
      <c r="C662" s="53"/>
    </row>
    <row r="663" hidden="1">
      <c r="A663" s="53"/>
      <c r="B663" s="30"/>
      <c r="C663" s="53"/>
    </row>
    <row r="664" hidden="1">
      <c r="A664" s="53"/>
      <c r="B664" s="30"/>
      <c r="C664" s="53"/>
    </row>
    <row r="665" hidden="1">
      <c r="A665" s="53"/>
      <c r="B665" s="30"/>
      <c r="C665" s="53"/>
    </row>
    <row r="666" hidden="1">
      <c r="A666" s="53"/>
      <c r="B666" s="30"/>
      <c r="C666" s="53"/>
    </row>
    <row r="667" hidden="1">
      <c r="A667" s="53"/>
      <c r="B667" s="30"/>
      <c r="C667" s="53"/>
    </row>
    <row r="668" hidden="1">
      <c r="A668" s="53"/>
      <c r="B668" s="30"/>
      <c r="C668" s="53"/>
    </row>
    <row r="669" hidden="1">
      <c r="A669" s="53"/>
      <c r="B669" s="30"/>
      <c r="C669" s="53"/>
    </row>
    <row r="670" hidden="1">
      <c r="A670" s="53"/>
      <c r="B670" s="30"/>
      <c r="C670" s="53"/>
    </row>
    <row r="671" hidden="1">
      <c r="A671" s="53"/>
      <c r="B671" s="30"/>
      <c r="C671" s="53"/>
    </row>
    <row r="672" hidden="1">
      <c r="A672" s="53"/>
      <c r="B672" s="30"/>
      <c r="C672" s="53"/>
    </row>
    <row r="673" hidden="1">
      <c r="A673" s="53"/>
      <c r="B673" s="30"/>
      <c r="C673" s="53"/>
    </row>
    <row r="674" hidden="1">
      <c r="A674" s="53"/>
      <c r="B674" s="30"/>
      <c r="C674" s="53"/>
    </row>
    <row r="675" hidden="1">
      <c r="A675" s="53"/>
      <c r="B675" s="30"/>
      <c r="C675" s="53"/>
    </row>
    <row r="676" hidden="1">
      <c r="A676" s="53"/>
      <c r="B676" s="30"/>
      <c r="C676" s="53"/>
    </row>
    <row r="677" hidden="1">
      <c r="A677" s="53"/>
      <c r="B677" s="30"/>
      <c r="C677" s="53"/>
    </row>
    <row r="678" hidden="1">
      <c r="A678" s="53"/>
      <c r="B678" s="30"/>
      <c r="C678" s="53"/>
    </row>
    <row r="679" hidden="1">
      <c r="A679" s="53"/>
      <c r="B679" s="30"/>
      <c r="C679" s="53"/>
    </row>
    <row r="680" hidden="1">
      <c r="A680" s="53"/>
      <c r="B680" s="30"/>
      <c r="C680" s="53"/>
    </row>
    <row r="681" hidden="1">
      <c r="A681" s="53"/>
      <c r="B681" s="30"/>
      <c r="C681" s="53"/>
    </row>
    <row r="682" hidden="1">
      <c r="A682" s="53"/>
      <c r="B682" s="30"/>
      <c r="C682" s="53"/>
    </row>
    <row r="683" hidden="1">
      <c r="A683" s="53"/>
      <c r="B683" s="30"/>
      <c r="C683" s="53"/>
    </row>
    <row r="684" hidden="1">
      <c r="A684" s="53"/>
      <c r="B684" s="30"/>
      <c r="C684" s="53"/>
    </row>
    <row r="685" hidden="1">
      <c r="A685" s="53"/>
      <c r="B685" s="30"/>
      <c r="C685" s="53"/>
    </row>
    <row r="686" hidden="1">
      <c r="A686" s="53"/>
      <c r="B686" s="30"/>
      <c r="C686" s="53"/>
    </row>
    <row r="687" hidden="1">
      <c r="A687" s="53"/>
      <c r="B687" s="30"/>
      <c r="C687" s="53"/>
    </row>
    <row r="688" hidden="1">
      <c r="A688" s="53"/>
      <c r="B688" s="30"/>
      <c r="C688" s="53"/>
    </row>
    <row r="689" hidden="1">
      <c r="A689" s="53"/>
      <c r="B689" s="30"/>
      <c r="C689" s="53"/>
    </row>
    <row r="690" hidden="1">
      <c r="A690" s="53"/>
      <c r="B690" s="30"/>
      <c r="C690" s="53"/>
    </row>
    <row r="691" hidden="1">
      <c r="A691" s="53"/>
      <c r="B691" s="30"/>
      <c r="C691" s="53"/>
    </row>
    <row r="692" hidden="1">
      <c r="A692" s="53"/>
      <c r="B692" s="30"/>
      <c r="C692" s="53"/>
    </row>
    <row r="693" hidden="1">
      <c r="A693" s="53"/>
      <c r="B693" s="30"/>
      <c r="C693" s="53"/>
    </row>
    <row r="694" hidden="1">
      <c r="A694" s="53"/>
      <c r="B694" s="30"/>
      <c r="C694" s="53"/>
    </row>
    <row r="695" hidden="1">
      <c r="A695" s="53"/>
      <c r="B695" s="30"/>
      <c r="C695" s="53"/>
    </row>
    <row r="696" hidden="1">
      <c r="A696" s="53"/>
      <c r="B696" s="30"/>
      <c r="C696" s="53"/>
    </row>
    <row r="697" hidden="1">
      <c r="A697" s="53"/>
      <c r="B697" s="30"/>
      <c r="C697" s="53"/>
    </row>
    <row r="698" hidden="1">
      <c r="A698" s="53"/>
      <c r="B698" s="30"/>
      <c r="C698" s="53"/>
    </row>
    <row r="699" hidden="1">
      <c r="A699" s="53"/>
      <c r="B699" s="30"/>
      <c r="C699" s="53"/>
    </row>
    <row r="700" hidden="1">
      <c r="A700" s="53"/>
      <c r="B700" s="30"/>
      <c r="C700" s="53"/>
    </row>
    <row r="701" hidden="1">
      <c r="A701" s="53"/>
      <c r="B701" s="30"/>
      <c r="C701" s="53"/>
    </row>
    <row r="702" hidden="1">
      <c r="A702" s="53"/>
      <c r="B702" s="30"/>
      <c r="C702" s="53"/>
    </row>
    <row r="703" hidden="1">
      <c r="A703" s="53"/>
      <c r="B703" s="30"/>
      <c r="C703" s="53"/>
    </row>
    <row r="704" hidden="1">
      <c r="A704" s="53"/>
      <c r="B704" s="30"/>
      <c r="C704" s="53"/>
    </row>
    <row r="705" hidden="1">
      <c r="A705" s="53"/>
      <c r="B705" s="30"/>
      <c r="C705" s="53"/>
    </row>
    <row r="706" hidden="1">
      <c r="A706" s="53"/>
      <c r="B706" s="30"/>
      <c r="C706" s="53"/>
    </row>
    <row r="707" hidden="1">
      <c r="A707" s="53"/>
      <c r="B707" s="30"/>
      <c r="C707" s="53"/>
    </row>
    <row r="708" hidden="1">
      <c r="A708" s="53"/>
      <c r="B708" s="30"/>
      <c r="C708" s="53"/>
    </row>
    <row r="709" hidden="1">
      <c r="A709" s="53"/>
      <c r="B709" s="30"/>
      <c r="C709" s="53"/>
    </row>
    <row r="710" hidden="1">
      <c r="A710" s="53"/>
      <c r="B710" s="30"/>
      <c r="C710" s="53"/>
    </row>
    <row r="711" hidden="1">
      <c r="A711" s="53"/>
      <c r="B711" s="30"/>
      <c r="C711" s="53"/>
    </row>
    <row r="712" hidden="1">
      <c r="A712" s="53"/>
      <c r="B712" s="30"/>
      <c r="C712" s="53"/>
    </row>
    <row r="713" hidden="1">
      <c r="A713" s="53"/>
      <c r="B713" s="30"/>
      <c r="C713" s="53"/>
    </row>
    <row r="714" hidden="1">
      <c r="A714" s="53"/>
      <c r="B714" s="30"/>
      <c r="C714" s="53"/>
    </row>
    <row r="715" hidden="1">
      <c r="A715" s="53"/>
      <c r="B715" s="30"/>
      <c r="C715" s="53"/>
    </row>
    <row r="716" hidden="1">
      <c r="A716" s="53"/>
      <c r="B716" s="30"/>
      <c r="C716" s="53"/>
    </row>
    <row r="717" hidden="1">
      <c r="A717" s="53"/>
      <c r="B717" s="30"/>
      <c r="C717" s="53"/>
    </row>
    <row r="718" hidden="1">
      <c r="A718" s="53"/>
      <c r="B718" s="30"/>
      <c r="C718" s="53"/>
    </row>
    <row r="719" hidden="1">
      <c r="A719" s="53"/>
      <c r="B719" s="30"/>
      <c r="C719" s="53"/>
    </row>
    <row r="720" hidden="1">
      <c r="A720" s="53"/>
      <c r="B720" s="30"/>
      <c r="C720" s="53"/>
    </row>
    <row r="721" hidden="1">
      <c r="A721" s="53"/>
      <c r="B721" s="30"/>
      <c r="C721" s="53"/>
    </row>
    <row r="722" hidden="1">
      <c r="A722" s="53"/>
      <c r="B722" s="30"/>
      <c r="C722" s="53"/>
    </row>
    <row r="723" hidden="1">
      <c r="A723" s="53"/>
      <c r="B723" s="30"/>
      <c r="C723" s="53"/>
    </row>
    <row r="724" hidden="1">
      <c r="A724" s="53"/>
      <c r="B724" s="30"/>
      <c r="C724" s="53"/>
    </row>
    <row r="725" hidden="1">
      <c r="A725" s="53"/>
      <c r="B725" s="30"/>
      <c r="C725" s="53"/>
    </row>
    <row r="726" hidden="1">
      <c r="A726" s="53"/>
      <c r="B726" s="30"/>
      <c r="C726" s="53"/>
    </row>
    <row r="727" hidden="1">
      <c r="A727" s="53"/>
      <c r="B727" s="30"/>
      <c r="C727" s="53"/>
    </row>
    <row r="728" hidden="1">
      <c r="A728" s="53"/>
      <c r="B728" s="30"/>
      <c r="C728" s="53"/>
    </row>
    <row r="729" hidden="1">
      <c r="A729" s="53"/>
      <c r="B729" s="30"/>
      <c r="C729" s="53"/>
    </row>
    <row r="730" hidden="1">
      <c r="A730" s="53"/>
      <c r="B730" s="30"/>
      <c r="C730" s="53"/>
    </row>
    <row r="731" hidden="1">
      <c r="A731" s="53"/>
      <c r="B731" s="30"/>
      <c r="C731" s="53"/>
    </row>
    <row r="732" hidden="1">
      <c r="A732" s="53"/>
      <c r="B732" s="30"/>
      <c r="C732" s="53"/>
    </row>
    <row r="733" hidden="1">
      <c r="A733" s="53"/>
      <c r="B733" s="30"/>
      <c r="C733" s="53"/>
    </row>
    <row r="734" hidden="1">
      <c r="A734" s="53"/>
      <c r="B734" s="30"/>
      <c r="C734" s="53"/>
    </row>
    <row r="735" hidden="1">
      <c r="A735" s="53"/>
      <c r="B735" s="30"/>
      <c r="C735" s="53"/>
    </row>
    <row r="736" hidden="1">
      <c r="A736" s="53"/>
      <c r="B736" s="30"/>
      <c r="C736" s="53"/>
    </row>
    <row r="737" hidden="1">
      <c r="A737" s="53"/>
      <c r="B737" s="30"/>
      <c r="C737" s="53"/>
    </row>
    <row r="738" hidden="1">
      <c r="A738" s="53"/>
      <c r="B738" s="30"/>
      <c r="C738" s="53"/>
    </row>
    <row r="739" hidden="1">
      <c r="A739" s="53"/>
      <c r="B739" s="30"/>
      <c r="C739" s="53"/>
    </row>
    <row r="740" hidden="1">
      <c r="A740" s="53"/>
      <c r="B740" s="30"/>
      <c r="C740" s="53"/>
    </row>
    <row r="741" hidden="1">
      <c r="A741" s="53"/>
      <c r="B741" s="30"/>
      <c r="C741" s="53"/>
    </row>
    <row r="742" hidden="1">
      <c r="A742" s="53"/>
      <c r="B742" s="30"/>
      <c r="C742" s="53"/>
    </row>
    <row r="743" hidden="1">
      <c r="A743" s="53"/>
      <c r="B743" s="30"/>
      <c r="C743" s="53"/>
    </row>
    <row r="744" hidden="1">
      <c r="A744" s="53"/>
      <c r="B744" s="30"/>
      <c r="C744" s="53"/>
    </row>
    <row r="745" hidden="1">
      <c r="A745" s="53"/>
      <c r="B745" s="30"/>
      <c r="C745" s="53"/>
    </row>
    <row r="746" hidden="1">
      <c r="A746" s="53"/>
      <c r="B746" s="30"/>
      <c r="C746" s="53"/>
    </row>
    <row r="747" hidden="1">
      <c r="A747" s="53"/>
      <c r="B747" s="30"/>
      <c r="C747" s="53"/>
    </row>
    <row r="748" hidden="1">
      <c r="A748" s="53"/>
      <c r="B748" s="30"/>
      <c r="C748" s="53"/>
    </row>
    <row r="749" hidden="1">
      <c r="A749" s="53"/>
      <c r="B749" s="30"/>
      <c r="C749" s="53"/>
    </row>
    <row r="750" hidden="1">
      <c r="A750" s="53"/>
      <c r="B750" s="30"/>
      <c r="C750" s="53"/>
    </row>
    <row r="751" hidden="1">
      <c r="A751" s="53"/>
      <c r="B751" s="30"/>
      <c r="C751" s="53"/>
    </row>
    <row r="752" hidden="1">
      <c r="A752" s="53"/>
      <c r="B752" s="30"/>
      <c r="C752" s="53"/>
    </row>
    <row r="753" hidden="1">
      <c r="A753" s="53"/>
      <c r="B753" s="30"/>
      <c r="C753" s="53"/>
    </row>
    <row r="754" hidden="1">
      <c r="A754" s="53"/>
      <c r="B754" s="30"/>
      <c r="C754" s="53"/>
    </row>
    <row r="755" hidden="1">
      <c r="A755" s="53"/>
      <c r="B755" s="30"/>
      <c r="C755" s="53"/>
    </row>
    <row r="756" hidden="1">
      <c r="A756" s="53"/>
      <c r="B756" s="30"/>
      <c r="C756" s="53"/>
    </row>
    <row r="757" hidden="1">
      <c r="A757" s="53"/>
      <c r="B757" s="30"/>
      <c r="C757" s="53"/>
    </row>
    <row r="758" hidden="1">
      <c r="A758" s="53"/>
      <c r="B758" s="30"/>
      <c r="C758" s="53"/>
    </row>
    <row r="759" hidden="1">
      <c r="A759" s="53"/>
      <c r="B759" s="30"/>
      <c r="C759" s="53"/>
    </row>
    <row r="760" hidden="1">
      <c r="A760" s="53"/>
      <c r="B760" s="30"/>
      <c r="C760" s="53"/>
    </row>
    <row r="761" hidden="1">
      <c r="A761" s="53"/>
      <c r="B761" s="30"/>
      <c r="C761" s="53"/>
    </row>
    <row r="762" hidden="1">
      <c r="A762" s="53"/>
      <c r="B762" s="30"/>
      <c r="C762" s="53"/>
    </row>
    <row r="763" hidden="1">
      <c r="A763" s="53"/>
      <c r="B763" s="30"/>
      <c r="C763" s="53"/>
    </row>
    <row r="764" hidden="1">
      <c r="A764" s="53"/>
      <c r="B764" s="30"/>
      <c r="C764" s="53"/>
    </row>
    <row r="765" hidden="1">
      <c r="A765" s="53"/>
      <c r="B765" s="30"/>
      <c r="C765" s="53"/>
    </row>
    <row r="766" hidden="1">
      <c r="A766" s="53"/>
      <c r="B766" s="30"/>
      <c r="C766" s="53"/>
    </row>
    <row r="767" hidden="1">
      <c r="A767" s="53"/>
      <c r="B767" s="30"/>
      <c r="C767" s="53"/>
    </row>
    <row r="768" hidden="1">
      <c r="A768" s="53"/>
      <c r="B768" s="30"/>
      <c r="C768" s="53"/>
    </row>
    <row r="769" hidden="1">
      <c r="A769" s="53"/>
      <c r="B769" s="30"/>
      <c r="C769" s="53"/>
    </row>
    <row r="770" hidden="1">
      <c r="A770" s="53"/>
      <c r="B770" s="30"/>
      <c r="C770" s="53"/>
    </row>
    <row r="771" hidden="1">
      <c r="A771" s="53"/>
      <c r="B771" s="30"/>
      <c r="C771" s="53"/>
    </row>
    <row r="772" hidden="1">
      <c r="A772" s="53"/>
      <c r="B772" s="30"/>
      <c r="C772" s="53"/>
    </row>
    <row r="773" hidden="1">
      <c r="A773" s="53"/>
      <c r="B773" s="30"/>
      <c r="C773" s="53"/>
    </row>
    <row r="774" hidden="1">
      <c r="A774" s="53"/>
      <c r="B774" s="30"/>
      <c r="C774" s="53"/>
    </row>
    <row r="775" hidden="1">
      <c r="A775" s="53"/>
      <c r="B775" s="30"/>
      <c r="C775" s="53"/>
    </row>
    <row r="776" hidden="1">
      <c r="A776" s="53"/>
      <c r="B776" s="30"/>
      <c r="C776" s="53"/>
    </row>
    <row r="777" hidden="1">
      <c r="A777" s="53"/>
      <c r="B777" s="30"/>
      <c r="C777" s="53"/>
    </row>
    <row r="778" hidden="1">
      <c r="A778" s="53"/>
      <c r="B778" s="30"/>
      <c r="C778" s="53"/>
    </row>
    <row r="779" hidden="1">
      <c r="A779" s="53"/>
      <c r="B779" s="30"/>
      <c r="C779" s="53"/>
    </row>
    <row r="780" hidden="1">
      <c r="A780" s="53"/>
      <c r="B780" s="30"/>
      <c r="C780" s="53"/>
    </row>
    <row r="781" hidden="1">
      <c r="A781" s="53"/>
      <c r="B781" s="30"/>
      <c r="C781" s="53"/>
    </row>
    <row r="782" hidden="1">
      <c r="A782" s="53"/>
      <c r="B782" s="30"/>
      <c r="C782" s="53"/>
    </row>
    <row r="783" hidden="1">
      <c r="A783" s="53"/>
      <c r="B783" s="30"/>
      <c r="C783" s="53"/>
    </row>
    <row r="784" hidden="1">
      <c r="A784" s="53"/>
      <c r="B784" s="30"/>
      <c r="C784" s="53"/>
    </row>
    <row r="785" hidden="1">
      <c r="A785" s="53"/>
      <c r="B785" s="30"/>
      <c r="C785" s="53"/>
    </row>
    <row r="786" hidden="1">
      <c r="A786" s="53"/>
      <c r="B786" s="30"/>
      <c r="C786" s="53"/>
    </row>
    <row r="787" hidden="1">
      <c r="A787" s="53"/>
      <c r="B787" s="30"/>
      <c r="C787" s="53"/>
    </row>
    <row r="788" hidden="1">
      <c r="A788" s="53"/>
      <c r="B788" s="30"/>
      <c r="C788" s="53"/>
    </row>
    <row r="789" hidden="1">
      <c r="A789" s="53"/>
      <c r="B789" s="30"/>
      <c r="C789" s="53"/>
    </row>
    <row r="790" hidden="1">
      <c r="A790" s="53"/>
      <c r="B790" s="30"/>
      <c r="C790" s="53"/>
    </row>
    <row r="791" hidden="1">
      <c r="A791" s="53"/>
      <c r="B791" s="30"/>
      <c r="C791" s="53"/>
    </row>
    <row r="792" hidden="1">
      <c r="A792" s="53"/>
      <c r="B792" s="30"/>
      <c r="C792" s="53"/>
    </row>
    <row r="793" hidden="1">
      <c r="A793" s="53"/>
      <c r="B793" s="30"/>
      <c r="C793" s="53"/>
    </row>
    <row r="794" hidden="1">
      <c r="A794" s="53"/>
      <c r="B794" s="30"/>
      <c r="C794" s="53"/>
    </row>
    <row r="795" hidden="1">
      <c r="A795" s="53"/>
      <c r="B795" s="30"/>
      <c r="C795" s="53"/>
    </row>
    <row r="796" hidden="1">
      <c r="A796" s="53"/>
      <c r="B796" s="30"/>
      <c r="C796" s="53"/>
    </row>
    <row r="797" hidden="1">
      <c r="A797" s="53"/>
      <c r="B797" s="30"/>
      <c r="C797" s="53"/>
    </row>
    <row r="798" hidden="1">
      <c r="A798" s="53"/>
      <c r="B798" s="30"/>
      <c r="C798" s="53"/>
    </row>
    <row r="799" hidden="1">
      <c r="A799" s="53"/>
      <c r="B799" s="30"/>
      <c r="C799" s="53"/>
    </row>
    <row r="800" hidden="1">
      <c r="A800" s="53"/>
      <c r="B800" s="30"/>
      <c r="C800" s="53"/>
    </row>
    <row r="801" hidden="1">
      <c r="A801" s="53"/>
      <c r="B801" s="30"/>
      <c r="C801" s="53"/>
    </row>
    <row r="802" hidden="1">
      <c r="A802" s="53"/>
      <c r="B802" s="30"/>
      <c r="C802" s="53"/>
    </row>
    <row r="803" hidden="1">
      <c r="A803" s="53"/>
      <c r="B803" s="30"/>
      <c r="C803" s="53"/>
    </row>
    <row r="804" hidden="1">
      <c r="A804" s="53"/>
      <c r="B804" s="30"/>
      <c r="C804" s="53"/>
    </row>
    <row r="805" hidden="1">
      <c r="A805" s="53"/>
      <c r="B805" s="30"/>
      <c r="C805" s="53"/>
    </row>
    <row r="806" hidden="1">
      <c r="A806" s="53"/>
      <c r="B806" s="30"/>
      <c r="C806" s="53"/>
    </row>
    <row r="807" hidden="1">
      <c r="A807" s="53"/>
      <c r="B807" s="30"/>
      <c r="C807" s="53"/>
    </row>
    <row r="808" hidden="1">
      <c r="A808" s="53"/>
      <c r="B808" s="30"/>
      <c r="C808" s="53"/>
    </row>
    <row r="809" hidden="1">
      <c r="A809" s="53"/>
      <c r="B809" s="30"/>
      <c r="C809" s="53"/>
    </row>
    <row r="810" hidden="1">
      <c r="A810" s="53"/>
      <c r="B810" s="30"/>
      <c r="C810" s="53"/>
    </row>
    <row r="811" hidden="1">
      <c r="A811" s="53"/>
      <c r="B811" s="30"/>
      <c r="C811" s="53"/>
    </row>
    <row r="812" hidden="1">
      <c r="A812" s="53"/>
      <c r="B812" s="30"/>
      <c r="C812" s="53"/>
    </row>
    <row r="813" hidden="1">
      <c r="A813" s="53"/>
      <c r="B813" s="30"/>
      <c r="C813" s="53"/>
    </row>
    <row r="814" hidden="1">
      <c r="A814" s="53"/>
      <c r="B814" s="30"/>
      <c r="C814" s="53"/>
    </row>
    <row r="815" hidden="1">
      <c r="A815" s="53"/>
      <c r="B815" s="30"/>
      <c r="C815" s="53"/>
    </row>
    <row r="816" hidden="1">
      <c r="A816" s="53"/>
      <c r="B816" s="30"/>
      <c r="C816" s="53"/>
    </row>
    <row r="817" hidden="1">
      <c r="A817" s="53"/>
      <c r="B817" s="30"/>
      <c r="C817" s="53"/>
    </row>
    <row r="818" hidden="1">
      <c r="A818" s="53"/>
      <c r="B818" s="30"/>
      <c r="C818" s="53"/>
    </row>
    <row r="819" hidden="1">
      <c r="A819" s="53"/>
      <c r="B819" s="30"/>
      <c r="C819" s="53"/>
    </row>
    <row r="820" hidden="1">
      <c r="A820" s="53"/>
      <c r="B820" s="30"/>
      <c r="C820" s="53"/>
    </row>
    <row r="821" hidden="1">
      <c r="A821" s="53"/>
      <c r="B821" s="30"/>
      <c r="C821" s="53"/>
    </row>
    <row r="822" hidden="1">
      <c r="A822" s="53"/>
      <c r="B822" s="30"/>
      <c r="C822" s="53"/>
    </row>
    <row r="823" hidden="1">
      <c r="A823" s="53"/>
      <c r="B823" s="30"/>
      <c r="C823" s="53"/>
    </row>
    <row r="824" hidden="1">
      <c r="A824" s="53"/>
      <c r="B824" s="30"/>
      <c r="C824" s="53"/>
    </row>
    <row r="825" hidden="1">
      <c r="A825" s="53"/>
      <c r="B825" s="30"/>
      <c r="C825" s="53"/>
    </row>
    <row r="826" hidden="1">
      <c r="A826" s="53"/>
      <c r="B826" s="30"/>
      <c r="C826" s="53"/>
    </row>
    <row r="827" hidden="1">
      <c r="A827" s="53"/>
      <c r="B827" s="30"/>
      <c r="C827" s="53"/>
    </row>
    <row r="828" hidden="1">
      <c r="A828" s="53"/>
      <c r="B828" s="30"/>
      <c r="C828" s="53"/>
    </row>
    <row r="829" hidden="1">
      <c r="A829" s="53"/>
      <c r="B829" s="30"/>
      <c r="C829" s="53"/>
    </row>
    <row r="830" hidden="1">
      <c r="A830" s="53"/>
      <c r="B830" s="30"/>
      <c r="C830" s="53"/>
    </row>
    <row r="831" hidden="1">
      <c r="A831" s="53"/>
      <c r="B831" s="30"/>
      <c r="C831" s="53"/>
    </row>
    <row r="832" hidden="1">
      <c r="A832" s="53"/>
      <c r="B832" s="30"/>
      <c r="C832" s="53"/>
    </row>
    <row r="833" hidden="1">
      <c r="A833" s="53"/>
      <c r="B833" s="30"/>
      <c r="C833" s="53"/>
    </row>
    <row r="834" hidden="1">
      <c r="A834" s="53"/>
      <c r="B834" s="30"/>
      <c r="C834" s="53"/>
    </row>
    <row r="835" hidden="1">
      <c r="A835" s="53"/>
      <c r="B835" s="30"/>
      <c r="C835" s="53"/>
    </row>
    <row r="836" hidden="1">
      <c r="A836" s="53"/>
      <c r="B836" s="30"/>
      <c r="C836" s="53"/>
    </row>
    <row r="837" hidden="1">
      <c r="A837" s="53"/>
      <c r="B837" s="30"/>
      <c r="C837" s="53"/>
    </row>
    <row r="838" hidden="1">
      <c r="A838" s="53"/>
      <c r="B838" s="30"/>
      <c r="C838" s="53"/>
    </row>
    <row r="839" hidden="1">
      <c r="A839" s="53"/>
      <c r="B839" s="30"/>
      <c r="C839" s="53"/>
    </row>
    <row r="840" hidden="1">
      <c r="A840" s="53"/>
      <c r="B840" s="30"/>
      <c r="C840" s="53"/>
    </row>
    <row r="841" hidden="1">
      <c r="A841" s="53"/>
      <c r="B841" s="30"/>
      <c r="C841" s="53"/>
    </row>
    <row r="842" hidden="1">
      <c r="A842" s="53"/>
      <c r="B842" s="30"/>
      <c r="C842" s="53"/>
    </row>
    <row r="843" hidden="1">
      <c r="A843" s="53"/>
      <c r="B843" s="30"/>
      <c r="C843" s="53"/>
    </row>
    <row r="844" hidden="1">
      <c r="A844" s="53"/>
      <c r="B844" s="30"/>
      <c r="C844" s="53"/>
    </row>
    <row r="845" hidden="1">
      <c r="A845" s="53"/>
      <c r="B845" s="30"/>
      <c r="C845" s="53"/>
    </row>
    <row r="846" hidden="1">
      <c r="A846" s="53"/>
      <c r="B846" s="30"/>
      <c r="C846" s="53"/>
    </row>
    <row r="847" hidden="1">
      <c r="A847" s="53"/>
      <c r="B847" s="30"/>
      <c r="C847" s="53"/>
    </row>
    <row r="848" hidden="1">
      <c r="A848" s="53"/>
      <c r="B848" s="30"/>
      <c r="C848" s="53"/>
    </row>
    <row r="849" hidden="1">
      <c r="A849" s="53"/>
      <c r="B849" s="30"/>
      <c r="C849" s="53"/>
    </row>
    <row r="850" hidden="1">
      <c r="A850" s="53"/>
      <c r="B850" s="30"/>
      <c r="C850" s="53"/>
    </row>
    <row r="851" hidden="1">
      <c r="A851" s="53"/>
      <c r="B851" s="30"/>
      <c r="C851" s="53"/>
    </row>
    <row r="852" hidden="1">
      <c r="A852" s="53"/>
      <c r="B852" s="30"/>
      <c r="C852" s="53"/>
    </row>
    <row r="853" hidden="1">
      <c r="A853" s="53"/>
      <c r="B853" s="30"/>
      <c r="C853" s="53"/>
    </row>
    <row r="854" hidden="1">
      <c r="A854" s="53"/>
      <c r="B854" s="30"/>
      <c r="C854" s="53"/>
    </row>
    <row r="855" hidden="1">
      <c r="A855" s="53"/>
      <c r="B855" s="30"/>
      <c r="C855" s="53"/>
    </row>
    <row r="856" hidden="1">
      <c r="A856" s="53"/>
      <c r="B856" s="30"/>
      <c r="C856" s="53"/>
    </row>
    <row r="857" hidden="1">
      <c r="A857" s="53"/>
      <c r="B857" s="30"/>
      <c r="C857" s="53"/>
    </row>
    <row r="858" hidden="1">
      <c r="A858" s="53"/>
      <c r="B858" s="30"/>
      <c r="C858" s="53"/>
    </row>
    <row r="859" hidden="1">
      <c r="A859" s="53"/>
      <c r="B859" s="30"/>
      <c r="C859" s="53"/>
    </row>
    <row r="860" hidden="1">
      <c r="A860" s="53"/>
      <c r="B860" s="30"/>
      <c r="C860" s="53"/>
    </row>
    <row r="861" hidden="1">
      <c r="A861" s="53"/>
      <c r="B861" s="30"/>
      <c r="C861" s="53"/>
    </row>
    <row r="862" hidden="1">
      <c r="A862" s="53"/>
      <c r="B862" s="30"/>
      <c r="C862" s="53"/>
    </row>
    <row r="863" hidden="1">
      <c r="A863" s="53"/>
      <c r="B863" s="30"/>
      <c r="C863" s="53"/>
    </row>
    <row r="864" hidden="1">
      <c r="A864" s="53"/>
      <c r="B864" s="30"/>
      <c r="C864" s="53"/>
    </row>
    <row r="865" hidden="1">
      <c r="A865" s="53"/>
      <c r="B865" s="30"/>
      <c r="C865" s="53"/>
    </row>
    <row r="866" hidden="1">
      <c r="A866" s="53"/>
      <c r="B866" s="30"/>
      <c r="C866" s="53"/>
    </row>
    <row r="867" hidden="1">
      <c r="A867" s="53"/>
      <c r="B867" s="30"/>
      <c r="C867" s="53"/>
    </row>
    <row r="868" hidden="1">
      <c r="A868" s="53"/>
      <c r="B868" s="30"/>
      <c r="C868" s="53"/>
    </row>
    <row r="869" hidden="1">
      <c r="A869" s="53"/>
      <c r="B869" s="30"/>
      <c r="C869" s="53"/>
    </row>
    <row r="870" hidden="1">
      <c r="A870" s="53"/>
      <c r="B870" s="30"/>
      <c r="C870" s="53"/>
    </row>
    <row r="871" hidden="1">
      <c r="A871" s="53"/>
      <c r="B871" s="30"/>
      <c r="C871" s="53"/>
    </row>
    <row r="872" hidden="1">
      <c r="A872" s="53"/>
      <c r="B872" s="30"/>
      <c r="C872" s="53"/>
    </row>
    <row r="873" hidden="1">
      <c r="A873" s="53"/>
      <c r="B873" s="30"/>
      <c r="C873" s="53"/>
    </row>
    <row r="874" hidden="1">
      <c r="A874" s="53"/>
      <c r="B874" s="30"/>
      <c r="C874" s="53"/>
    </row>
    <row r="875" hidden="1">
      <c r="A875" s="53"/>
      <c r="B875" s="30"/>
      <c r="C875" s="53"/>
    </row>
    <row r="876" hidden="1">
      <c r="A876" s="53"/>
      <c r="B876" s="30"/>
      <c r="C876" s="53"/>
    </row>
    <row r="877" hidden="1">
      <c r="A877" s="53"/>
      <c r="B877" s="30"/>
      <c r="C877" s="53"/>
    </row>
    <row r="878" hidden="1">
      <c r="A878" s="53"/>
      <c r="B878" s="30"/>
      <c r="C878" s="53"/>
    </row>
    <row r="879" hidden="1">
      <c r="A879" s="53"/>
      <c r="B879" s="30"/>
      <c r="C879" s="53"/>
    </row>
    <row r="880" hidden="1">
      <c r="A880" s="53"/>
      <c r="B880" s="30"/>
      <c r="C880" s="53"/>
    </row>
    <row r="881" hidden="1">
      <c r="A881" s="53"/>
      <c r="B881" s="30"/>
      <c r="C881" s="53"/>
    </row>
    <row r="882" hidden="1">
      <c r="A882" s="53"/>
      <c r="B882" s="30"/>
      <c r="C882" s="53"/>
    </row>
    <row r="883" hidden="1">
      <c r="A883" s="53"/>
      <c r="B883" s="30"/>
      <c r="C883" s="53"/>
    </row>
    <row r="884" hidden="1">
      <c r="A884" s="53"/>
      <c r="B884" s="30"/>
      <c r="C884" s="53"/>
    </row>
    <row r="885" hidden="1">
      <c r="A885" s="53"/>
      <c r="B885" s="30"/>
      <c r="C885" s="53"/>
    </row>
    <row r="886" hidden="1">
      <c r="A886" s="53"/>
      <c r="B886" s="30"/>
      <c r="C886" s="53"/>
    </row>
    <row r="887" hidden="1">
      <c r="A887" s="53"/>
      <c r="B887" s="30"/>
      <c r="C887" s="53"/>
    </row>
    <row r="888" hidden="1">
      <c r="A888" s="53"/>
      <c r="B888" s="30"/>
      <c r="C888" s="53"/>
    </row>
    <row r="889" hidden="1">
      <c r="A889" s="53"/>
      <c r="B889" s="30"/>
      <c r="C889" s="53"/>
    </row>
    <row r="890" hidden="1">
      <c r="A890" s="53"/>
      <c r="B890" s="30"/>
      <c r="C890" s="53"/>
    </row>
    <row r="891" hidden="1">
      <c r="A891" s="53"/>
      <c r="B891" s="30"/>
      <c r="C891" s="53"/>
    </row>
    <row r="892" hidden="1">
      <c r="A892" s="53"/>
      <c r="B892" s="30"/>
      <c r="C892" s="53"/>
    </row>
    <row r="893" hidden="1">
      <c r="A893" s="53"/>
      <c r="B893" s="30"/>
      <c r="C893" s="53"/>
    </row>
    <row r="894" hidden="1">
      <c r="A894" s="53"/>
      <c r="B894" s="30"/>
      <c r="C894" s="53"/>
    </row>
    <row r="895" hidden="1">
      <c r="A895" s="53"/>
      <c r="B895" s="30"/>
      <c r="C895" s="53"/>
    </row>
    <row r="896" hidden="1">
      <c r="A896" s="53"/>
      <c r="B896" s="30"/>
      <c r="C896" s="53"/>
    </row>
    <row r="897" hidden="1">
      <c r="A897" s="53"/>
      <c r="B897" s="30"/>
      <c r="C897" s="53"/>
    </row>
    <row r="898" hidden="1">
      <c r="A898" s="53"/>
      <c r="B898" s="30"/>
      <c r="C898" s="53"/>
    </row>
    <row r="899" hidden="1">
      <c r="A899" s="53"/>
      <c r="B899" s="30"/>
      <c r="C899" s="53"/>
    </row>
    <row r="900" hidden="1">
      <c r="A900" s="53"/>
      <c r="B900" s="30"/>
      <c r="C900" s="53"/>
    </row>
    <row r="901" hidden="1">
      <c r="A901" s="53"/>
      <c r="B901" s="30"/>
      <c r="C901" s="53"/>
    </row>
    <row r="902" hidden="1">
      <c r="A902" s="53"/>
      <c r="B902" s="30"/>
      <c r="C902" s="53"/>
    </row>
    <row r="903" hidden="1">
      <c r="A903" s="53"/>
      <c r="B903" s="30"/>
      <c r="C903" s="53"/>
    </row>
    <row r="904" hidden="1">
      <c r="A904" s="53"/>
      <c r="B904" s="30"/>
      <c r="C904" s="53"/>
    </row>
    <row r="905" hidden="1">
      <c r="A905" s="53"/>
      <c r="B905" s="30"/>
      <c r="C905" s="53"/>
    </row>
    <row r="906" hidden="1">
      <c r="A906" s="53"/>
      <c r="B906" s="30"/>
      <c r="C906" s="53"/>
    </row>
    <row r="907" hidden="1">
      <c r="A907" s="53"/>
      <c r="B907" s="30"/>
      <c r="C907" s="53"/>
    </row>
    <row r="908" hidden="1">
      <c r="A908" s="53"/>
      <c r="B908" s="30"/>
      <c r="C908" s="53"/>
    </row>
    <row r="909" hidden="1">
      <c r="A909" s="53"/>
      <c r="B909" s="30"/>
      <c r="C909" s="53"/>
    </row>
    <row r="910" hidden="1">
      <c r="A910" s="53"/>
      <c r="B910" s="30"/>
      <c r="C910" s="53"/>
    </row>
    <row r="911" hidden="1">
      <c r="A911" s="53"/>
      <c r="B911" s="30"/>
      <c r="C911" s="53"/>
    </row>
    <row r="912" hidden="1">
      <c r="A912" s="53"/>
      <c r="B912" s="30"/>
      <c r="C912" s="53"/>
    </row>
    <row r="913" hidden="1">
      <c r="A913" s="53"/>
      <c r="B913" s="30"/>
      <c r="C913" s="53"/>
    </row>
    <row r="914" hidden="1">
      <c r="A914" s="53"/>
      <c r="B914" s="30"/>
      <c r="C914" s="53"/>
    </row>
    <row r="915" hidden="1">
      <c r="A915" s="53"/>
      <c r="B915" s="30"/>
      <c r="C915" s="53"/>
    </row>
    <row r="916" hidden="1">
      <c r="A916" s="53"/>
      <c r="B916" s="30"/>
      <c r="C916" s="53"/>
    </row>
    <row r="917" hidden="1">
      <c r="A917" s="53"/>
      <c r="B917" s="30"/>
      <c r="C917" s="53"/>
    </row>
    <row r="918" hidden="1">
      <c r="A918" s="53"/>
      <c r="B918" s="30"/>
      <c r="C918" s="53"/>
    </row>
    <row r="919" hidden="1">
      <c r="A919" s="53"/>
      <c r="B919" s="30"/>
      <c r="C919" s="53"/>
    </row>
    <row r="920" hidden="1">
      <c r="A920" s="53"/>
      <c r="B920" s="30"/>
      <c r="C920" s="53"/>
    </row>
    <row r="921" hidden="1">
      <c r="A921" s="53"/>
      <c r="B921" s="30"/>
      <c r="C921" s="53"/>
    </row>
    <row r="922" hidden="1">
      <c r="A922" s="53"/>
      <c r="B922" s="30"/>
      <c r="C922" s="53"/>
    </row>
    <row r="923" hidden="1">
      <c r="A923" s="53"/>
      <c r="B923" s="30"/>
      <c r="C923" s="53"/>
    </row>
    <row r="924" hidden="1">
      <c r="A924" s="53"/>
      <c r="B924" s="30"/>
      <c r="C924" s="53"/>
    </row>
    <row r="925" hidden="1">
      <c r="A925" s="53"/>
      <c r="B925" s="30"/>
      <c r="C925" s="53"/>
    </row>
    <row r="926" hidden="1">
      <c r="A926" s="53"/>
      <c r="B926" s="30"/>
      <c r="C926" s="53"/>
    </row>
    <row r="927" hidden="1">
      <c r="A927" s="53"/>
      <c r="B927" s="30"/>
      <c r="C927" s="53"/>
    </row>
    <row r="928" hidden="1">
      <c r="A928" s="53"/>
      <c r="B928" s="30"/>
      <c r="C928" s="53"/>
    </row>
    <row r="929" hidden="1">
      <c r="A929" s="53"/>
      <c r="B929" s="30"/>
      <c r="C929" s="53"/>
    </row>
    <row r="930" hidden="1">
      <c r="A930" s="53"/>
      <c r="B930" s="30"/>
      <c r="C930" s="53"/>
    </row>
    <row r="931" hidden="1">
      <c r="A931" s="53"/>
      <c r="B931" s="30"/>
      <c r="C931" s="53"/>
    </row>
    <row r="932" hidden="1">
      <c r="A932" s="53"/>
      <c r="B932" s="30"/>
      <c r="C932" s="53"/>
    </row>
    <row r="933" hidden="1">
      <c r="A933" s="53"/>
      <c r="B933" s="30"/>
      <c r="C933" s="53"/>
    </row>
    <row r="934" hidden="1">
      <c r="A934" s="53"/>
      <c r="B934" s="30"/>
      <c r="C934" s="53"/>
    </row>
    <row r="935" hidden="1">
      <c r="A935" s="53"/>
      <c r="B935" s="30"/>
      <c r="C935" s="53"/>
    </row>
    <row r="936" hidden="1">
      <c r="A936" s="53"/>
      <c r="B936" s="30"/>
      <c r="C936" s="53"/>
    </row>
    <row r="937" hidden="1">
      <c r="A937" s="53"/>
      <c r="B937" s="30"/>
      <c r="C937" s="53"/>
    </row>
    <row r="938" hidden="1">
      <c r="A938" s="53"/>
      <c r="B938" s="30"/>
      <c r="C938" s="53"/>
    </row>
    <row r="939" hidden="1">
      <c r="A939" s="53"/>
      <c r="B939" s="30"/>
      <c r="C939" s="53"/>
    </row>
    <row r="940" hidden="1">
      <c r="A940" s="53"/>
      <c r="B940" s="30"/>
      <c r="C940" s="53"/>
    </row>
    <row r="941" hidden="1">
      <c r="A941" s="53"/>
      <c r="B941" s="30"/>
      <c r="C941" s="53"/>
    </row>
    <row r="942" hidden="1">
      <c r="A942" s="53"/>
      <c r="B942" s="30"/>
      <c r="C942" s="53"/>
    </row>
    <row r="943" hidden="1">
      <c r="A943" s="53"/>
      <c r="B943" s="30"/>
      <c r="C943" s="53"/>
    </row>
    <row r="944" hidden="1">
      <c r="A944" s="53"/>
      <c r="B944" s="30"/>
      <c r="C944" s="53"/>
    </row>
    <row r="945" hidden="1">
      <c r="A945" s="53"/>
      <c r="B945" s="30"/>
      <c r="C945" s="53"/>
    </row>
    <row r="946" hidden="1">
      <c r="A946" s="53"/>
      <c r="B946" s="30"/>
      <c r="C946" s="53"/>
    </row>
    <row r="947" hidden="1">
      <c r="A947" s="53"/>
      <c r="B947" s="30"/>
      <c r="C947" s="53"/>
    </row>
    <row r="948" hidden="1">
      <c r="A948" s="53"/>
      <c r="B948" s="30"/>
      <c r="C948" s="53"/>
    </row>
    <row r="949" hidden="1">
      <c r="A949" s="53"/>
      <c r="B949" s="30"/>
      <c r="C949" s="53"/>
    </row>
    <row r="950" hidden="1">
      <c r="A950" s="53"/>
      <c r="B950" s="30"/>
      <c r="C950" s="53"/>
    </row>
    <row r="951" hidden="1">
      <c r="A951" s="53"/>
      <c r="B951" s="30"/>
      <c r="C951" s="53"/>
    </row>
    <row r="952" hidden="1">
      <c r="A952" s="53"/>
      <c r="B952" s="30"/>
      <c r="C952" s="53"/>
    </row>
    <row r="953" hidden="1">
      <c r="A953" s="53"/>
      <c r="B953" s="30"/>
      <c r="C953" s="53"/>
    </row>
    <row r="954" hidden="1">
      <c r="A954" s="53"/>
      <c r="B954" s="30"/>
      <c r="C954" s="53"/>
    </row>
    <row r="955" hidden="1">
      <c r="A955" s="53"/>
      <c r="B955" s="30"/>
      <c r="C955" s="53"/>
    </row>
    <row r="956" hidden="1">
      <c r="A956" s="53"/>
      <c r="B956" s="30"/>
      <c r="C956" s="53"/>
    </row>
    <row r="957" hidden="1">
      <c r="A957" s="53"/>
      <c r="B957" s="30"/>
      <c r="C957" s="53"/>
    </row>
    <row r="958" hidden="1">
      <c r="A958" s="53"/>
      <c r="B958" s="30"/>
      <c r="C958" s="53"/>
    </row>
    <row r="959" hidden="1">
      <c r="A959" s="53"/>
      <c r="B959" s="30"/>
      <c r="C959" s="53"/>
    </row>
    <row r="960" hidden="1">
      <c r="A960" s="53"/>
      <c r="B960" s="30"/>
      <c r="C960" s="53"/>
    </row>
    <row r="961" hidden="1">
      <c r="A961" s="53"/>
      <c r="B961" s="30"/>
      <c r="C961" s="53"/>
    </row>
    <row r="962" hidden="1">
      <c r="A962" s="53"/>
      <c r="B962" s="30"/>
      <c r="C962" s="53"/>
    </row>
    <row r="963" hidden="1">
      <c r="A963" s="53"/>
      <c r="B963" s="30"/>
      <c r="C963" s="53"/>
    </row>
    <row r="964" hidden="1">
      <c r="A964" s="53"/>
      <c r="B964" s="30"/>
      <c r="C964" s="53"/>
    </row>
    <row r="965" hidden="1">
      <c r="A965" s="53"/>
      <c r="B965" s="30"/>
      <c r="C965" s="53"/>
    </row>
    <row r="966" hidden="1">
      <c r="A966" s="53"/>
      <c r="B966" s="30"/>
      <c r="C966" s="53"/>
    </row>
    <row r="967" hidden="1">
      <c r="A967" s="53"/>
      <c r="B967" s="30"/>
      <c r="C967" s="53"/>
    </row>
    <row r="968" hidden="1">
      <c r="A968" s="53"/>
      <c r="B968" s="30"/>
      <c r="C968" s="53"/>
    </row>
    <row r="969" hidden="1">
      <c r="A969" s="53"/>
      <c r="B969" s="30"/>
      <c r="C969" s="53"/>
    </row>
    <row r="970" hidden="1">
      <c r="A970" s="53"/>
      <c r="B970" s="30"/>
      <c r="C970" s="53"/>
    </row>
    <row r="971" hidden="1">
      <c r="A971" s="53"/>
      <c r="B971" s="30"/>
      <c r="C971" s="53"/>
    </row>
    <row r="972" hidden="1">
      <c r="A972" s="53"/>
      <c r="B972" s="30"/>
      <c r="C972" s="53"/>
    </row>
    <row r="973" hidden="1">
      <c r="A973" s="53"/>
      <c r="B973" s="30"/>
      <c r="C973" s="53"/>
    </row>
    <row r="974" hidden="1">
      <c r="A974" s="53"/>
      <c r="B974" s="30"/>
      <c r="C974" s="53"/>
    </row>
    <row r="975" hidden="1">
      <c r="A975" s="53"/>
      <c r="B975" s="30"/>
      <c r="C975" s="53"/>
    </row>
    <row r="976" hidden="1">
      <c r="A976" s="53"/>
      <c r="B976" s="30"/>
      <c r="C976" s="53"/>
    </row>
    <row r="977" hidden="1">
      <c r="A977" s="53"/>
      <c r="B977" s="30"/>
      <c r="C977" s="53"/>
    </row>
    <row r="978" hidden="1">
      <c r="A978" s="53"/>
      <c r="B978" s="30"/>
      <c r="C978" s="53"/>
    </row>
    <row r="979" hidden="1">
      <c r="A979" s="53"/>
      <c r="B979" s="30"/>
      <c r="C979" s="53"/>
    </row>
    <row r="980" hidden="1">
      <c r="A980" s="53"/>
      <c r="B980" s="30"/>
      <c r="C980" s="53"/>
    </row>
    <row r="981" hidden="1">
      <c r="A981" s="53"/>
      <c r="B981" s="30"/>
      <c r="C981" s="53"/>
    </row>
    <row r="982" hidden="1">
      <c r="A982" s="53"/>
      <c r="B982" s="30"/>
      <c r="C982" s="53"/>
    </row>
    <row r="983" hidden="1">
      <c r="A983" s="53"/>
      <c r="B983" s="30"/>
      <c r="C983" s="53"/>
    </row>
    <row r="984" hidden="1">
      <c r="A984" s="53"/>
      <c r="B984" s="30"/>
      <c r="C984" s="53"/>
    </row>
    <row r="985" hidden="1">
      <c r="A985" s="53"/>
      <c r="B985" s="30"/>
      <c r="C985" s="53"/>
    </row>
    <row r="986" hidden="1">
      <c r="A986" s="53"/>
      <c r="B986" s="30"/>
      <c r="C986" s="53"/>
    </row>
    <row r="987" hidden="1">
      <c r="A987" s="53"/>
      <c r="B987" s="30"/>
      <c r="C987" s="53"/>
    </row>
    <row r="988" hidden="1">
      <c r="A988" s="53"/>
      <c r="B988" s="30"/>
      <c r="C988" s="53"/>
    </row>
    <row r="989" hidden="1">
      <c r="A989" s="53"/>
      <c r="B989" s="30"/>
      <c r="C989" s="53"/>
    </row>
    <row r="990" hidden="1">
      <c r="A990" s="53"/>
      <c r="B990" s="30"/>
      <c r="C990" s="53"/>
    </row>
    <row r="991" hidden="1">
      <c r="A991" s="53"/>
      <c r="B991" s="30"/>
      <c r="C991" s="53"/>
    </row>
    <row r="992" hidden="1">
      <c r="A992" s="53"/>
      <c r="B992" s="30"/>
      <c r="C992" s="53"/>
    </row>
    <row r="993" hidden="1">
      <c r="A993" s="53"/>
      <c r="B993" s="30"/>
      <c r="C993" s="53"/>
    </row>
    <row r="994" hidden="1">
      <c r="A994" s="53"/>
      <c r="B994" s="30"/>
      <c r="C994" s="53"/>
    </row>
    <row r="995" hidden="1">
      <c r="A995" s="53"/>
      <c r="B995" s="30"/>
      <c r="C995" s="53"/>
    </row>
    <row r="996" hidden="1">
      <c r="A996" s="53"/>
      <c r="B996" s="30"/>
      <c r="C996" s="53"/>
    </row>
    <row r="997" hidden="1">
      <c r="A997" s="53"/>
      <c r="B997" s="30"/>
      <c r="C997" s="53"/>
    </row>
    <row r="998" hidden="1">
      <c r="A998" s="53"/>
      <c r="B998" s="30"/>
      <c r="C998" s="53"/>
    </row>
    <row r="999" hidden="1">
      <c r="A999" s="53"/>
      <c r="B999" s="30"/>
      <c r="C999" s="53"/>
    </row>
    <row r="1000" hidden="1">
      <c r="A1000" s="53"/>
      <c r="B1000" s="30"/>
      <c r="C1000" s="53"/>
    </row>
    <row r="1001" hidden="1">
      <c r="A1001" s="53"/>
      <c r="B1001" s="30"/>
      <c r="C1001" s="53"/>
    </row>
    <row r="1002" hidden="1">
      <c r="A1002" s="53"/>
      <c r="B1002" s="30"/>
      <c r="C1002" s="53"/>
    </row>
    <row r="1003" hidden="1">
      <c r="A1003" s="53"/>
      <c r="B1003" s="30"/>
      <c r="C1003" s="53"/>
    </row>
    <row r="1004" hidden="1">
      <c r="A1004" s="53"/>
      <c r="B1004" s="30"/>
      <c r="C1004" s="53"/>
    </row>
    <row r="1005" hidden="1">
      <c r="A1005" s="53"/>
      <c r="B1005" s="30"/>
      <c r="C1005" s="53"/>
    </row>
    <row r="1006" hidden="1">
      <c r="A1006" s="53"/>
      <c r="B1006" s="30"/>
      <c r="C1006" s="53"/>
    </row>
    <row r="1007" hidden="1">
      <c r="A1007" s="53"/>
      <c r="B1007" s="30"/>
      <c r="C1007" s="53"/>
    </row>
    <row r="1008" hidden="1">
      <c r="A1008" s="53"/>
      <c r="B1008" s="30"/>
      <c r="C1008" s="53"/>
    </row>
    <row r="1009" hidden="1">
      <c r="A1009" s="53"/>
      <c r="B1009" s="30"/>
      <c r="C1009" s="53"/>
    </row>
    <row r="1010" hidden="1">
      <c r="A1010" s="53"/>
      <c r="B1010" s="30"/>
      <c r="C1010" s="53"/>
    </row>
    <row r="1011" hidden="1">
      <c r="A1011" s="53"/>
      <c r="B1011" s="30"/>
      <c r="C1011" s="53"/>
    </row>
    <row r="1012" hidden="1">
      <c r="A1012" s="53"/>
      <c r="B1012" s="30"/>
      <c r="C1012" s="53"/>
    </row>
    <row r="1013" hidden="1">
      <c r="A1013" s="53"/>
      <c r="B1013" s="30"/>
      <c r="C1013" s="53"/>
    </row>
    <row r="1014" hidden="1">
      <c r="A1014" s="53"/>
      <c r="B1014" s="30"/>
      <c r="C1014" s="53"/>
    </row>
    <row r="1015" hidden="1">
      <c r="A1015" s="53"/>
      <c r="B1015" s="30"/>
      <c r="C1015" s="53"/>
    </row>
    <row r="1016" hidden="1">
      <c r="A1016" s="53"/>
      <c r="B1016" s="30"/>
      <c r="C1016" s="53"/>
    </row>
    <row r="1017" hidden="1">
      <c r="A1017" s="53"/>
      <c r="B1017" s="30"/>
      <c r="C1017" s="53"/>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1415</v>
      </c>
      <c r="B1" s="356" t="s">
        <v>1416</v>
      </c>
      <c r="C1" s="356" t="s">
        <v>1417</v>
      </c>
      <c r="D1" s="356" t="s">
        <v>1418</v>
      </c>
      <c r="E1" s="357" t="s">
        <v>1419</v>
      </c>
      <c r="G1" s="356"/>
      <c r="J1" s="387" t="s">
        <v>1442</v>
      </c>
      <c r="P1" s="388" t="s">
        <v>1443</v>
      </c>
      <c r="Q1" s="388" t="s">
        <v>1444</v>
      </c>
      <c r="R1" s="389" t="s">
        <v>1445</v>
      </c>
      <c r="S1" s="389" t="s">
        <v>1446</v>
      </c>
      <c r="T1" s="389" t="s">
        <v>1447</v>
      </c>
      <c r="U1" s="389" t="s">
        <v>1448</v>
      </c>
      <c r="V1" s="390" t="s">
        <v>1449</v>
      </c>
      <c r="W1" s="388" t="s">
        <v>1450</v>
      </c>
      <c r="X1" s="206"/>
      <c r="Y1" s="206"/>
      <c r="Z1" s="206"/>
      <c r="AA1" s="206"/>
      <c r="AB1" s="206"/>
      <c r="AC1" s="206"/>
      <c r="AD1" s="206"/>
      <c r="AE1" s="206"/>
      <c r="AF1" s="206"/>
      <c r="AG1" s="206"/>
      <c r="AH1" s="206"/>
      <c r="AI1" s="206"/>
      <c r="AJ1" s="206"/>
      <c r="AK1" s="206"/>
      <c r="AL1" s="206"/>
      <c r="AM1" s="206"/>
      <c r="AN1" s="206"/>
      <c r="AO1" s="206"/>
      <c r="AP1" s="206"/>
      <c r="AQ1" s="206"/>
      <c r="AR1" s="206"/>
    </row>
    <row r="2" ht="28.5" customHeight="1">
      <c r="A2" s="378" t="s">
        <v>1432</v>
      </c>
      <c r="B2" s="378" t="s">
        <v>1505</v>
      </c>
      <c r="C2" s="378">
        <v>1.0</v>
      </c>
      <c r="D2" s="380">
        <f t="shared" ref="D2:D7" si="1">SUMIF($C$9:$C$100089,C2,$D$9:$D$10089)/$A$3</f>
        <v>7.333333333</v>
      </c>
      <c r="E2" s="377">
        <f>countifs(C$10:C$10069,"=1",D$10:D$10069,"=10")</f>
        <v>4</v>
      </c>
      <c r="J2" s="387" t="s">
        <v>1454</v>
      </c>
      <c r="N2" s="394" t="s">
        <v>1457</v>
      </c>
      <c r="O2" s="206"/>
      <c r="P2" s="206"/>
      <c r="Q2" s="206"/>
      <c r="R2" s="206"/>
      <c r="S2" s="206"/>
      <c r="T2" s="206"/>
      <c r="U2" s="206"/>
      <c r="V2" s="206"/>
      <c r="W2" s="206"/>
      <c r="X2" s="206"/>
      <c r="Y2" s="206"/>
      <c r="Z2" s="206"/>
      <c r="AA2" s="206"/>
      <c r="AB2" s="395" t="s">
        <v>1459</v>
      </c>
      <c r="AC2" s="206"/>
      <c r="AD2" s="206"/>
      <c r="AE2" s="206"/>
      <c r="AF2" s="206"/>
      <c r="AG2" s="206"/>
      <c r="AH2" s="206"/>
      <c r="AI2" s="206"/>
      <c r="AJ2" s="395"/>
      <c r="AK2" s="395" t="s">
        <v>1460</v>
      </c>
      <c r="AL2" s="206"/>
      <c r="AM2" s="206"/>
      <c r="AN2" s="206"/>
      <c r="AO2" s="206"/>
      <c r="AP2" s="206"/>
      <c r="AQ2" s="206"/>
      <c r="AR2" s="206"/>
    </row>
    <row r="3" ht="28.5" customHeight="1">
      <c r="A3" s="384">
        <f>Count(C9:C10089)/6</f>
        <v>18</v>
      </c>
      <c r="B3" s="378" t="s">
        <v>1508</v>
      </c>
      <c r="C3" s="378">
        <v>2.0</v>
      </c>
      <c r="D3" s="380">
        <f t="shared" si="1"/>
        <v>7.333333333</v>
      </c>
      <c r="E3" s="377">
        <f>countifs(C$10:C$10069,"=2",D$10:D$10069,"=10")</f>
        <v>4</v>
      </c>
      <c r="H3" s="306"/>
      <c r="I3" s="398" t="s">
        <v>1441</v>
      </c>
      <c r="J3" s="377">
        <f t="shared" ref="J3:Z3" si="2">COUNT(J9:J10089)</f>
        <v>5</v>
      </c>
      <c r="K3" s="377">
        <f t="shared" si="2"/>
        <v>9</v>
      </c>
      <c r="L3" s="377">
        <f t="shared" si="2"/>
        <v>5</v>
      </c>
      <c r="M3" s="377">
        <f t="shared" si="2"/>
        <v>5</v>
      </c>
      <c r="N3" s="377">
        <f t="shared" si="2"/>
        <v>5</v>
      </c>
      <c r="O3" s="377">
        <f t="shared" si="2"/>
        <v>2</v>
      </c>
      <c r="P3" s="377">
        <f t="shared" si="2"/>
        <v>4</v>
      </c>
      <c r="Q3" s="377">
        <f t="shared" si="2"/>
        <v>10</v>
      </c>
      <c r="R3" s="377">
        <f t="shared" si="2"/>
        <v>10</v>
      </c>
      <c r="S3" s="377">
        <f t="shared" si="2"/>
        <v>7</v>
      </c>
      <c r="T3" s="377">
        <f t="shared" si="2"/>
        <v>8</v>
      </c>
      <c r="U3" s="377">
        <f t="shared" si="2"/>
        <v>5</v>
      </c>
      <c r="V3" s="377">
        <f t="shared" si="2"/>
        <v>2</v>
      </c>
      <c r="W3" s="377">
        <f t="shared" si="2"/>
        <v>2</v>
      </c>
      <c r="X3" s="377">
        <f t="shared" si="2"/>
        <v>8</v>
      </c>
      <c r="Y3" s="377">
        <f t="shared" si="2"/>
        <v>11</v>
      </c>
      <c r="Z3" s="402">
        <f t="shared" si="2"/>
        <v>10</v>
      </c>
      <c r="AA3" s="403"/>
      <c r="AB3" s="404">
        <f t="shared" ref="AB3:AI3" si="3">COUNT(AB9:AB10089)</f>
        <v>17</v>
      </c>
      <c r="AC3" s="377">
        <f t="shared" si="3"/>
        <v>4</v>
      </c>
      <c r="AD3" s="377">
        <f t="shared" si="3"/>
        <v>17</v>
      </c>
      <c r="AE3" s="377">
        <f t="shared" si="3"/>
        <v>14</v>
      </c>
      <c r="AF3" s="377">
        <f t="shared" si="3"/>
        <v>16</v>
      </c>
      <c r="AG3" s="377">
        <f t="shared" si="3"/>
        <v>17</v>
      </c>
      <c r="AH3" s="377">
        <f t="shared" si="3"/>
        <v>17</v>
      </c>
      <c r="AI3" s="402">
        <f t="shared" si="3"/>
        <v>1</v>
      </c>
      <c r="AJ3" s="403"/>
      <c r="AK3" s="404">
        <f t="shared" ref="AK3:AR3" si="4">COUNT(AK9:AK10089)</f>
        <v>14</v>
      </c>
      <c r="AL3" s="377">
        <f t="shared" si="4"/>
        <v>2</v>
      </c>
      <c r="AM3" s="377">
        <f t="shared" si="4"/>
        <v>15</v>
      </c>
      <c r="AN3" s="377">
        <f t="shared" si="4"/>
        <v>11</v>
      </c>
      <c r="AO3" s="377">
        <f t="shared" si="4"/>
        <v>14</v>
      </c>
      <c r="AP3" s="377">
        <f t="shared" si="4"/>
        <v>13</v>
      </c>
      <c r="AQ3" s="377">
        <f t="shared" si="4"/>
        <v>15</v>
      </c>
      <c r="AR3" s="377">
        <f t="shared" si="4"/>
        <v>6</v>
      </c>
    </row>
    <row r="4" ht="28.5" customHeight="1">
      <c r="A4" s="391"/>
      <c r="B4" s="398" t="s">
        <v>1510</v>
      </c>
      <c r="C4" s="378">
        <v>3.0</v>
      </c>
      <c r="D4" s="380">
        <f t="shared" si="1"/>
        <v>8.111111111</v>
      </c>
      <c r="E4" s="377">
        <f>countifs(C$10:C$10069,"=3",D$10:D$10069,"=10")</f>
        <v>5</v>
      </c>
      <c r="F4" s="378" t="s">
        <v>1453</v>
      </c>
      <c r="G4" s="406" t="s">
        <v>1455</v>
      </c>
      <c r="H4" s="407" t="s">
        <v>1456</v>
      </c>
      <c r="I4" s="398" t="s">
        <v>1469</v>
      </c>
      <c r="J4" s="408">
        <f t="shared" ref="J4:Z4" si="5">SUM(J9:J10089)/J3</f>
        <v>4.8</v>
      </c>
      <c r="K4" s="408">
        <f t="shared" si="5"/>
        <v>8.111111111</v>
      </c>
      <c r="L4" s="408">
        <f t="shared" si="5"/>
        <v>8</v>
      </c>
      <c r="M4" s="408">
        <f t="shared" si="5"/>
        <v>6.4</v>
      </c>
      <c r="N4" s="408">
        <f t="shared" si="5"/>
        <v>8.4</v>
      </c>
      <c r="O4" s="408">
        <f t="shared" si="5"/>
        <v>9</v>
      </c>
      <c r="P4" s="408">
        <f t="shared" si="5"/>
        <v>6.75</v>
      </c>
      <c r="Q4" s="408">
        <f t="shared" si="5"/>
        <v>7.7</v>
      </c>
      <c r="R4" s="408">
        <f t="shared" si="5"/>
        <v>6.8</v>
      </c>
      <c r="S4" s="408">
        <f t="shared" si="5"/>
        <v>7.428571429</v>
      </c>
      <c r="T4" s="408">
        <f t="shared" si="5"/>
        <v>8.375</v>
      </c>
      <c r="U4" s="408">
        <f t="shared" si="5"/>
        <v>6.2</v>
      </c>
      <c r="V4" s="408">
        <f t="shared" si="5"/>
        <v>9</v>
      </c>
      <c r="W4" s="408">
        <f t="shared" si="5"/>
        <v>8</v>
      </c>
      <c r="X4" s="408">
        <f t="shared" si="5"/>
        <v>8</v>
      </c>
      <c r="Y4" s="408">
        <f t="shared" si="5"/>
        <v>7.181818182</v>
      </c>
      <c r="Z4" s="410">
        <f t="shared" si="5"/>
        <v>7.1</v>
      </c>
      <c r="AA4" s="411"/>
      <c r="AB4" s="413">
        <f t="shared" ref="AB4:AI4" si="6">SUM(AB9:AB10089)/AB3</f>
        <v>7.470588235</v>
      </c>
      <c r="AC4" s="408">
        <f t="shared" si="6"/>
        <v>8.25</v>
      </c>
      <c r="AD4" s="408">
        <f t="shared" si="6"/>
        <v>7.411764706</v>
      </c>
      <c r="AE4" s="408">
        <f t="shared" si="6"/>
        <v>7.071428571</v>
      </c>
      <c r="AF4" s="408">
        <f t="shared" si="6"/>
        <v>8.125</v>
      </c>
      <c r="AG4" s="408">
        <f t="shared" si="6"/>
        <v>7.294117647</v>
      </c>
      <c r="AH4" s="408">
        <f t="shared" si="6"/>
        <v>7.176470588</v>
      </c>
      <c r="AI4" s="410">
        <f t="shared" si="6"/>
        <v>8</v>
      </c>
      <c r="AJ4" s="411"/>
      <c r="AK4" s="413">
        <f t="shared" ref="AK4:AR4" si="7">SUM(AK9:AK10089)/AK3</f>
        <v>7.714285714</v>
      </c>
      <c r="AL4" s="408">
        <f t="shared" si="7"/>
        <v>5.5</v>
      </c>
      <c r="AM4" s="408">
        <f t="shared" si="7"/>
        <v>6.866666667</v>
      </c>
      <c r="AN4" s="408">
        <f t="shared" si="7"/>
        <v>8.090909091</v>
      </c>
      <c r="AO4" s="408">
        <f t="shared" si="7"/>
        <v>7.785714286</v>
      </c>
      <c r="AP4" s="408">
        <f t="shared" si="7"/>
        <v>7.230769231</v>
      </c>
      <c r="AQ4" s="408">
        <f t="shared" si="7"/>
        <v>7.733333333</v>
      </c>
      <c r="AR4" s="408">
        <f t="shared" si="7"/>
        <v>9.333333333</v>
      </c>
    </row>
    <row r="5" ht="28.5" customHeight="1">
      <c r="A5" s="396"/>
      <c r="B5" s="398" t="s">
        <v>1513</v>
      </c>
      <c r="C5" s="378">
        <v>4.0</v>
      </c>
      <c r="D5" s="380">
        <f t="shared" si="1"/>
        <v>7.222222222</v>
      </c>
      <c r="E5" s="377">
        <f>countifs(C$10:C$10069,"=4",D$10:D$10069,"=10")</f>
        <v>1</v>
      </c>
      <c r="F5" s="399">
        <f>COUNTIFS(A10:A10089,"x",D10:D10089,"10")</f>
        <v>1</v>
      </c>
      <c r="G5" s="400">
        <f>COUNTIFS(G10:G10089,"x",D10:D10089,"10")</f>
        <v>1</v>
      </c>
      <c r="H5" s="378">
        <f>COUNTIFS(I10:I10089,"x",D10:D10089,"10")</f>
        <v>4</v>
      </c>
      <c r="I5" s="417" t="s">
        <v>1463</v>
      </c>
      <c r="J5" s="377">
        <f t="shared" ref="J5:Z5" si="8">COUNTIF(J9:J10089,10)</f>
        <v>0</v>
      </c>
      <c r="K5" s="377">
        <f t="shared" si="8"/>
        <v>2</v>
      </c>
      <c r="L5" s="377">
        <f t="shared" si="8"/>
        <v>1</v>
      </c>
      <c r="M5" s="377">
        <f t="shared" si="8"/>
        <v>0</v>
      </c>
      <c r="N5" s="377">
        <f t="shared" si="8"/>
        <v>1</v>
      </c>
      <c r="O5" s="377">
        <f t="shared" si="8"/>
        <v>1</v>
      </c>
      <c r="P5" s="377">
        <f t="shared" si="8"/>
        <v>0</v>
      </c>
      <c r="Q5" s="377">
        <f t="shared" si="8"/>
        <v>3</v>
      </c>
      <c r="R5" s="377">
        <f t="shared" si="8"/>
        <v>0</v>
      </c>
      <c r="S5" s="377">
        <f t="shared" si="8"/>
        <v>0</v>
      </c>
      <c r="T5" s="377">
        <f t="shared" si="8"/>
        <v>3</v>
      </c>
      <c r="U5" s="377">
        <f t="shared" si="8"/>
        <v>0</v>
      </c>
      <c r="V5" s="377">
        <f t="shared" si="8"/>
        <v>1</v>
      </c>
      <c r="W5" s="377">
        <f t="shared" si="8"/>
        <v>1</v>
      </c>
      <c r="X5" s="377">
        <f t="shared" si="8"/>
        <v>3</v>
      </c>
      <c r="Y5" s="377">
        <f t="shared" si="8"/>
        <v>1</v>
      </c>
      <c r="Z5" s="402">
        <f t="shared" si="8"/>
        <v>1</v>
      </c>
      <c r="AA5" s="403"/>
      <c r="AB5" s="404">
        <f t="shared" ref="AB5:AI5" si="9">COUNTIF(AB9:AB10089,10)</f>
        <v>1</v>
      </c>
      <c r="AC5" s="377">
        <f t="shared" si="9"/>
        <v>1</v>
      </c>
      <c r="AD5" s="377">
        <f t="shared" si="9"/>
        <v>1</v>
      </c>
      <c r="AE5" s="377">
        <f t="shared" si="9"/>
        <v>2</v>
      </c>
      <c r="AF5" s="377">
        <f t="shared" si="9"/>
        <v>7</v>
      </c>
      <c r="AG5" s="377">
        <f t="shared" si="9"/>
        <v>4</v>
      </c>
      <c r="AH5" s="377">
        <f t="shared" si="9"/>
        <v>2</v>
      </c>
      <c r="AI5" s="402">
        <f t="shared" si="9"/>
        <v>0</v>
      </c>
      <c r="AJ5" s="403"/>
      <c r="AK5" s="404">
        <f t="shared" ref="AK5:AR5" si="10">COUNTIF(AK9:AK10089,10)</f>
        <v>3</v>
      </c>
      <c r="AL5" s="377">
        <f t="shared" si="10"/>
        <v>0</v>
      </c>
      <c r="AM5" s="377">
        <f t="shared" si="10"/>
        <v>0</v>
      </c>
      <c r="AN5" s="377">
        <f t="shared" si="10"/>
        <v>5</v>
      </c>
      <c r="AO5" s="377">
        <f t="shared" si="10"/>
        <v>2</v>
      </c>
      <c r="AP5" s="377">
        <f t="shared" si="10"/>
        <v>1</v>
      </c>
      <c r="AQ5" s="377">
        <f t="shared" si="10"/>
        <v>1</v>
      </c>
      <c r="AR5" s="377">
        <f t="shared" si="10"/>
        <v>3</v>
      </c>
    </row>
    <row r="6" ht="29.25" customHeight="1">
      <c r="A6" s="306"/>
      <c r="B6" s="398" t="s">
        <v>1516</v>
      </c>
      <c r="C6" s="378">
        <v>5.0</v>
      </c>
      <c r="D6" s="380">
        <f t="shared" si="1"/>
        <v>6.888888889</v>
      </c>
      <c r="E6" s="377">
        <f>countifs(C$10:C$10069,"=5",D$10:D$10069,"=10")</f>
        <v>1</v>
      </c>
      <c r="F6" s="378" t="s">
        <v>1466</v>
      </c>
      <c r="G6" s="406" t="s">
        <v>1467</v>
      </c>
      <c r="H6" s="378" t="s">
        <v>1468</v>
      </c>
      <c r="I6" s="418" t="s">
        <v>1487</v>
      </c>
      <c r="J6" s="377">
        <f>'2019 SCPT Tournament Drafts'!B1</f>
        <v>3</v>
      </c>
      <c r="K6" s="377">
        <f>'2019 SCPT Tournament Drafts'!C1</f>
        <v>5</v>
      </c>
      <c r="L6" s="377">
        <f>'2019 SCPT Tournament Drafts'!D1</f>
        <v>9</v>
      </c>
      <c r="M6" s="377">
        <f>'2019 SCPT Tournament Drafts'!E1</f>
        <v>7</v>
      </c>
      <c r="N6" s="377">
        <f>'2019 SCPT Tournament Drafts'!F1</f>
        <v>4</v>
      </c>
      <c r="O6" s="377">
        <f>'2019 SCPT Tournament Drafts'!G1</f>
        <v>13</v>
      </c>
      <c r="P6" s="377">
        <f>'2019 SCPT Tournament Drafts'!H1</f>
        <v>3</v>
      </c>
      <c r="Q6" s="377">
        <f>'2019 SCPT Tournament Drafts'!I1</f>
        <v>4</v>
      </c>
      <c r="R6" s="377">
        <f>'2019 SCPT Tournament Drafts'!J1</f>
        <v>3</v>
      </c>
      <c r="S6" s="377">
        <f>'2019 SCPT Tournament Drafts'!K1</f>
        <v>6</v>
      </c>
      <c r="T6" s="377">
        <f>'2019 SCPT Tournament Drafts'!L1</f>
        <v>4</v>
      </c>
      <c r="U6" s="377">
        <f>'2019 SCPT Tournament Drafts'!M1</f>
        <v>2</v>
      </c>
      <c r="V6" s="377">
        <f>'2019 SCPT Tournament Drafts'!N1</f>
        <v>13</v>
      </c>
      <c r="W6" s="377">
        <f>'2019 SCPT Tournament Drafts'!O1</f>
        <v>7</v>
      </c>
      <c r="X6" s="377">
        <f>'2019 SCPT Tournament Drafts'!P1</f>
        <v>2</v>
      </c>
      <c r="Y6" s="377">
        <f>'2019 SCPT Tournament Drafts'!Q1</f>
        <v>3</v>
      </c>
      <c r="Z6" s="377">
        <f>'2019 SCPT Tournament Drafts'!R1</f>
        <v>4</v>
      </c>
    </row>
    <row r="7" ht="29.25" customHeight="1">
      <c r="A7" s="409"/>
      <c r="B7" s="398" t="s">
        <v>1519</v>
      </c>
      <c r="C7" s="378">
        <v>6.0</v>
      </c>
      <c r="D7" s="380">
        <f t="shared" si="1"/>
        <v>7.5</v>
      </c>
      <c r="E7" s="377">
        <f>countifs(C$10:C$10069,"=6",D$10:D$10069,"=10")</f>
        <v>3</v>
      </c>
      <c r="F7" s="380">
        <f>SUMIF(A10:A10089,"x",D10:D10089)/A3</f>
        <v>7.166666667</v>
      </c>
      <c r="G7" s="380">
        <f>SUMIF(G10:G10089,"x",D10:D10089)/A3</f>
        <v>7.444444444</v>
      </c>
      <c r="H7" s="414">
        <f>SUMIF(I10:I10089,"x",D10:D10089)/(COUNTIF(I10:I10089,"x"))</f>
        <v>7.941176471</v>
      </c>
      <c r="J7" s="415" t="s">
        <v>1</v>
      </c>
      <c r="K7" s="415" t="s">
        <v>1029</v>
      </c>
      <c r="L7" s="415" t="s">
        <v>1050</v>
      </c>
      <c r="M7" s="415" t="s">
        <v>1038</v>
      </c>
      <c r="N7" s="415" t="s">
        <v>1009</v>
      </c>
      <c r="O7" s="415" t="s">
        <v>1060</v>
      </c>
      <c r="P7" s="415" t="s">
        <v>1006</v>
      </c>
      <c r="Q7" s="415" t="s">
        <v>1353</v>
      </c>
      <c r="R7" s="415" t="s">
        <v>1035</v>
      </c>
      <c r="S7" s="415" t="s">
        <v>1042</v>
      </c>
      <c r="T7" s="415" t="s">
        <v>1471</v>
      </c>
      <c r="U7" s="415" t="s">
        <v>1473</v>
      </c>
      <c r="V7" s="415" t="s">
        <v>1020</v>
      </c>
      <c r="W7" s="415" t="s">
        <v>162</v>
      </c>
      <c r="X7" s="415" t="s">
        <v>1066</v>
      </c>
      <c r="Y7" s="415" t="s">
        <v>1072</v>
      </c>
      <c r="Z7" s="415" t="s">
        <v>1076</v>
      </c>
      <c r="AA7" s="415"/>
      <c r="AB7" s="415"/>
      <c r="AC7" s="415"/>
      <c r="AD7" s="415"/>
      <c r="AE7" s="415"/>
      <c r="AF7" s="415"/>
      <c r="AG7" s="415"/>
      <c r="AH7" s="415"/>
      <c r="AI7" s="415"/>
      <c r="AJ7" s="415"/>
      <c r="AK7" s="415"/>
      <c r="AL7" s="415"/>
      <c r="AM7" s="415"/>
      <c r="AN7" s="415"/>
      <c r="AO7" s="415"/>
      <c r="AP7" s="415"/>
      <c r="AQ7" s="415"/>
      <c r="AR7" s="415"/>
    </row>
    <row r="8">
      <c r="C8" s="399" t="s">
        <v>1474</v>
      </c>
      <c r="D8" s="416">
        <f>AVERAGE(D10:D10069)</f>
        <v>7.398148148</v>
      </c>
      <c r="E8" s="388" t="s">
        <v>1450</v>
      </c>
      <c r="J8" s="359" t="s">
        <v>1</v>
      </c>
      <c r="K8" s="360" t="s">
        <v>30</v>
      </c>
      <c r="L8" s="361" t="s">
        <v>1050</v>
      </c>
      <c r="M8" s="362" t="s">
        <v>135</v>
      </c>
      <c r="N8" s="269" t="s">
        <v>161</v>
      </c>
      <c r="O8" s="363" t="s">
        <v>200</v>
      </c>
      <c r="P8" s="364" t="s">
        <v>218</v>
      </c>
      <c r="Q8" s="365" t="s">
        <v>340</v>
      </c>
      <c r="R8" s="366" t="s">
        <v>252</v>
      </c>
      <c r="S8" s="367" t="s">
        <v>2</v>
      </c>
      <c r="T8" s="368" t="s">
        <v>31</v>
      </c>
      <c r="U8" s="369" t="s">
        <v>66</v>
      </c>
      <c r="V8" s="370" t="s">
        <v>143</v>
      </c>
      <c r="W8" s="371" t="s">
        <v>162</v>
      </c>
      <c r="X8" s="372" t="s">
        <v>201</v>
      </c>
      <c r="Y8" s="373" t="s">
        <v>219</v>
      </c>
      <c r="Z8" s="374" t="s">
        <v>234</v>
      </c>
      <c r="AA8" s="419"/>
      <c r="AB8" s="268" t="s">
        <v>1443</v>
      </c>
      <c r="AC8" s="267" t="s">
        <v>1444</v>
      </c>
      <c r="AD8" s="269" t="s">
        <v>1445</v>
      </c>
      <c r="AE8" s="367" t="s">
        <v>1446</v>
      </c>
      <c r="AF8" s="421" t="s">
        <v>1447</v>
      </c>
      <c r="AG8" s="422" t="s">
        <v>1448</v>
      </c>
      <c r="AH8" s="423" t="s">
        <v>1449</v>
      </c>
      <c r="AI8" s="424" t="s">
        <v>1450</v>
      </c>
      <c r="AJ8" s="419"/>
      <c r="AK8" s="268" t="s">
        <v>1443</v>
      </c>
      <c r="AL8" s="267" t="s">
        <v>1444</v>
      </c>
      <c r="AM8" s="269" t="s">
        <v>1445</v>
      </c>
      <c r="AN8" s="367" t="s">
        <v>1446</v>
      </c>
      <c r="AO8" s="421" t="s">
        <v>1447</v>
      </c>
      <c r="AP8" s="422" t="s">
        <v>1448</v>
      </c>
      <c r="AQ8" s="423" t="s">
        <v>1449</v>
      </c>
      <c r="AR8" s="424" t="s">
        <v>1450</v>
      </c>
    </row>
    <row r="9">
      <c r="A9" s="356" t="s">
        <v>1475</v>
      </c>
      <c r="B9" s="356" t="s">
        <v>1476</v>
      </c>
      <c r="C9" s="356" t="s">
        <v>1477</v>
      </c>
      <c r="D9" s="356" t="s">
        <v>1478</v>
      </c>
      <c r="E9" s="356" t="s">
        <v>1489</v>
      </c>
      <c r="F9" s="356" t="s">
        <v>1481</v>
      </c>
      <c r="G9" s="356" t="s">
        <v>1482</v>
      </c>
      <c r="H9" s="356" t="s">
        <v>1483</v>
      </c>
      <c r="I9" s="356" t="s">
        <v>1484</v>
      </c>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row>
    <row r="10">
      <c r="A10" s="122" t="s">
        <v>1491</v>
      </c>
      <c r="B10" s="122" t="s">
        <v>1521</v>
      </c>
      <c r="C10" s="122">
        <v>5.0</v>
      </c>
      <c r="D10" s="122">
        <v>10.0</v>
      </c>
      <c r="E10" s="122" t="s">
        <v>1066</v>
      </c>
      <c r="F10" s="122" t="s">
        <v>1444</v>
      </c>
      <c r="G10" s="122"/>
      <c r="H10" s="122"/>
      <c r="I10" s="122"/>
      <c r="J10" s="206" t="str">
        <f t="shared" ref="J10:Z10" si="11">IF(ISNUMBER(SEARCH($E10,J$8)),$D10,"")</f>
        <v/>
      </c>
      <c r="K10" s="206" t="str">
        <f t="shared" si="11"/>
        <v/>
      </c>
      <c r="L10" s="206" t="str">
        <f t="shared" si="11"/>
        <v/>
      </c>
      <c r="M10" s="206" t="str">
        <f t="shared" si="11"/>
        <v/>
      </c>
      <c r="N10" s="206" t="str">
        <f t="shared" si="11"/>
        <v/>
      </c>
      <c r="O10" s="206" t="str">
        <f t="shared" si="11"/>
        <v/>
      </c>
      <c r="P10" s="206" t="str">
        <f t="shared" si="11"/>
        <v/>
      </c>
      <c r="Q10" s="206" t="str">
        <f t="shared" si="11"/>
        <v/>
      </c>
      <c r="R10" s="206" t="str">
        <f t="shared" si="11"/>
        <v/>
      </c>
      <c r="S10" s="206" t="str">
        <f t="shared" si="11"/>
        <v/>
      </c>
      <c r="T10" s="206" t="str">
        <f t="shared" si="11"/>
        <v/>
      </c>
      <c r="U10" s="206" t="str">
        <f t="shared" si="11"/>
        <v/>
      </c>
      <c r="V10" s="206" t="str">
        <f t="shared" si="11"/>
        <v/>
      </c>
      <c r="W10" s="206" t="str">
        <f t="shared" si="11"/>
        <v/>
      </c>
      <c r="X10" s="206">
        <f t="shared" si="11"/>
        <v>10</v>
      </c>
      <c r="Y10" s="206" t="str">
        <f t="shared" si="11"/>
        <v/>
      </c>
      <c r="Z10" s="206" t="str">
        <f t="shared" si="11"/>
        <v/>
      </c>
      <c r="AA10" s="206"/>
      <c r="AB10" s="206" t="s">
        <v>1524</v>
      </c>
      <c r="AC10" s="122">
        <v>10.0</v>
      </c>
      <c r="AD10" s="206" t="s">
        <v>1524</v>
      </c>
      <c r="AE10" s="206" t="s">
        <v>1524</v>
      </c>
      <c r="AF10" s="206" t="s">
        <v>1524</v>
      </c>
      <c r="AG10" s="206" t="s">
        <v>1524</v>
      </c>
      <c r="AH10" s="206" t="s">
        <v>1524</v>
      </c>
      <c r="AI10" s="206" t="s">
        <v>1524</v>
      </c>
      <c r="AJ10" s="206"/>
      <c r="AK10" s="206"/>
      <c r="AL10" s="206"/>
      <c r="AM10" s="206"/>
      <c r="AN10" s="206"/>
      <c r="AO10" s="206"/>
      <c r="AP10" s="206"/>
      <c r="AQ10" s="206"/>
      <c r="AR10" s="206"/>
    </row>
    <row r="11">
      <c r="A11" s="122"/>
      <c r="B11" s="122" t="s">
        <v>1526</v>
      </c>
      <c r="C11" s="122">
        <v>6.0</v>
      </c>
      <c r="D11" s="122">
        <v>7.0</v>
      </c>
      <c r="E11" s="122" t="s">
        <v>1042</v>
      </c>
      <c r="F11" s="122" t="s">
        <v>1447</v>
      </c>
      <c r="G11" s="122"/>
      <c r="H11" s="122" t="s">
        <v>1449</v>
      </c>
      <c r="I11" s="122"/>
      <c r="J11" s="206" t="str">
        <f t="shared" ref="J11:Z11" si="12">IF(ISNUMBER(SEARCH($E11,J$8)),$D11,"")</f>
        <v/>
      </c>
      <c r="K11" s="206" t="str">
        <f t="shared" si="12"/>
        <v/>
      </c>
      <c r="L11" s="206" t="str">
        <f t="shared" si="12"/>
        <v/>
      </c>
      <c r="M11" s="206" t="str">
        <f t="shared" si="12"/>
        <v/>
      </c>
      <c r="N11" s="206" t="str">
        <f t="shared" si="12"/>
        <v/>
      </c>
      <c r="O11" s="206" t="str">
        <f t="shared" si="12"/>
        <v/>
      </c>
      <c r="P11" s="206" t="str">
        <f t="shared" si="12"/>
        <v/>
      </c>
      <c r="Q11" s="206" t="str">
        <f t="shared" si="12"/>
        <v/>
      </c>
      <c r="R11" s="206" t="str">
        <f t="shared" si="12"/>
        <v/>
      </c>
      <c r="S11" s="206">
        <f t="shared" si="12"/>
        <v>7</v>
      </c>
      <c r="T11" s="206" t="str">
        <f t="shared" si="12"/>
        <v/>
      </c>
      <c r="U11" s="206" t="str">
        <f t="shared" si="12"/>
        <v/>
      </c>
      <c r="V11" s="206" t="str">
        <f t="shared" si="12"/>
        <v/>
      </c>
      <c r="W11" s="206" t="str">
        <f t="shared" si="12"/>
        <v/>
      </c>
      <c r="X11" s="206" t="str">
        <f t="shared" si="12"/>
        <v/>
      </c>
      <c r="Y11" s="206" t="str">
        <f t="shared" si="12"/>
        <v/>
      </c>
      <c r="Z11" s="206" t="str">
        <f t="shared" si="12"/>
        <v/>
      </c>
      <c r="AA11" s="206"/>
      <c r="AB11" s="206"/>
      <c r="AC11" s="206"/>
      <c r="AD11" s="206"/>
      <c r="AE11" s="206"/>
      <c r="AF11" s="206"/>
      <c r="AG11" s="206"/>
      <c r="AH11" s="206"/>
      <c r="AI11" s="206"/>
      <c r="AJ11" s="206"/>
      <c r="AK11" s="206"/>
      <c r="AL11" s="206"/>
      <c r="AM11" s="206"/>
      <c r="AN11" s="206"/>
      <c r="AO11" s="206"/>
      <c r="AP11" s="206"/>
      <c r="AQ11" s="206"/>
      <c r="AR11" s="206"/>
    </row>
    <row r="12">
      <c r="A12" s="122"/>
      <c r="B12" s="122" t="s">
        <v>1527</v>
      </c>
      <c r="C12" s="122">
        <v>1.0</v>
      </c>
      <c r="D12" s="122">
        <v>5.0</v>
      </c>
      <c r="E12" s="122" t="s">
        <v>1</v>
      </c>
      <c r="F12" s="122" t="s">
        <v>1449</v>
      </c>
      <c r="G12" s="122"/>
      <c r="H12" s="122"/>
      <c r="I12" s="122"/>
      <c r="J12" s="206">
        <f t="shared" ref="J12:Z12" si="13">IF(ISNUMBER(SEARCH($E12,J$8)),$D12,"")</f>
        <v>5</v>
      </c>
      <c r="K12" s="206" t="str">
        <f t="shared" si="13"/>
        <v/>
      </c>
      <c r="L12" s="206" t="str">
        <f t="shared" si="13"/>
        <v/>
      </c>
      <c r="M12" s="206" t="str">
        <f t="shared" si="13"/>
        <v/>
      </c>
      <c r="N12" s="206" t="str">
        <f t="shared" si="13"/>
        <v/>
      </c>
      <c r="O12" s="206" t="str">
        <f t="shared" si="13"/>
        <v/>
      </c>
      <c r="P12" s="206" t="str">
        <f t="shared" si="13"/>
        <v/>
      </c>
      <c r="Q12" s="206" t="str">
        <f t="shared" si="13"/>
        <v/>
      </c>
      <c r="R12" s="206" t="str">
        <f t="shared" si="13"/>
        <v/>
      </c>
      <c r="S12" s="206" t="str">
        <f t="shared" si="13"/>
        <v/>
      </c>
      <c r="T12" s="206" t="str">
        <f t="shared" si="13"/>
        <v/>
      </c>
      <c r="U12" s="206" t="str">
        <f t="shared" si="13"/>
        <v/>
      </c>
      <c r="V12" s="206" t="str">
        <f t="shared" si="13"/>
        <v/>
      </c>
      <c r="W12" s="206" t="str">
        <f t="shared" si="13"/>
        <v/>
      </c>
      <c r="X12" s="206" t="str">
        <f t="shared" si="13"/>
        <v/>
      </c>
      <c r="Y12" s="206" t="str">
        <f t="shared" si="13"/>
        <v/>
      </c>
      <c r="Z12" s="206" t="str">
        <f t="shared" si="13"/>
        <v/>
      </c>
      <c r="AA12" s="206"/>
      <c r="AB12" s="206"/>
      <c r="AC12" s="206"/>
      <c r="AD12" s="206"/>
      <c r="AE12" s="206"/>
      <c r="AF12" s="206"/>
      <c r="AG12" s="206"/>
      <c r="AH12" s="206"/>
      <c r="AI12" s="206"/>
      <c r="AJ12" s="206"/>
      <c r="AK12" s="206"/>
      <c r="AL12" s="206"/>
      <c r="AM12" s="206"/>
      <c r="AN12" s="206"/>
      <c r="AO12" s="206"/>
      <c r="AP12" s="206"/>
      <c r="AQ12" s="206"/>
      <c r="AR12" s="206"/>
    </row>
    <row r="13">
      <c r="A13" s="122"/>
      <c r="B13" s="122" t="s">
        <v>1529</v>
      </c>
      <c r="C13" s="122">
        <v>2.0</v>
      </c>
      <c r="D13" s="122">
        <v>3.0</v>
      </c>
      <c r="E13" s="122" t="s">
        <v>1035</v>
      </c>
      <c r="F13" s="122" t="s">
        <v>1443</v>
      </c>
      <c r="G13" s="122"/>
      <c r="H13" s="122" t="s">
        <v>1446</v>
      </c>
      <c r="I13" s="122"/>
      <c r="J13" s="206" t="str">
        <f t="shared" ref="J13:Z13" si="14">IF(ISNUMBER(SEARCH($E13,J$8)),$D13,"")</f>
        <v/>
      </c>
      <c r="K13" s="206" t="str">
        <f t="shared" si="14"/>
        <v/>
      </c>
      <c r="L13" s="206" t="str">
        <f t="shared" si="14"/>
        <v/>
      </c>
      <c r="M13" s="206" t="str">
        <f t="shared" si="14"/>
        <v/>
      </c>
      <c r="N13" s="206" t="str">
        <f t="shared" si="14"/>
        <v/>
      </c>
      <c r="O13" s="206" t="str">
        <f t="shared" si="14"/>
        <v/>
      </c>
      <c r="P13" s="206" t="str">
        <f t="shared" si="14"/>
        <v/>
      </c>
      <c r="Q13" s="206" t="str">
        <f t="shared" si="14"/>
        <v/>
      </c>
      <c r="R13" s="206">
        <f t="shared" si="14"/>
        <v>3</v>
      </c>
      <c r="S13" s="206" t="str">
        <f t="shared" si="14"/>
        <v/>
      </c>
      <c r="T13" s="206" t="str">
        <f t="shared" si="14"/>
        <v/>
      </c>
      <c r="U13" s="206" t="str">
        <f t="shared" si="14"/>
        <v/>
      </c>
      <c r="V13" s="206" t="str">
        <f t="shared" si="14"/>
        <v/>
      </c>
      <c r="W13" s="206" t="str">
        <f t="shared" si="14"/>
        <v/>
      </c>
      <c r="X13" s="206" t="str">
        <f t="shared" si="14"/>
        <v/>
      </c>
      <c r="Y13" s="206" t="str">
        <f t="shared" si="14"/>
        <v/>
      </c>
      <c r="Z13" s="206" t="str">
        <f t="shared" si="14"/>
        <v/>
      </c>
      <c r="AA13" s="206"/>
      <c r="AB13" s="206"/>
      <c r="AC13" s="206"/>
      <c r="AD13" s="206"/>
      <c r="AE13" s="206"/>
      <c r="AF13" s="206"/>
      <c r="AG13" s="206"/>
      <c r="AH13" s="206"/>
      <c r="AI13" s="206"/>
      <c r="AJ13" s="206"/>
      <c r="AK13" s="206"/>
      <c r="AL13" s="206"/>
      <c r="AM13" s="206"/>
      <c r="AN13" s="206"/>
      <c r="AO13" s="206"/>
      <c r="AP13" s="206"/>
      <c r="AQ13" s="206"/>
      <c r="AR13" s="206"/>
    </row>
    <row r="14">
      <c r="A14" s="122"/>
      <c r="B14" s="122" t="s">
        <v>1530</v>
      </c>
      <c r="C14" s="122">
        <v>3.0</v>
      </c>
      <c r="D14" s="122">
        <v>7.0</v>
      </c>
      <c r="E14" s="122" t="s">
        <v>1006</v>
      </c>
      <c r="F14" s="122" t="s">
        <v>1448</v>
      </c>
      <c r="G14" s="122"/>
      <c r="H14" s="122"/>
      <c r="I14" s="122"/>
      <c r="J14" s="206" t="str">
        <f t="shared" ref="J14:Z14" si="15">IF(ISNUMBER(SEARCH($E14,J$8)),$D14,"")</f>
        <v/>
      </c>
      <c r="K14" s="206" t="str">
        <f t="shared" si="15"/>
        <v/>
      </c>
      <c r="L14" s="206" t="str">
        <f t="shared" si="15"/>
        <v/>
      </c>
      <c r="M14" s="206" t="str">
        <f t="shared" si="15"/>
        <v/>
      </c>
      <c r="N14" s="206" t="str">
        <f t="shared" si="15"/>
        <v/>
      </c>
      <c r="O14" s="206" t="str">
        <f t="shared" si="15"/>
        <v/>
      </c>
      <c r="P14" s="206">
        <f t="shared" si="15"/>
        <v>7</v>
      </c>
      <c r="Q14" s="206" t="str">
        <f t="shared" si="15"/>
        <v/>
      </c>
      <c r="R14" s="206" t="str">
        <f t="shared" si="15"/>
        <v/>
      </c>
      <c r="S14" s="206" t="str">
        <f t="shared" si="15"/>
        <v/>
      </c>
      <c r="T14" s="206" t="str">
        <f t="shared" si="15"/>
        <v/>
      </c>
      <c r="U14" s="206" t="str">
        <f t="shared" si="15"/>
        <v/>
      </c>
      <c r="V14" s="206" t="str">
        <f t="shared" si="15"/>
        <v/>
      </c>
      <c r="W14" s="206" t="str">
        <f t="shared" si="15"/>
        <v/>
      </c>
      <c r="X14" s="206" t="str">
        <f t="shared" si="15"/>
        <v/>
      </c>
      <c r="Y14" s="206" t="str">
        <f t="shared" si="15"/>
        <v/>
      </c>
      <c r="Z14" s="206" t="str">
        <f t="shared" si="15"/>
        <v/>
      </c>
      <c r="AA14" s="206"/>
      <c r="AB14" s="206"/>
      <c r="AC14" s="206"/>
      <c r="AD14" s="206"/>
      <c r="AE14" s="206"/>
      <c r="AF14" s="206"/>
      <c r="AG14" s="206"/>
      <c r="AH14" s="206"/>
      <c r="AI14" s="206"/>
      <c r="AJ14" s="206"/>
      <c r="AK14" s="206"/>
      <c r="AL14" s="206"/>
      <c r="AM14" s="206"/>
      <c r="AN14" s="206"/>
      <c r="AO14" s="206"/>
      <c r="AP14" s="206"/>
      <c r="AQ14" s="206"/>
      <c r="AR14" s="206"/>
    </row>
    <row r="15">
      <c r="A15" s="420"/>
      <c r="B15" s="420" t="s">
        <v>1532</v>
      </c>
      <c r="C15" s="420">
        <v>4.0</v>
      </c>
      <c r="D15" s="420">
        <v>8.0</v>
      </c>
      <c r="E15" s="420" t="s">
        <v>1020</v>
      </c>
      <c r="F15" s="420" t="s">
        <v>1445</v>
      </c>
      <c r="G15" s="420" t="s">
        <v>1491</v>
      </c>
      <c r="H15" s="420" t="s">
        <v>1447</v>
      </c>
      <c r="I15" s="420" t="s">
        <v>1491</v>
      </c>
      <c r="J15" s="206" t="str">
        <f t="shared" ref="J15:Z15" si="16">IF(ISNUMBER(SEARCH($E15,J$8)),$D15,"")</f>
        <v/>
      </c>
      <c r="K15" s="206" t="str">
        <f t="shared" si="16"/>
        <v/>
      </c>
      <c r="L15" s="206" t="str">
        <f t="shared" si="16"/>
        <v/>
      </c>
      <c r="M15" s="206" t="str">
        <f t="shared" si="16"/>
        <v/>
      </c>
      <c r="N15" s="206" t="str">
        <f t="shared" si="16"/>
        <v/>
      </c>
      <c r="O15" s="206" t="str">
        <f t="shared" si="16"/>
        <v/>
      </c>
      <c r="P15" s="206" t="str">
        <f t="shared" si="16"/>
        <v/>
      </c>
      <c r="Q15" s="206" t="str">
        <f t="shared" si="16"/>
        <v/>
      </c>
      <c r="R15" s="206" t="str">
        <f t="shared" si="16"/>
        <v/>
      </c>
      <c r="S15" s="206" t="str">
        <f t="shared" si="16"/>
        <v/>
      </c>
      <c r="T15" s="206" t="str">
        <f t="shared" si="16"/>
        <v/>
      </c>
      <c r="U15" s="206" t="str">
        <f t="shared" si="16"/>
        <v/>
      </c>
      <c r="V15" s="206">
        <f t="shared" si="16"/>
        <v>8</v>
      </c>
      <c r="W15" s="206" t="str">
        <f t="shared" si="16"/>
        <v/>
      </c>
      <c r="X15" s="206" t="str">
        <f t="shared" si="16"/>
        <v/>
      </c>
      <c r="Y15" s="206" t="str">
        <f t="shared" si="16"/>
        <v/>
      </c>
      <c r="Z15" s="206" t="str">
        <f t="shared" si="16"/>
        <v/>
      </c>
      <c r="AA15" s="206"/>
      <c r="AB15" s="206"/>
      <c r="AC15" s="206"/>
      <c r="AD15" s="206"/>
      <c r="AE15" s="206"/>
      <c r="AF15" s="206"/>
      <c r="AG15" s="206"/>
      <c r="AH15" s="206"/>
      <c r="AI15" s="206"/>
      <c r="AJ15" s="206"/>
      <c r="AK15" s="206"/>
      <c r="AL15" s="206"/>
      <c r="AM15" s="206"/>
      <c r="AN15" s="206"/>
      <c r="AO15" s="206"/>
      <c r="AP15" s="206"/>
      <c r="AQ15" s="206"/>
      <c r="AR15" s="206"/>
    </row>
    <row r="16">
      <c r="A16" s="356" t="s">
        <v>1475</v>
      </c>
      <c r="B16" s="356" t="s">
        <v>1490</v>
      </c>
      <c r="C16" s="356" t="s">
        <v>1477</v>
      </c>
      <c r="D16" s="356" t="s">
        <v>1478</v>
      </c>
      <c r="E16" s="356" t="s">
        <v>1489</v>
      </c>
      <c r="F16" s="356" t="s">
        <v>1481</v>
      </c>
      <c r="G16" s="356" t="s">
        <v>1482</v>
      </c>
      <c r="H16" s="356" t="s">
        <v>1483</v>
      </c>
      <c r="I16" s="356" t="s">
        <v>1484</v>
      </c>
      <c r="J16" s="206" t="str">
        <f t="shared" ref="J16:Z16" si="17">IF(ISNUMBER(SEARCH($E16,J$8)),$D16,"")</f>
        <v/>
      </c>
      <c r="K16" s="206" t="str">
        <f t="shared" si="17"/>
        <v/>
      </c>
      <c r="L16" s="206" t="str">
        <f t="shared" si="17"/>
        <v/>
      </c>
      <c r="M16" s="206" t="str">
        <f t="shared" si="17"/>
        <v/>
      </c>
      <c r="N16" s="206" t="str">
        <f t="shared" si="17"/>
        <v/>
      </c>
      <c r="O16" s="206" t="str">
        <f t="shared" si="17"/>
        <v/>
      </c>
      <c r="P16" s="206" t="str">
        <f t="shared" si="17"/>
        <v/>
      </c>
      <c r="Q16" s="206" t="str">
        <f t="shared" si="17"/>
        <v/>
      </c>
      <c r="R16" s="206" t="str">
        <f t="shared" si="17"/>
        <v/>
      </c>
      <c r="S16" s="206" t="str">
        <f t="shared" si="17"/>
        <v/>
      </c>
      <c r="T16" s="206" t="str">
        <f t="shared" si="17"/>
        <v/>
      </c>
      <c r="U16" s="206" t="str">
        <f t="shared" si="17"/>
        <v/>
      </c>
      <c r="V16" s="206" t="str">
        <f t="shared" si="17"/>
        <v/>
      </c>
      <c r="W16" s="206" t="str">
        <f t="shared" si="17"/>
        <v/>
      </c>
      <c r="X16" s="206" t="str">
        <f t="shared" si="17"/>
        <v/>
      </c>
      <c r="Y16" s="206" t="str">
        <f t="shared" si="17"/>
        <v/>
      </c>
      <c r="Z16" s="206" t="str">
        <f t="shared" si="17"/>
        <v/>
      </c>
      <c r="AA16" s="206"/>
      <c r="AB16" s="206" t="str">
        <f t="shared" ref="AB16:AI16" si="18">IF(ISNUMBER(SEARCH($F16,AB$8)),$D16,"")</f>
        <v/>
      </c>
      <c r="AC16" s="206" t="str">
        <f t="shared" si="18"/>
        <v/>
      </c>
      <c r="AD16" s="206" t="str">
        <f t="shared" si="18"/>
        <v/>
      </c>
      <c r="AE16" s="206" t="str">
        <f t="shared" si="18"/>
        <v/>
      </c>
      <c r="AF16" s="206" t="str">
        <f t="shared" si="18"/>
        <v/>
      </c>
      <c r="AG16" s="206" t="str">
        <f t="shared" si="18"/>
        <v/>
      </c>
      <c r="AH16" s="206" t="str">
        <f t="shared" si="18"/>
        <v/>
      </c>
      <c r="AI16" s="206" t="str">
        <f t="shared" si="18"/>
        <v/>
      </c>
      <c r="AJ16" s="206"/>
      <c r="AK16" s="206" t="str">
        <f t="shared" ref="AK16:AR16" si="19">IF(ISNUMBER(SEARCH($H16,AK$8)),$D16,"")</f>
        <v/>
      </c>
      <c r="AL16" s="206" t="str">
        <f t="shared" si="19"/>
        <v/>
      </c>
      <c r="AM16" s="206" t="str">
        <f t="shared" si="19"/>
        <v/>
      </c>
      <c r="AN16" s="206" t="str">
        <f t="shared" si="19"/>
        <v/>
      </c>
      <c r="AO16" s="206" t="str">
        <f t="shared" si="19"/>
        <v/>
      </c>
      <c r="AP16" s="206" t="str">
        <f t="shared" si="19"/>
        <v/>
      </c>
      <c r="AQ16" s="206" t="str">
        <f t="shared" si="19"/>
        <v/>
      </c>
      <c r="AR16" s="206" t="str">
        <f t="shared" si="19"/>
        <v/>
      </c>
    </row>
    <row r="17">
      <c r="A17" s="122" t="s">
        <v>1491</v>
      </c>
      <c r="B17" s="122" t="s">
        <v>1535</v>
      </c>
      <c r="C17" s="122">
        <v>5.0</v>
      </c>
      <c r="D17" s="122">
        <v>8.0</v>
      </c>
      <c r="E17" s="122" t="s">
        <v>1076</v>
      </c>
      <c r="F17" s="122" t="s">
        <v>1449</v>
      </c>
      <c r="G17" s="122"/>
      <c r="H17" s="122" t="s">
        <v>1449</v>
      </c>
      <c r="I17" s="122"/>
      <c r="J17" s="206" t="str">
        <f t="shared" ref="J17:Z17" si="20">IF(ISNUMBER(SEARCH($E17,J$8)),$D17,"")</f>
        <v/>
      </c>
      <c r="K17" s="206" t="str">
        <f t="shared" si="20"/>
        <v/>
      </c>
      <c r="L17" s="206" t="str">
        <f t="shared" si="20"/>
        <v/>
      </c>
      <c r="M17" s="206" t="str">
        <f t="shared" si="20"/>
        <v/>
      </c>
      <c r="N17" s="206" t="str">
        <f t="shared" si="20"/>
        <v/>
      </c>
      <c r="O17" s="206" t="str">
        <f t="shared" si="20"/>
        <v/>
      </c>
      <c r="P17" s="206" t="str">
        <f t="shared" si="20"/>
        <v/>
      </c>
      <c r="Q17" s="206" t="str">
        <f t="shared" si="20"/>
        <v/>
      </c>
      <c r="R17" s="206" t="str">
        <f t="shared" si="20"/>
        <v/>
      </c>
      <c r="S17" s="206" t="str">
        <f t="shared" si="20"/>
        <v/>
      </c>
      <c r="T17" s="206" t="str">
        <f t="shared" si="20"/>
        <v/>
      </c>
      <c r="U17" s="206" t="str">
        <f t="shared" si="20"/>
        <v/>
      </c>
      <c r="V17" s="206" t="str">
        <f t="shared" si="20"/>
        <v/>
      </c>
      <c r="W17" s="206" t="str">
        <f t="shared" si="20"/>
        <v/>
      </c>
      <c r="X17" s="206" t="str">
        <f t="shared" si="20"/>
        <v/>
      </c>
      <c r="Y17" s="206" t="str">
        <f t="shared" si="20"/>
        <v/>
      </c>
      <c r="Z17" s="206">
        <f t="shared" si="20"/>
        <v>8</v>
      </c>
      <c r="AA17" s="206"/>
      <c r="AB17" s="206" t="str">
        <f t="shared" ref="AB17:AI17" si="21">IF(ISNUMBER(SEARCH($F17,AB$8)),$D17,"")</f>
        <v/>
      </c>
      <c r="AC17" s="206" t="str">
        <f t="shared" si="21"/>
        <v/>
      </c>
      <c r="AD17" s="206" t="str">
        <f t="shared" si="21"/>
        <v/>
      </c>
      <c r="AE17" s="206" t="str">
        <f t="shared" si="21"/>
        <v/>
      </c>
      <c r="AF17" s="206" t="str">
        <f t="shared" si="21"/>
        <v/>
      </c>
      <c r="AG17" s="206" t="str">
        <f t="shared" si="21"/>
        <v/>
      </c>
      <c r="AH17" s="206">
        <f t="shared" si="21"/>
        <v>8</v>
      </c>
      <c r="AI17" s="206" t="str">
        <f t="shared" si="21"/>
        <v/>
      </c>
      <c r="AJ17" s="206"/>
      <c r="AK17" s="206" t="str">
        <f t="shared" ref="AK17:AR17" si="22">IF(ISNUMBER(SEARCH($H17,AK$8)),$D17,"")</f>
        <v/>
      </c>
      <c r="AL17" s="206" t="str">
        <f t="shared" si="22"/>
        <v/>
      </c>
      <c r="AM17" s="206" t="str">
        <f t="shared" si="22"/>
        <v/>
      </c>
      <c r="AN17" s="206" t="str">
        <f t="shared" si="22"/>
        <v/>
      </c>
      <c r="AO17" s="206" t="str">
        <f t="shared" si="22"/>
        <v/>
      </c>
      <c r="AP17" s="206" t="str">
        <f t="shared" si="22"/>
        <v/>
      </c>
      <c r="AQ17" s="206">
        <f t="shared" si="22"/>
        <v>8</v>
      </c>
      <c r="AR17" s="206" t="str">
        <f t="shared" si="22"/>
        <v/>
      </c>
    </row>
    <row r="18">
      <c r="A18" s="122"/>
      <c r="B18" s="122" t="s">
        <v>1538</v>
      </c>
      <c r="C18" s="240">
        <v>6.0</v>
      </c>
      <c r="D18" s="122">
        <v>4.0</v>
      </c>
      <c r="E18" s="122" t="s">
        <v>1</v>
      </c>
      <c r="F18" s="122" t="s">
        <v>1448</v>
      </c>
      <c r="G18" s="122"/>
      <c r="H18" s="122" t="s">
        <v>1445</v>
      </c>
      <c r="I18" s="122"/>
      <c r="J18" s="206">
        <f t="shared" ref="J18:Z18" si="23">IF(ISNUMBER(SEARCH($E18,J$8)),$D18,"")</f>
        <v>4</v>
      </c>
      <c r="K18" s="206" t="str">
        <f t="shared" si="23"/>
        <v/>
      </c>
      <c r="L18" s="206" t="str">
        <f t="shared" si="23"/>
        <v/>
      </c>
      <c r="M18" s="206" t="str">
        <f t="shared" si="23"/>
        <v/>
      </c>
      <c r="N18" s="206" t="str">
        <f t="shared" si="23"/>
        <v/>
      </c>
      <c r="O18" s="206" t="str">
        <f t="shared" si="23"/>
        <v/>
      </c>
      <c r="P18" s="206" t="str">
        <f t="shared" si="23"/>
        <v/>
      </c>
      <c r="Q18" s="206" t="str">
        <f t="shared" si="23"/>
        <v/>
      </c>
      <c r="R18" s="206" t="str">
        <f t="shared" si="23"/>
        <v/>
      </c>
      <c r="S18" s="206" t="str">
        <f t="shared" si="23"/>
        <v/>
      </c>
      <c r="T18" s="206" t="str">
        <f t="shared" si="23"/>
        <v/>
      </c>
      <c r="U18" s="206" t="str">
        <f t="shared" si="23"/>
        <v/>
      </c>
      <c r="V18" s="206" t="str">
        <f t="shared" si="23"/>
        <v/>
      </c>
      <c r="W18" s="206" t="str">
        <f t="shared" si="23"/>
        <v/>
      </c>
      <c r="X18" s="206" t="str">
        <f t="shared" si="23"/>
        <v/>
      </c>
      <c r="Y18" s="206" t="str">
        <f t="shared" si="23"/>
        <v/>
      </c>
      <c r="Z18" s="206" t="str">
        <f t="shared" si="23"/>
        <v/>
      </c>
      <c r="AA18" s="206"/>
      <c r="AB18" s="206" t="str">
        <f t="shared" ref="AB18:AI18" si="24">IF(ISNUMBER(SEARCH($F18,AB$8)),$D18,"")</f>
        <v/>
      </c>
      <c r="AC18" s="206" t="str">
        <f t="shared" si="24"/>
        <v/>
      </c>
      <c r="AD18" s="206" t="str">
        <f t="shared" si="24"/>
        <v/>
      </c>
      <c r="AE18" s="206" t="str">
        <f t="shared" si="24"/>
        <v/>
      </c>
      <c r="AF18" s="206" t="str">
        <f t="shared" si="24"/>
        <v/>
      </c>
      <c r="AG18" s="206">
        <f t="shared" si="24"/>
        <v>4</v>
      </c>
      <c r="AH18" s="206" t="str">
        <f t="shared" si="24"/>
        <v/>
      </c>
      <c r="AI18" s="206" t="str">
        <f t="shared" si="24"/>
        <v/>
      </c>
      <c r="AJ18" s="206"/>
      <c r="AK18" s="206" t="str">
        <f t="shared" ref="AK18:AR18" si="25">IF(ISNUMBER(SEARCH($H18,AK$8)),$D18,"")</f>
        <v/>
      </c>
      <c r="AL18" s="206" t="str">
        <f t="shared" si="25"/>
        <v/>
      </c>
      <c r="AM18" s="206">
        <f t="shared" si="25"/>
        <v>4</v>
      </c>
      <c r="AN18" s="206" t="str">
        <f t="shared" si="25"/>
        <v/>
      </c>
      <c r="AO18" s="206" t="str">
        <f t="shared" si="25"/>
        <v/>
      </c>
      <c r="AP18" s="206" t="str">
        <f t="shared" si="25"/>
        <v/>
      </c>
      <c r="AQ18" s="206" t="str">
        <f t="shared" si="25"/>
        <v/>
      </c>
      <c r="AR18" s="206" t="str">
        <f t="shared" si="25"/>
        <v/>
      </c>
    </row>
    <row r="19">
      <c r="A19" s="122"/>
      <c r="B19" s="122" t="s">
        <v>1539</v>
      </c>
      <c r="C19" s="122">
        <v>1.0</v>
      </c>
      <c r="D19" s="122">
        <v>6.0</v>
      </c>
      <c r="E19" s="122" t="s">
        <v>1471</v>
      </c>
      <c r="F19" s="122" t="s">
        <v>1447</v>
      </c>
      <c r="G19" s="122"/>
      <c r="H19" s="122" t="s">
        <v>1446</v>
      </c>
      <c r="I19" s="122"/>
      <c r="J19" s="206" t="str">
        <f t="shared" ref="J19:Z19" si="26">IF(ISNUMBER(SEARCH($E19,J$8)),$D19,"")</f>
        <v/>
      </c>
      <c r="K19" s="206" t="str">
        <f t="shared" si="26"/>
        <v/>
      </c>
      <c r="L19" s="206" t="str">
        <f t="shared" si="26"/>
        <v/>
      </c>
      <c r="M19" s="206" t="str">
        <f t="shared" si="26"/>
        <v/>
      </c>
      <c r="N19" s="206" t="str">
        <f t="shared" si="26"/>
        <v/>
      </c>
      <c r="O19" s="206" t="str">
        <f t="shared" si="26"/>
        <v/>
      </c>
      <c r="P19" s="206" t="str">
        <f t="shared" si="26"/>
        <v/>
      </c>
      <c r="Q19" s="206" t="str">
        <f t="shared" si="26"/>
        <v/>
      </c>
      <c r="R19" s="206" t="str">
        <f t="shared" si="26"/>
        <v/>
      </c>
      <c r="S19" s="206" t="str">
        <f t="shared" si="26"/>
        <v/>
      </c>
      <c r="T19" s="206">
        <f t="shared" si="26"/>
        <v>6</v>
      </c>
      <c r="U19" s="206" t="str">
        <f t="shared" si="26"/>
        <v/>
      </c>
      <c r="V19" s="206" t="str">
        <f t="shared" si="26"/>
        <v/>
      </c>
      <c r="W19" s="206" t="str">
        <f t="shared" si="26"/>
        <v/>
      </c>
      <c r="X19" s="206" t="str">
        <f t="shared" si="26"/>
        <v/>
      </c>
      <c r="Y19" s="206" t="str">
        <f t="shared" si="26"/>
        <v/>
      </c>
      <c r="Z19" s="206" t="str">
        <f t="shared" si="26"/>
        <v/>
      </c>
      <c r="AA19" s="206"/>
      <c r="AB19" s="206" t="str">
        <f t="shared" ref="AB19:AI19" si="27">IF(ISNUMBER(SEARCH($F19,AB$8)),$D19,"")</f>
        <v/>
      </c>
      <c r="AC19" s="206" t="str">
        <f t="shared" si="27"/>
        <v/>
      </c>
      <c r="AD19" s="206" t="str">
        <f t="shared" si="27"/>
        <v/>
      </c>
      <c r="AE19" s="206" t="str">
        <f t="shared" si="27"/>
        <v/>
      </c>
      <c r="AF19" s="206">
        <f t="shared" si="27"/>
        <v>6</v>
      </c>
      <c r="AG19" s="206" t="str">
        <f t="shared" si="27"/>
        <v/>
      </c>
      <c r="AH19" s="206" t="str">
        <f t="shared" si="27"/>
        <v/>
      </c>
      <c r="AI19" s="206" t="str">
        <f t="shared" si="27"/>
        <v/>
      </c>
      <c r="AJ19" s="206"/>
      <c r="AK19" s="206" t="str">
        <f t="shared" ref="AK19:AR19" si="28">IF(ISNUMBER(SEARCH($H19,AK$8)),$D19,"")</f>
        <v/>
      </c>
      <c r="AL19" s="206" t="str">
        <f t="shared" si="28"/>
        <v/>
      </c>
      <c r="AM19" s="206" t="str">
        <f t="shared" si="28"/>
        <v/>
      </c>
      <c r="AN19" s="206">
        <f t="shared" si="28"/>
        <v>6</v>
      </c>
      <c r="AO19" s="206" t="str">
        <f t="shared" si="28"/>
        <v/>
      </c>
      <c r="AP19" s="206" t="str">
        <f t="shared" si="28"/>
        <v/>
      </c>
      <c r="AQ19" s="206" t="str">
        <f t="shared" si="28"/>
        <v/>
      </c>
      <c r="AR19" s="206" t="str">
        <f t="shared" si="28"/>
        <v/>
      </c>
    </row>
    <row r="20">
      <c r="A20" s="122"/>
      <c r="B20" s="122" t="s">
        <v>1506</v>
      </c>
      <c r="C20" s="122">
        <v>2.0</v>
      </c>
      <c r="D20" s="122">
        <v>10.0</v>
      </c>
      <c r="E20" s="122" t="s">
        <v>1029</v>
      </c>
      <c r="F20" s="122" t="s">
        <v>1443</v>
      </c>
      <c r="G20" s="122"/>
      <c r="H20" s="122" t="s">
        <v>1447</v>
      </c>
      <c r="I20" s="122"/>
      <c r="J20" s="206" t="str">
        <f t="shared" ref="J20:Z20" si="29">IF(ISNUMBER(SEARCH($E20,J$8)),$D20,"")</f>
        <v/>
      </c>
      <c r="K20" s="206">
        <f t="shared" si="29"/>
        <v>10</v>
      </c>
      <c r="L20" s="206" t="str">
        <f t="shared" si="29"/>
        <v/>
      </c>
      <c r="M20" s="206" t="str">
        <f t="shared" si="29"/>
        <v/>
      </c>
      <c r="N20" s="206" t="str">
        <f t="shared" si="29"/>
        <v/>
      </c>
      <c r="O20" s="206" t="str">
        <f t="shared" si="29"/>
        <v/>
      </c>
      <c r="P20" s="206" t="str">
        <f t="shared" si="29"/>
        <v/>
      </c>
      <c r="Q20" s="206" t="str">
        <f t="shared" si="29"/>
        <v/>
      </c>
      <c r="R20" s="206" t="str">
        <f t="shared" si="29"/>
        <v/>
      </c>
      <c r="S20" s="206" t="str">
        <f t="shared" si="29"/>
        <v/>
      </c>
      <c r="T20" s="206" t="str">
        <f t="shared" si="29"/>
        <v/>
      </c>
      <c r="U20" s="206" t="str">
        <f t="shared" si="29"/>
        <v/>
      </c>
      <c r="V20" s="206" t="str">
        <f t="shared" si="29"/>
        <v/>
      </c>
      <c r="W20" s="206" t="str">
        <f t="shared" si="29"/>
        <v/>
      </c>
      <c r="X20" s="206" t="str">
        <f t="shared" si="29"/>
        <v/>
      </c>
      <c r="Y20" s="206" t="str">
        <f t="shared" si="29"/>
        <v/>
      </c>
      <c r="Z20" s="206" t="str">
        <f t="shared" si="29"/>
        <v/>
      </c>
      <c r="AA20" s="206"/>
      <c r="AB20" s="206">
        <f t="shared" ref="AB20:AI20" si="30">IF(ISNUMBER(SEARCH($F20,AB$8)),$D20,"")</f>
        <v>10</v>
      </c>
      <c r="AC20" s="206" t="str">
        <f t="shared" si="30"/>
        <v/>
      </c>
      <c r="AD20" s="206" t="str">
        <f t="shared" si="30"/>
        <v/>
      </c>
      <c r="AE20" s="206" t="str">
        <f t="shared" si="30"/>
        <v/>
      </c>
      <c r="AF20" s="206" t="str">
        <f t="shared" si="30"/>
        <v/>
      </c>
      <c r="AG20" s="206" t="str">
        <f t="shared" si="30"/>
        <v/>
      </c>
      <c r="AH20" s="206" t="str">
        <f t="shared" si="30"/>
        <v/>
      </c>
      <c r="AI20" s="206" t="str">
        <f t="shared" si="30"/>
        <v/>
      </c>
      <c r="AJ20" s="206"/>
      <c r="AK20" s="206" t="str">
        <f t="shared" ref="AK20:AR20" si="31">IF(ISNUMBER(SEARCH($H20,AK$8)),$D20,"")</f>
        <v/>
      </c>
      <c r="AL20" s="206" t="str">
        <f t="shared" si="31"/>
        <v/>
      </c>
      <c r="AM20" s="206" t="str">
        <f t="shared" si="31"/>
        <v/>
      </c>
      <c r="AN20" s="206" t="str">
        <f t="shared" si="31"/>
        <v/>
      </c>
      <c r="AO20" s="206">
        <f t="shared" si="31"/>
        <v>10</v>
      </c>
      <c r="AP20" s="206" t="str">
        <f t="shared" si="31"/>
        <v/>
      </c>
      <c r="AQ20" s="206" t="str">
        <f t="shared" si="31"/>
        <v/>
      </c>
      <c r="AR20" s="206" t="str">
        <f t="shared" si="31"/>
        <v/>
      </c>
    </row>
    <row r="21">
      <c r="A21" s="122"/>
      <c r="B21" s="122" t="s">
        <v>1540</v>
      </c>
      <c r="C21" s="122">
        <v>3.0</v>
      </c>
      <c r="D21" s="122">
        <v>8.0</v>
      </c>
      <c r="E21" s="122" t="s">
        <v>1035</v>
      </c>
      <c r="F21" s="122" t="s">
        <v>1445</v>
      </c>
      <c r="G21" s="122" t="s">
        <v>1491</v>
      </c>
      <c r="H21" s="122" t="s">
        <v>1448</v>
      </c>
      <c r="I21" s="122"/>
      <c r="J21" s="206" t="str">
        <f t="shared" ref="J21:Z21" si="32">IF(ISNUMBER(SEARCH($E21,J$8)),$D21,"")</f>
        <v/>
      </c>
      <c r="K21" s="206" t="str">
        <f t="shared" si="32"/>
        <v/>
      </c>
      <c r="L21" s="206" t="str">
        <f t="shared" si="32"/>
        <v/>
      </c>
      <c r="M21" s="206" t="str">
        <f t="shared" si="32"/>
        <v/>
      </c>
      <c r="N21" s="206" t="str">
        <f t="shared" si="32"/>
        <v/>
      </c>
      <c r="O21" s="206" t="str">
        <f t="shared" si="32"/>
        <v/>
      </c>
      <c r="P21" s="206" t="str">
        <f t="shared" si="32"/>
        <v/>
      </c>
      <c r="Q21" s="206" t="str">
        <f t="shared" si="32"/>
        <v/>
      </c>
      <c r="R21" s="206">
        <f t="shared" si="32"/>
        <v>8</v>
      </c>
      <c r="S21" s="206" t="str">
        <f t="shared" si="32"/>
        <v/>
      </c>
      <c r="T21" s="206" t="str">
        <f t="shared" si="32"/>
        <v/>
      </c>
      <c r="U21" s="206" t="str">
        <f t="shared" si="32"/>
        <v/>
      </c>
      <c r="V21" s="206" t="str">
        <f t="shared" si="32"/>
        <v/>
      </c>
      <c r="W21" s="206" t="str">
        <f t="shared" si="32"/>
        <v/>
      </c>
      <c r="X21" s="206" t="str">
        <f t="shared" si="32"/>
        <v/>
      </c>
      <c r="Y21" s="206" t="str">
        <f t="shared" si="32"/>
        <v/>
      </c>
      <c r="Z21" s="206" t="str">
        <f t="shared" si="32"/>
        <v/>
      </c>
      <c r="AA21" s="206"/>
      <c r="AB21" s="206" t="str">
        <f t="shared" ref="AB21:AI21" si="33">IF(ISNUMBER(SEARCH($F21,AB$8)),$D21,"")</f>
        <v/>
      </c>
      <c r="AC21" s="206" t="str">
        <f t="shared" si="33"/>
        <v/>
      </c>
      <c r="AD21" s="206">
        <f t="shared" si="33"/>
        <v>8</v>
      </c>
      <c r="AE21" s="206" t="str">
        <f t="shared" si="33"/>
        <v/>
      </c>
      <c r="AF21" s="206" t="str">
        <f t="shared" si="33"/>
        <v/>
      </c>
      <c r="AG21" s="206" t="str">
        <f t="shared" si="33"/>
        <v/>
      </c>
      <c r="AH21" s="206" t="str">
        <f t="shared" si="33"/>
        <v/>
      </c>
      <c r="AI21" s="206" t="str">
        <f t="shared" si="33"/>
        <v/>
      </c>
      <c r="AJ21" s="206"/>
      <c r="AK21" s="206" t="str">
        <f t="shared" ref="AK21:AR21" si="34">IF(ISNUMBER(SEARCH($H21,AK$8)),$D21,"")</f>
        <v/>
      </c>
      <c r="AL21" s="206" t="str">
        <f t="shared" si="34"/>
        <v/>
      </c>
      <c r="AM21" s="206" t="str">
        <f t="shared" si="34"/>
        <v/>
      </c>
      <c r="AN21" s="206" t="str">
        <f t="shared" si="34"/>
        <v/>
      </c>
      <c r="AO21" s="206" t="str">
        <f t="shared" si="34"/>
        <v/>
      </c>
      <c r="AP21" s="206">
        <f t="shared" si="34"/>
        <v>8</v>
      </c>
      <c r="AQ21" s="206" t="str">
        <f t="shared" si="34"/>
        <v/>
      </c>
      <c r="AR21" s="206" t="str">
        <f t="shared" si="34"/>
        <v/>
      </c>
    </row>
    <row r="22">
      <c r="A22" s="420"/>
      <c r="B22" s="420" t="s">
        <v>1542</v>
      </c>
      <c r="C22" s="420">
        <v>4.0</v>
      </c>
      <c r="D22" s="420">
        <v>5.0</v>
      </c>
      <c r="E22" s="420" t="s">
        <v>1072</v>
      </c>
      <c r="F22" s="420" t="s">
        <v>1446</v>
      </c>
      <c r="G22" s="420"/>
      <c r="H22" s="420" t="s">
        <v>1443</v>
      </c>
      <c r="I22" s="420" t="s">
        <v>1491</v>
      </c>
      <c r="J22" s="206" t="str">
        <f t="shared" ref="J22:Z22" si="35">IF(ISNUMBER(SEARCH($E22,J$8)),$D22,"")</f>
        <v/>
      </c>
      <c r="K22" s="206" t="str">
        <f t="shared" si="35"/>
        <v/>
      </c>
      <c r="L22" s="206" t="str">
        <f t="shared" si="35"/>
        <v/>
      </c>
      <c r="M22" s="206" t="str">
        <f t="shared" si="35"/>
        <v/>
      </c>
      <c r="N22" s="206" t="str">
        <f t="shared" si="35"/>
        <v/>
      </c>
      <c r="O22" s="206" t="str">
        <f t="shared" si="35"/>
        <v/>
      </c>
      <c r="P22" s="206" t="str">
        <f t="shared" si="35"/>
        <v/>
      </c>
      <c r="Q22" s="206" t="str">
        <f t="shared" si="35"/>
        <v/>
      </c>
      <c r="R22" s="206" t="str">
        <f t="shared" si="35"/>
        <v/>
      </c>
      <c r="S22" s="206" t="str">
        <f t="shared" si="35"/>
        <v/>
      </c>
      <c r="T22" s="206" t="str">
        <f t="shared" si="35"/>
        <v/>
      </c>
      <c r="U22" s="206" t="str">
        <f t="shared" si="35"/>
        <v/>
      </c>
      <c r="V22" s="206" t="str">
        <f t="shared" si="35"/>
        <v/>
      </c>
      <c r="W22" s="206" t="str">
        <f t="shared" si="35"/>
        <v/>
      </c>
      <c r="X22" s="206" t="str">
        <f t="shared" si="35"/>
        <v/>
      </c>
      <c r="Y22" s="206">
        <f t="shared" si="35"/>
        <v>5</v>
      </c>
      <c r="Z22" s="206" t="str">
        <f t="shared" si="35"/>
        <v/>
      </c>
      <c r="AA22" s="206"/>
      <c r="AB22" s="206" t="str">
        <f t="shared" ref="AB22:AI22" si="36">IF(ISNUMBER(SEARCH($F22,AB$8)),$D22,"")</f>
        <v/>
      </c>
      <c r="AC22" s="206" t="str">
        <f t="shared" si="36"/>
        <v/>
      </c>
      <c r="AD22" s="206" t="str">
        <f t="shared" si="36"/>
        <v/>
      </c>
      <c r="AE22" s="206">
        <f t="shared" si="36"/>
        <v>5</v>
      </c>
      <c r="AF22" s="206" t="str">
        <f t="shared" si="36"/>
        <v/>
      </c>
      <c r="AG22" s="206" t="str">
        <f t="shared" si="36"/>
        <v/>
      </c>
      <c r="AH22" s="206" t="str">
        <f t="shared" si="36"/>
        <v/>
      </c>
      <c r="AI22" s="206" t="str">
        <f t="shared" si="36"/>
        <v/>
      </c>
      <c r="AJ22" s="206"/>
      <c r="AK22" s="206">
        <f t="shared" ref="AK22:AR22" si="37">IF(ISNUMBER(SEARCH($H22,AK$8)),$D22,"")</f>
        <v>5</v>
      </c>
      <c r="AL22" s="206" t="str">
        <f t="shared" si="37"/>
        <v/>
      </c>
      <c r="AM22" s="206" t="str">
        <f t="shared" si="37"/>
        <v/>
      </c>
      <c r="AN22" s="206" t="str">
        <f t="shared" si="37"/>
        <v/>
      </c>
      <c r="AO22" s="206" t="str">
        <f t="shared" si="37"/>
        <v/>
      </c>
      <c r="AP22" s="206" t="str">
        <f t="shared" si="37"/>
        <v/>
      </c>
      <c r="AQ22" s="206" t="str">
        <f t="shared" si="37"/>
        <v/>
      </c>
      <c r="AR22" s="206" t="str">
        <f t="shared" si="37"/>
        <v/>
      </c>
    </row>
    <row r="23">
      <c r="A23" s="356" t="s">
        <v>1475</v>
      </c>
      <c r="B23" s="356" t="s">
        <v>1494</v>
      </c>
      <c r="C23" s="356" t="s">
        <v>1477</v>
      </c>
      <c r="D23" s="356" t="s">
        <v>1478</v>
      </c>
      <c r="E23" s="356" t="s">
        <v>1489</v>
      </c>
      <c r="F23" s="356" t="s">
        <v>1481</v>
      </c>
      <c r="G23" s="356" t="s">
        <v>1482</v>
      </c>
      <c r="H23" s="356" t="s">
        <v>1483</v>
      </c>
      <c r="I23" s="356" t="s">
        <v>1484</v>
      </c>
      <c r="J23" s="206" t="str">
        <f t="shared" ref="J23:Z23" si="38">IF(ISNUMBER(SEARCH($E23,J$8)),$D23,"")</f>
        <v/>
      </c>
      <c r="K23" s="206" t="str">
        <f t="shared" si="38"/>
        <v/>
      </c>
      <c r="L23" s="206" t="str">
        <f t="shared" si="38"/>
        <v/>
      </c>
      <c r="M23" s="206" t="str">
        <f t="shared" si="38"/>
        <v/>
      </c>
      <c r="N23" s="206" t="str">
        <f t="shared" si="38"/>
        <v/>
      </c>
      <c r="O23" s="206" t="str">
        <f t="shared" si="38"/>
        <v/>
      </c>
      <c r="P23" s="206" t="str">
        <f t="shared" si="38"/>
        <v/>
      </c>
      <c r="Q23" s="206" t="str">
        <f t="shared" si="38"/>
        <v/>
      </c>
      <c r="R23" s="206" t="str">
        <f t="shared" si="38"/>
        <v/>
      </c>
      <c r="S23" s="206" t="str">
        <f t="shared" si="38"/>
        <v/>
      </c>
      <c r="T23" s="206" t="str">
        <f t="shared" si="38"/>
        <v/>
      </c>
      <c r="U23" s="206" t="str">
        <f t="shared" si="38"/>
        <v/>
      </c>
      <c r="V23" s="206" t="str">
        <f t="shared" si="38"/>
        <v/>
      </c>
      <c r="W23" s="206" t="str">
        <f t="shared" si="38"/>
        <v/>
      </c>
      <c r="X23" s="206" t="str">
        <f t="shared" si="38"/>
        <v/>
      </c>
      <c r="Y23" s="206" t="str">
        <f t="shared" si="38"/>
        <v/>
      </c>
      <c r="Z23" s="206" t="str">
        <f t="shared" si="38"/>
        <v/>
      </c>
      <c r="AA23" s="206"/>
      <c r="AB23" s="206" t="str">
        <f t="shared" ref="AB23:AI23" si="39">IF(ISNUMBER(SEARCH($F23,AB$8)),$D23,"")</f>
        <v/>
      </c>
      <c r="AC23" s="206" t="str">
        <f t="shared" si="39"/>
        <v/>
      </c>
      <c r="AD23" s="206" t="str">
        <f t="shared" si="39"/>
        <v/>
      </c>
      <c r="AE23" s="206" t="str">
        <f t="shared" si="39"/>
        <v/>
      </c>
      <c r="AF23" s="206" t="str">
        <f t="shared" si="39"/>
        <v/>
      </c>
      <c r="AG23" s="206" t="str">
        <f t="shared" si="39"/>
        <v/>
      </c>
      <c r="AH23" s="206" t="str">
        <f t="shared" si="39"/>
        <v/>
      </c>
      <c r="AI23" s="206" t="str">
        <f t="shared" si="39"/>
        <v/>
      </c>
      <c r="AJ23" s="206"/>
      <c r="AK23" s="206" t="str">
        <f t="shared" ref="AK23:AR23" si="40">IF(ISNUMBER(SEARCH($H23,AK$8)),$D23,"")</f>
        <v/>
      </c>
      <c r="AL23" s="206" t="str">
        <f t="shared" si="40"/>
        <v/>
      </c>
      <c r="AM23" s="206" t="str">
        <f t="shared" si="40"/>
        <v/>
      </c>
      <c r="AN23" s="206" t="str">
        <f t="shared" si="40"/>
        <v/>
      </c>
      <c r="AO23" s="206" t="str">
        <f t="shared" si="40"/>
        <v/>
      </c>
      <c r="AP23" s="206" t="str">
        <f t="shared" si="40"/>
        <v/>
      </c>
      <c r="AQ23" s="206" t="str">
        <f t="shared" si="40"/>
        <v/>
      </c>
      <c r="AR23" s="206" t="str">
        <f t="shared" si="40"/>
        <v/>
      </c>
    </row>
    <row r="24">
      <c r="A24" s="122" t="s">
        <v>1491</v>
      </c>
      <c r="B24" s="122" t="s">
        <v>1545</v>
      </c>
      <c r="C24" s="122">
        <v>4.0</v>
      </c>
      <c r="D24" s="122">
        <v>9.0</v>
      </c>
      <c r="E24" s="122" t="s">
        <v>1353</v>
      </c>
      <c r="F24" s="122" t="s">
        <v>1443</v>
      </c>
      <c r="G24" s="122"/>
      <c r="H24" s="122" t="s">
        <v>1449</v>
      </c>
      <c r="I24" s="122"/>
      <c r="J24" s="206" t="str">
        <f t="shared" ref="J24:Z24" si="41">IF(ISNUMBER(SEARCH($E24,J$8)),$D24,"")</f>
        <v/>
      </c>
      <c r="K24" s="206" t="str">
        <f t="shared" si="41"/>
        <v/>
      </c>
      <c r="L24" s="206" t="str">
        <f t="shared" si="41"/>
        <v/>
      </c>
      <c r="M24" s="206" t="str">
        <f t="shared" si="41"/>
        <v/>
      </c>
      <c r="N24" s="206" t="str">
        <f t="shared" si="41"/>
        <v/>
      </c>
      <c r="O24" s="206" t="str">
        <f t="shared" si="41"/>
        <v/>
      </c>
      <c r="P24" s="206" t="str">
        <f t="shared" si="41"/>
        <v/>
      </c>
      <c r="Q24" s="206">
        <f t="shared" si="41"/>
        <v>9</v>
      </c>
      <c r="R24" s="206" t="str">
        <f t="shared" si="41"/>
        <v/>
      </c>
      <c r="S24" s="206" t="str">
        <f t="shared" si="41"/>
        <v/>
      </c>
      <c r="T24" s="206" t="str">
        <f t="shared" si="41"/>
        <v/>
      </c>
      <c r="U24" s="206" t="str">
        <f t="shared" si="41"/>
        <v/>
      </c>
      <c r="V24" s="206" t="str">
        <f t="shared" si="41"/>
        <v/>
      </c>
      <c r="W24" s="206" t="str">
        <f t="shared" si="41"/>
        <v/>
      </c>
      <c r="X24" s="206" t="str">
        <f t="shared" si="41"/>
        <v/>
      </c>
      <c r="Y24" s="206" t="str">
        <f t="shared" si="41"/>
        <v/>
      </c>
      <c r="Z24" s="206" t="str">
        <f t="shared" si="41"/>
        <v/>
      </c>
      <c r="AA24" s="206"/>
      <c r="AB24" s="206">
        <f t="shared" ref="AB24:AI24" si="42">IF(ISNUMBER(SEARCH($F24,AB$8)),$D24,"")</f>
        <v>9</v>
      </c>
      <c r="AC24" s="206" t="str">
        <f t="shared" si="42"/>
        <v/>
      </c>
      <c r="AD24" s="206" t="str">
        <f t="shared" si="42"/>
        <v/>
      </c>
      <c r="AE24" s="206" t="str">
        <f t="shared" si="42"/>
        <v/>
      </c>
      <c r="AF24" s="206" t="str">
        <f t="shared" si="42"/>
        <v/>
      </c>
      <c r="AG24" s="206" t="str">
        <f t="shared" si="42"/>
        <v/>
      </c>
      <c r="AH24" s="206" t="str">
        <f t="shared" si="42"/>
        <v/>
      </c>
      <c r="AI24" s="206" t="str">
        <f t="shared" si="42"/>
        <v/>
      </c>
      <c r="AJ24" s="206"/>
      <c r="AK24" s="206" t="str">
        <f t="shared" ref="AK24:AR24" si="43">IF(ISNUMBER(SEARCH($H24,AK$8)),$D24,"")</f>
        <v/>
      </c>
      <c r="AL24" s="206" t="str">
        <f t="shared" si="43"/>
        <v/>
      </c>
      <c r="AM24" s="206" t="str">
        <f t="shared" si="43"/>
        <v/>
      </c>
      <c r="AN24" s="206" t="str">
        <f t="shared" si="43"/>
        <v/>
      </c>
      <c r="AO24" s="206" t="str">
        <f t="shared" si="43"/>
        <v/>
      </c>
      <c r="AP24" s="206" t="str">
        <f t="shared" si="43"/>
        <v/>
      </c>
      <c r="AQ24" s="206">
        <f t="shared" si="43"/>
        <v>9</v>
      </c>
      <c r="AR24" s="206" t="str">
        <f t="shared" si="43"/>
        <v/>
      </c>
    </row>
    <row r="25">
      <c r="A25" s="122"/>
      <c r="B25" s="122" t="s">
        <v>1546</v>
      </c>
      <c r="C25" s="122">
        <v>5.0</v>
      </c>
      <c r="D25" s="122">
        <v>8.0</v>
      </c>
      <c r="E25" s="122" t="s">
        <v>1076</v>
      </c>
      <c r="F25" s="122" t="s">
        <v>1450</v>
      </c>
      <c r="G25" s="122"/>
      <c r="H25" s="122" t="s">
        <v>1445</v>
      </c>
      <c r="I25" s="122"/>
      <c r="J25" s="206" t="str">
        <f t="shared" ref="J25:Z25" si="44">IF(ISNUMBER(SEARCH($E25,J$8)),$D25,"")</f>
        <v/>
      </c>
      <c r="K25" s="206" t="str">
        <f t="shared" si="44"/>
        <v/>
      </c>
      <c r="L25" s="206" t="str">
        <f t="shared" si="44"/>
        <v/>
      </c>
      <c r="M25" s="206" t="str">
        <f t="shared" si="44"/>
        <v/>
      </c>
      <c r="N25" s="206" t="str">
        <f t="shared" si="44"/>
        <v/>
      </c>
      <c r="O25" s="206" t="str">
        <f t="shared" si="44"/>
        <v/>
      </c>
      <c r="P25" s="206" t="str">
        <f t="shared" si="44"/>
        <v/>
      </c>
      <c r="Q25" s="206" t="str">
        <f t="shared" si="44"/>
        <v/>
      </c>
      <c r="R25" s="206" t="str">
        <f t="shared" si="44"/>
        <v/>
      </c>
      <c r="S25" s="206" t="str">
        <f t="shared" si="44"/>
        <v/>
      </c>
      <c r="T25" s="206" t="str">
        <f t="shared" si="44"/>
        <v/>
      </c>
      <c r="U25" s="206" t="str">
        <f t="shared" si="44"/>
        <v/>
      </c>
      <c r="V25" s="206" t="str">
        <f t="shared" si="44"/>
        <v/>
      </c>
      <c r="W25" s="206" t="str">
        <f t="shared" si="44"/>
        <v/>
      </c>
      <c r="X25" s="206" t="str">
        <f t="shared" si="44"/>
        <v/>
      </c>
      <c r="Y25" s="206" t="str">
        <f t="shared" si="44"/>
        <v/>
      </c>
      <c r="Z25" s="206">
        <f t="shared" si="44"/>
        <v>8</v>
      </c>
      <c r="AA25" s="206"/>
      <c r="AB25" s="206" t="str">
        <f t="shared" ref="AB25:AI25" si="45">IF(ISNUMBER(SEARCH($F25,AB$8)),$D25,"")</f>
        <v/>
      </c>
      <c r="AC25" s="206" t="str">
        <f t="shared" si="45"/>
        <v/>
      </c>
      <c r="AD25" s="206" t="str">
        <f t="shared" si="45"/>
        <v/>
      </c>
      <c r="AE25" s="206" t="str">
        <f t="shared" si="45"/>
        <v/>
      </c>
      <c r="AF25" s="206" t="str">
        <f t="shared" si="45"/>
        <v/>
      </c>
      <c r="AG25" s="206" t="str">
        <f t="shared" si="45"/>
        <v/>
      </c>
      <c r="AH25" s="206" t="str">
        <f t="shared" si="45"/>
        <v/>
      </c>
      <c r="AI25" s="206">
        <f t="shared" si="45"/>
        <v>8</v>
      </c>
      <c r="AJ25" s="206"/>
      <c r="AK25" s="206" t="str">
        <f t="shared" ref="AK25:AR25" si="46">IF(ISNUMBER(SEARCH($H25,AK$8)),$D25,"")</f>
        <v/>
      </c>
      <c r="AL25" s="206" t="str">
        <f t="shared" si="46"/>
        <v/>
      </c>
      <c r="AM25" s="206">
        <f t="shared" si="46"/>
        <v>8</v>
      </c>
      <c r="AN25" s="206" t="str">
        <f t="shared" si="46"/>
        <v/>
      </c>
      <c r="AO25" s="206" t="str">
        <f t="shared" si="46"/>
        <v/>
      </c>
      <c r="AP25" s="206" t="str">
        <f t="shared" si="46"/>
        <v/>
      </c>
      <c r="AQ25" s="206" t="str">
        <f t="shared" si="46"/>
        <v/>
      </c>
      <c r="AR25" s="206" t="str">
        <f t="shared" si="46"/>
        <v/>
      </c>
    </row>
    <row r="26">
      <c r="A26" s="122"/>
      <c r="B26" s="122" t="s">
        <v>1547</v>
      </c>
      <c r="C26" s="122">
        <v>6.0</v>
      </c>
      <c r="D26" s="122">
        <v>8.0</v>
      </c>
      <c r="E26" s="122" t="s">
        <v>1006</v>
      </c>
      <c r="F26" s="122" t="s">
        <v>1447</v>
      </c>
      <c r="G26" s="122"/>
      <c r="H26" s="122" t="s">
        <v>1446</v>
      </c>
      <c r="I26" s="122"/>
      <c r="J26" s="206" t="str">
        <f t="shared" ref="J26:Z26" si="47">IF(ISNUMBER(SEARCH($E26,J$8)),$D26,"")</f>
        <v/>
      </c>
      <c r="K26" s="206" t="str">
        <f t="shared" si="47"/>
        <v/>
      </c>
      <c r="L26" s="206" t="str">
        <f t="shared" si="47"/>
        <v/>
      </c>
      <c r="M26" s="206" t="str">
        <f t="shared" si="47"/>
        <v/>
      </c>
      <c r="N26" s="206" t="str">
        <f t="shared" si="47"/>
        <v/>
      </c>
      <c r="O26" s="206" t="str">
        <f t="shared" si="47"/>
        <v/>
      </c>
      <c r="P26" s="206">
        <f t="shared" si="47"/>
        <v>8</v>
      </c>
      <c r="Q26" s="206" t="str">
        <f t="shared" si="47"/>
        <v/>
      </c>
      <c r="R26" s="206" t="str">
        <f t="shared" si="47"/>
        <v/>
      </c>
      <c r="S26" s="206" t="str">
        <f t="shared" si="47"/>
        <v/>
      </c>
      <c r="T26" s="206" t="str">
        <f t="shared" si="47"/>
        <v/>
      </c>
      <c r="U26" s="206" t="str">
        <f t="shared" si="47"/>
        <v/>
      </c>
      <c r="V26" s="206" t="str">
        <f t="shared" si="47"/>
        <v/>
      </c>
      <c r="W26" s="206" t="str">
        <f t="shared" si="47"/>
        <v/>
      </c>
      <c r="X26" s="206" t="str">
        <f t="shared" si="47"/>
        <v/>
      </c>
      <c r="Y26" s="206" t="str">
        <f t="shared" si="47"/>
        <v/>
      </c>
      <c r="Z26" s="206" t="str">
        <f t="shared" si="47"/>
        <v/>
      </c>
      <c r="AA26" s="206"/>
      <c r="AB26" s="206" t="str">
        <f t="shared" ref="AB26:AI26" si="48">IF(ISNUMBER(SEARCH($F26,AB$8)),$D26,"")</f>
        <v/>
      </c>
      <c r="AC26" s="206" t="str">
        <f t="shared" si="48"/>
        <v/>
      </c>
      <c r="AD26" s="206" t="str">
        <f t="shared" si="48"/>
        <v/>
      </c>
      <c r="AE26" s="206" t="str">
        <f t="shared" si="48"/>
        <v/>
      </c>
      <c r="AF26" s="206">
        <f t="shared" si="48"/>
        <v>8</v>
      </c>
      <c r="AG26" s="206" t="str">
        <f t="shared" si="48"/>
        <v/>
      </c>
      <c r="AH26" s="206" t="str">
        <f t="shared" si="48"/>
        <v/>
      </c>
      <c r="AI26" s="206" t="str">
        <f t="shared" si="48"/>
        <v/>
      </c>
      <c r="AJ26" s="206"/>
      <c r="AK26" s="206" t="str">
        <f t="shared" ref="AK26:AR26" si="49">IF(ISNUMBER(SEARCH($H26,AK$8)),$D26,"")</f>
        <v/>
      </c>
      <c r="AL26" s="206" t="str">
        <f t="shared" si="49"/>
        <v/>
      </c>
      <c r="AM26" s="206" t="str">
        <f t="shared" si="49"/>
        <v/>
      </c>
      <c r="AN26" s="206">
        <f t="shared" si="49"/>
        <v>8</v>
      </c>
      <c r="AO26" s="206" t="str">
        <f t="shared" si="49"/>
        <v/>
      </c>
      <c r="AP26" s="206" t="str">
        <f t="shared" si="49"/>
        <v/>
      </c>
      <c r="AQ26" s="206" t="str">
        <f t="shared" si="49"/>
        <v/>
      </c>
      <c r="AR26" s="206" t="str">
        <f t="shared" si="49"/>
        <v/>
      </c>
    </row>
    <row r="27">
      <c r="A27" s="122"/>
      <c r="B27" s="122" t="s">
        <v>1549</v>
      </c>
      <c r="C27" s="122">
        <v>1.0</v>
      </c>
      <c r="D27" s="122">
        <v>8.0</v>
      </c>
      <c r="E27" s="122" t="s">
        <v>1471</v>
      </c>
      <c r="F27" s="122" t="s">
        <v>1448</v>
      </c>
      <c r="G27" s="122"/>
      <c r="H27" s="122" t="s">
        <v>1448</v>
      </c>
      <c r="I27" s="122"/>
      <c r="J27" s="206" t="str">
        <f t="shared" ref="J27:Z27" si="50">IF(ISNUMBER(SEARCH($E27,J$8)),$D27,"")</f>
        <v/>
      </c>
      <c r="K27" s="206" t="str">
        <f t="shared" si="50"/>
        <v/>
      </c>
      <c r="L27" s="206" t="str">
        <f t="shared" si="50"/>
        <v/>
      </c>
      <c r="M27" s="206" t="str">
        <f t="shared" si="50"/>
        <v/>
      </c>
      <c r="N27" s="206" t="str">
        <f t="shared" si="50"/>
        <v/>
      </c>
      <c r="O27" s="206" t="str">
        <f t="shared" si="50"/>
        <v/>
      </c>
      <c r="P27" s="206" t="str">
        <f t="shared" si="50"/>
        <v/>
      </c>
      <c r="Q27" s="206" t="str">
        <f t="shared" si="50"/>
        <v/>
      </c>
      <c r="R27" s="206" t="str">
        <f t="shared" si="50"/>
        <v/>
      </c>
      <c r="S27" s="206" t="str">
        <f t="shared" si="50"/>
        <v/>
      </c>
      <c r="T27" s="206">
        <f t="shared" si="50"/>
        <v>8</v>
      </c>
      <c r="U27" s="206" t="str">
        <f t="shared" si="50"/>
        <v/>
      </c>
      <c r="V27" s="206" t="str">
        <f t="shared" si="50"/>
        <v/>
      </c>
      <c r="W27" s="206" t="str">
        <f t="shared" si="50"/>
        <v/>
      </c>
      <c r="X27" s="206" t="str">
        <f t="shared" si="50"/>
        <v/>
      </c>
      <c r="Y27" s="206" t="str">
        <f t="shared" si="50"/>
        <v/>
      </c>
      <c r="Z27" s="206" t="str">
        <f t="shared" si="50"/>
        <v/>
      </c>
      <c r="AA27" s="206"/>
      <c r="AB27" s="206" t="str">
        <f t="shared" ref="AB27:AI27" si="51">IF(ISNUMBER(SEARCH($F27,AB$8)),$D27,"")</f>
        <v/>
      </c>
      <c r="AC27" s="206" t="str">
        <f t="shared" si="51"/>
        <v/>
      </c>
      <c r="AD27" s="206" t="str">
        <f t="shared" si="51"/>
        <v/>
      </c>
      <c r="AE27" s="206" t="str">
        <f t="shared" si="51"/>
        <v/>
      </c>
      <c r="AF27" s="206" t="str">
        <f t="shared" si="51"/>
        <v/>
      </c>
      <c r="AG27" s="206">
        <f t="shared" si="51"/>
        <v>8</v>
      </c>
      <c r="AH27" s="206" t="str">
        <f t="shared" si="51"/>
        <v/>
      </c>
      <c r="AI27" s="206" t="str">
        <f t="shared" si="51"/>
        <v/>
      </c>
      <c r="AJ27" s="206"/>
      <c r="AK27" s="206" t="str">
        <f t="shared" ref="AK27:AR27" si="52">IF(ISNUMBER(SEARCH($H27,AK$8)),$D27,"")</f>
        <v/>
      </c>
      <c r="AL27" s="206" t="str">
        <f t="shared" si="52"/>
        <v/>
      </c>
      <c r="AM27" s="206" t="str">
        <f t="shared" si="52"/>
        <v/>
      </c>
      <c r="AN27" s="206" t="str">
        <f t="shared" si="52"/>
        <v/>
      </c>
      <c r="AO27" s="206" t="str">
        <f t="shared" si="52"/>
        <v/>
      </c>
      <c r="AP27" s="206">
        <f t="shared" si="52"/>
        <v>8</v>
      </c>
      <c r="AQ27" s="206" t="str">
        <f t="shared" si="52"/>
        <v/>
      </c>
      <c r="AR27" s="206" t="str">
        <f t="shared" si="52"/>
        <v/>
      </c>
    </row>
    <row r="28">
      <c r="A28" s="122"/>
      <c r="B28" s="122" t="s">
        <v>1550</v>
      </c>
      <c r="C28" s="122">
        <v>2.0</v>
      </c>
      <c r="D28" s="122">
        <v>8.0</v>
      </c>
      <c r="E28" s="122" t="s">
        <v>1029</v>
      </c>
      <c r="F28" s="122" t="s">
        <v>1449</v>
      </c>
      <c r="G28" s="122"/>
      <c r="H28" s="122" t="s">
        <v>1450</v>
      </c>
      <c r="I28" s="122"/>
      <c r="J28" s="206" t="str">
        <f t="shared" ref="J28:Z28" si="53">IF(ISNUMBER(SEARCH($E28,J$8)),$D28,"")</f>
        <v/>
      </c>
      <c r="K28" s="206">
        <f t="shared" si="53"/>
        <v>8</v>
      </c>
      <c r="L28" s="206" t="str">
        <f t="shared" si="53"/>
        <v/>
      </c>
      <c r="M28" s="206" t="str">
        <f t="shared" si="53"/>
        <v/>
      </c>
      <c r="N28" s="206" t="str">
        <f t="shared" si="53"/>
        <v/>
      </c>
      <c r="O28" s="206" t="str">
        <f t="shared" si="53"/>
        <v/>
      </c>
      <c r="P28" s="206" t="str">
        <f t="shared" si="53"/>
        <v/>
      </c>
      <c r="Q28" s="206" t="str">
        <f t="shared" si="53"/>
        <v/>
      </c>
      <c r="R28" s="206" t="str">
        <f t="shared" si="53"/>
        <v/>
      </c>
      <c r="S28" s="206" t="str">
        <f t="shared" si="53"/>
        <v/>
      </c>
      <c r="T28" s="206" t="str">
        <f t="shared" si="53"/>
        <v/>
      </c>
      <c r="U28" s="206" t="str">
        <f t="shared" si="53"/>
        <v/>
      </c>
      <c r="V28" s="206" t="str">
        <f t="shared" si="53"/>
        <v/>
      </c>
      <c r="W28" s="206" t="str">
        <f t="shared" si="53"/>
        <v/>
      </c>
      <c r="X28" s="206" t="str">
        <f t="shared" si="53"/>
        <v/>
      </c>
      <c r="Y28" s="206" t="str">
        <f t="shared" si="53"/>
        <v/>
      </c>
      <c r="Z28" s="206" t="str">
        <f t="shared" si="53"/>
        <v/>
      </c>
      <c r="AA28" s="206"/>
      <c r="AB28" s="206" t="str">
        <f t="shared" ref="AB28:AI28" si="54">IF(ISNUMBER(SEARCH($F28,AB$8)),$D28,"")</f>
        <v/>
      </c>
      <c r="AC28" s="206" t="str">
        <f t="shared" si="54"/>
        <v/>
      </c>
      <c r="AD28" s="206" t="str">
        <f t="shared" si="54"/>
        <v/>
      </c>
      <c r="AE28" s="206" t="str">
        <f t="shared" si="54"/>
        <v/>
      </c>
      <c r="AF28" s="206" t="str">
        <f t="shared" si="54"/>
        <v/>
      </c>
      <c r="AG28" s="206" t="str">
        <f t="shared" si="54"/>
        <v/>
      </c>
      <c r="AH28" s="206">
        <f t="shared" si="54"/>
        <v>8</v>
      </c>
      <c r="AI28" s="206" t="str">
        <f t="shared" si="54"/>
        <v/>
      </c>
      <c r="AJ28" s="206"/>
      <c r="AK28" s="206" t="str">
        <f t="shared" ref="AK28:AR28" si="55">IF(ISNUMBER(SEARCH($H28,AK$8)),$D28,"")</f>
        <v/>
      </c>
      <c r="AL28" s="206" t="str">
        <f t="shared" si="55"/>
        <v/>
      </c>
      <c r="AM28" s="206" t="str">
        <f t="shared" si="55"/>
        <v/>
      </c>
      <c r="AN28" s="206" t="str">
        <f t="shared" si="55"/>
        <v/>
      </c>
      <c r="AO28" s="206" t="str">
        <f t="shared" si="55"/>
        <v/>
      </c>
      <c r="AP28" s="206" t="str">
        <f t="shared" si="55"/>
        <v/>
      </c>
      <c r="AQ28" s="206" t="str">
        <f t="shared" si="55"/>
        <v/>
      </c>
      <c r="AR28" s="206">
        <f t="shared" si="55"/>
        <v>8</v>
      </c>
    </row>
    <row r="29">
      <c r="A29" s="420"/>
      <c r="B29" s="420" t="s">
        <v>1552</v>
      </c>
      <c r="C29" s="420">
        <v>3.0</v>
      </c>
      <c r="D29" s="420">
        <v>10.0</v>
      </c>
      <c r="E29" s="420" t="s">
        <v>1050</v>
      </c>
      <c r="F29" s="420" t="s">
        <v>1445</v>
      </c>
      <c r="G29" s="420" t="s">
        <v>1491</v>
      </c>
      <c r="H29" s="420" t="s">
        <v>1443</v>
      </c>
      <c r="I29" s="420" t="s">
        <v>1491</v>
      </c>
      <c r="J29" s="206" t="str">
        <f t="shared" ref="J29:Z29" si="56">IF(ISNUMBER(SEARCH($E29,J$8)),$D29,"")</f>
        <v/>
      </c>
      <c r="K29" s="206" t="str">
        <f t="shared" si="56"/>
        <v/>
      </c>
      <c r="L29" s="206">
        <f t="shared" si="56"/>
        <v>10</v>
      </c>
      <c r="M29" s="206" t="str">
        <f t="shared" si="56"/>
        <v/>
      </c>
      <c r="N29" s="206" t="str">
        <f t="shared" si="56"/>
        <v/>
      </c>
      <c r="O29" s="206" t="str">
        <f t="shared" si="56"/>
        <v/>
      </c>
      <c r="P29" s="206" t="str">
        <f t="shared" si="56"/>
        <v/>
      </c>
      <c r="Q29" s="206" t="str">
        <f t="shared" si="56"/>
        <v/>
      </c>
      <c r="R29" s="206" t="str">
        <f t="shared" si="56"/>
        <v/>
      </c>
      <c r="S29" s="206" t="str">
        <f t="shared" si="56"/>
        <v/>
      </c>
      <c r="T29" s="206" t="str">
        <f t="shared" si="56"/>
        <v/>
      </c>
      <c r="U29" s="206" t="str">
        <f t="shared" si="56"/>
        <v/>
      </c>
      <c r="V29" s="206" t="str">
        <f t="shared" si="56"/>
        <v/>
      </c>
      <c r="W29" s="206" t="str">
        <f t="shared" si="56"/>
        <v/>
      </c>
      <c r="X29" s="206" t="str">
        <f t="shared" si="56"/>
        <v/>
      </c>
      <c r="Y29" s="206" t="str">
        <f t="shared" si="56"/>
        <v/>
      </c>
      <c r="Z29" s="206" t="str">
        <f t="shared" si="56"/>
        <v/>
      </c>
      <c r="AA29" s="206"/>
      <c r="AB29" s="206" t="str">
        <f t="shared" ref="AB29:AI29" si="57">IF(ISNUMBER(SEARCH($F29,AB$8)),$D29,"")</f>
        <v/>
      </c>
      <c r="AC29" s="206" t="str">
        <f t="shared" si="57"/>
        <v/>
      </c>
      <c r="AD29" s="206">
        <f t="shared" si="57"/>
        <v>10</v>
      </c>
      <c r="AE29" s="206" t="str">
        <f t="shared" si="57"/>
        <v/>
      </c>
      <c r="AF29" s="206" t="str">
        <f t="shared" si="57"/>
        <v/>
      </c>
      <c r="AG29" s="206" t="str">
        <f t="shared" si="57"/>
        <v/>
      </c>
      <c r="AH29" s="206" t="str">
        <f t="shared" si="57"/>
        <v/>
      </c>
      <c r="AI29" s="206" t="str">
        <f t="shared" si="57"/>
        <v/>
      </c>
      <c r="AJ29" s="206"/>
      <c r="AK29" s="206">
        <f t="shared" ref="AK29:AR29" si="58">IF(ISNUMBER(SEARCH($H29,AK$8)),$D29,"")</f>
        <v>10</v>
      </c>
      <c r="AL29" s="206" t="str">
        <f t="shared" si="58"/>
        <v/>
      </c>
      <c r="AM29" s="206" t="str">
        <f t="shared" si="58"/>
        <v/>
      </c>
      <c r="AN29" s="206" t="str">
        <f t="shared" si="58"/>
        <v/>
      </c>
      <c r="AO29" s="206" t="str">
        <f t="shared" si="58"/>
        <v/>
      </c>
      <c r="AP29" s="206" t="str">
        <f t="shared" si="58"/>
        <v/>
      </c>
      <c r="AQ29" s="206" t="str">
        <f t="shared" si="58"/>
        <v/>
      </c>
      <c r="AR29" s="206" t="str">
        <f t="shared" si="58"/>
        <v/>
      </c>
    </row>
    <row r="30">
      <c r="A30" s="356" t="s">
        <v>1475</v>
      </c>
      <c r="B30" s="356" t="s">
        <v>1496</v>
      </c>
      <c r="C30" s="356" t="s">
        <v>1477</v>
      </c>
      <c r="D30" s="356" t="s">
        <v>1478</v>
      </c>
      <c r="E30" s="356" t="s">
        <v>1489</v>
      </c>
      <c r="F30" s="356" t="s">
        <v>1481</v>
      </c>
      <c r="G30" s="356" t="s">
        <v>1482</v>
      </c>
      <c r="H30" s="356" t="s">
        <v>1483</v>
      </c>
      <c r="I30" s="356" t="s">
        <v>1484</v>
      </c>
      <c r="J30" s="206" t="str">
        <f t="shared" ref="J30:Z30" si="59">IF(ISNUMBER(SEARCH($E30,J$8)),$D30,"")</f>
        <v/>
      </c>
      <c r="K30" s="206" t="str">
        <f t="shared" si="59"/>
        <v/>
      </c>
      <c r="L30" s="206" t="str">
        <f t="shared" si="59"/>
        <v/>
      </c>
      <c r="M30" s="206" t="str">
        <f t="shared" si="59"/>
        <v/>
      </c>
      <c r="N30" s="206" t="str">
        <f t="shared" si="59"/>
        <v/>
      </c>
      <c r="O30" s="206" t="str">
        <f t="shared" si="59"/>
        <v/>
      </c>
      <c r="P30" s="206" t="str">
        <f t="shared" si="59"/>
        <v/>
      </c>
      <c r="Q30" s="206" t="str">
        <f t="shared" si="59"/>
        <v/>
      </c>
      <c r="R30" s="206" t="str">
        <f t="shared" si="59"/>
        <v/>
      </c>
      <c r="S30" s="206" t="str">
        <f t="shared" si="59"/>
        <v/>
      </c>
      <c r="T30" s="206" t="str">
        <f t="shared" si="59"/>
        <v/>
      </c>
      <c r="U30" s="206" t="str">
        <f t="shared" si="59"/>
        <v/>
      </c>
      <c r="V30" s="206" t="str">
        <f t="shared" si="59"/>
        <v/>
      </c>
      <c r="W30" s="206" t="str">
        <f t="shared" si="59"/>
        <v/>
      </c>
      <c r="X30" s="206" t="str">
        <f t="shared" si="59"/>
        <v/>
      </c>
      <c r="Y30" s="206" t="str">
        <f t="shared" si="59"/>
        <v/>
      </c>
      <c r="Z30" s="206" t="str">
        <f t="shared" si="59"/>
        <v/>
      </c>
      <c r="AA30" s="206"/>
      <c r="AB30" s="206" t="str">
        <f t="shared" ref="AB30:AI30" si="60">IF(ISNUMBER(SEARCH($F30,AB$8)),$D30,"")</f>
        <v/>
      </c>
      <c r="AC30" s="206" t="str">
        <f t="shared" si="60"/>
        <v/>
      </c>
      <c r="AD30" s="206" t="str">
        <f t="shared" si="60"/>
        <v/>
      </c>
      <c r="AE30" s="206" t="str">
        <f t="shared" si="60"/>
        <v/>
      </c>
      <c r="AF30" s="206" t="str">
        <f t="shared" si="60"/>
        <v/>
      </c>
      <c r="AG30" s="206" t="str">
        <f t="shared" si="60"/>
        <v/>
      </c>
      <c r="AH30" s="206" t="str">
        <f t="shared" si="60"/>
        <v/>
      </c>
      <c r="AI30" s="206" t="str">
        <f t="shared" si="60"/>
        <v/>
      </c>
      <c r="AJ30" s="206"/>
      <c r="AK30" s="206" t="str">
        <f t="shared" ref="AK30:AR30" si="61">IF(ISNUMBER(SEARCH($H30,AK$8)),$D30,"")</f>
        <v/>
      </c>
      <c r="AL30" s="206" t="str">
        <f t="shared" si="61"/>
        <v/>
      </c>
      <c r="AM30" s="206" t="str">
        <f t="shared" si="61"/>
        <v/>
      </c>
      <c r="AN30" s="206" t="str">
        <f t="shared" si="61"/>
        <v/>
      </c>
      <c r="AO30" s="206" t="str">
        <f t="shared" si="61"/>
        <v/>
      </c>
      <c r="AP30" s="206" t="str">
        <f t="shared" si="61"/>
        <v/>
      </c>
      <c r="AQ30" s="206" t="str">
        <f t="shared" si="61"/>
        <v/>
      </c>
      <c r="AR30" s="206" t="str">
        <f t="shared" si="61"/>
        <v/>
      </c>
    </row>
    <row r="31">
      <c r="A31" s="122" t="s">
        <v>1491</v>
      </c>
      <c r="B31" s="122" t="s">
        <v>1554</v>
      </c>
      <c r="C31" s="122">
        <v>3.0</v>
      </c>
      <c r="D31" s="122">
        <v>9.0</v>
      </c>
      <c r="E31" s="122" t="s">
        <v>1050</v>
      </c>
      <c r="F31" s="122" t="s">
        <v>1446</v>
      </c>
      <c r="G31" s="122"/>
      <c r="H31" s="122" t="s">
        <v>1449</v>
      </c>
      <c r="I31" s="122"/>
      <c r="J31" s="206" t="str">
        <f t="shared" ref="J31:Z31" si="62">IF(ISNUMBER(SEARCH($E31,J$8)),$D31,"")</f>
        <v/>
      </c>
      <c r="K31" s="206" t="str">
        <f t="shared" si="62"/>
        <v/>
      </c>
      <c r="L31" s="206">
        <f t="shared" si="62"/>
        <v>9</v>
      </c>
      <c r="M31" s="206" t="str">
        <f t="shared" si="62"/>
        <v/>
      </c>
      <c r="N31" s="206" t="str">
        <f t="shared" si="62"/>
        <v/>
      </c>
      <c r="O31" s="206" t="str">
        <f t="shared" si="62"/>
        <v/>
      </c>
      <c r="P31" s="206" t="str">
        <f t="shared" si="62"/>
        <v/>
      </c>
      <c r="Q31" s="206" t="str">
        <f t="shared" si="62"/>
        <v/>
      </c>
      <c r="R31" s="206" t="str">
        <f t="shared" si="62"/>
        <v/>
      </c>
      <c r="S31" s="206" t="str">
        <f t="shared" si="62"/>
        <v/>
      </c>
      <c r="T31" s="206" t="str">
        <f t="shared" si="62"/>
        <v/>
      </c>
      <c r="U31" s="206" t="str">
        <f t="shared" si="62"/>
        <v/>
      </c>
      <c r="V31" s="206" t="str">
        <f t="shared" si="62"/>
        <v/>
      </c>
      <c r="W31" s="206" t="str">
        <f t="shared" si="62"/>
        <v/>
      </c>
      <c r="X31" s="206" t="str">
        <f t="shared" si="62"/>
        <v/>
      </c>
      <c r="Y31" s="206" t="str">
        <f t="shared" si="62"/>
        <v/>
      </c>
      <c r="Z31" s="206" t="str">
        <f t="shared" si="62"/>
        <v/>
      </c>
      <c r="AA31" s="206"/>
      <c r="AB31" s="206" t="str">
        <f t="shared" ref="AB31:AI31" si="63">IF(ISNUMBER(SEARCH($F31,AB$8)),$D31,"")</f>
        <v/>
      </c>
      <c r="AC31" s="206" t="str">
        <f t="shared" si="63"/>
        <v/>
      </c>
      <c r="AD31" s="206" t="str">
        <f t="shared" si="63"/>
        <v/>
      </c>
      <c r="AE31" s="206">
        <f t="shared" si="63"/>
        <v>9</v>
      </c>
      <c r="AF31" s="206" t="str">
        <f t="shared" si="63"/>
        <v/>
      </c>
      <c r="AG31" s="206" t="str">
        <f t="shared" si="63"/>
        <v/>
      </c>
      <c r="AH31" s="206" t="str">
        <f t="shared" si="63"/>
        <v/>
      </c>
      <c r="AI31" s="206" t="str">
        <f t="shared" si="63"/>
        <v/>
      </c>
      <c r="AJ31" s="206"/>
      <c r="AK31" s="206" t="str">
        <f t="shared" ref="AK31:AR31" si="64">IF(ISNUMBER(SEARCH($H31,AK$8)),$D31,"")</f>
        <v/>
      </c>
      <c r="AL31" s="206" t="str">
        <f t="shared" si="64"/>
        <v/>
      </c>
      <c r="AM31" s="206" t="str">
        <f t="shared" si="64"/>
        <v/>
      </c>
      <c r="AN31" s="206" t="str">
        <f t="shared" si="64"/>
        <v/>
      </c>
      <c r="AO31" s="206" t="str">
        <f t="shared" si="64"/>
        <v/>
      </c>
      <c r="AP31" s="206" t="str">
        <f t="shared" si="64"/>
        <v/>
      </c>
      <c r="AQ31" s="206">
        <f t="shared" si="64"/>
        <v>9</v>
      </c>
      <c r="AR31" s="206" t="str">
        <f t="shared" si="64"/>
        <v/>
      </c>
    </row>
    <row r="32">
      <c r="A32" s="122"/>
      <c r="B32" s="122" t="s">
        <v>1555</v>
      </c>
      <c r="C32" s="122">
        <v>4.0</v>
      </c>
      <c r="D32" s="122">
        <v>7.0</v>
      </c>
      <c r="E32" s="122" t="s">
        <v>1035</v>
      </c>
      <c r="F32" s="122" t="s">
        <v>1449</v>
      </c>
      <c r="G32" s="122"/>
      <c r="H32" s="122" t="s">
        <v>1447</v>
      </c>
      <c r="I32" s="122"/>
      <c r="J32" s="206" t="str">
        <f t="shared" ref="J32:Z32" si="65">IF(ISNUMBER(SEARCH($E32,J$8)),$D32,"")</f>
        <v/>
      </c>
      <c r="K32" s="206" t="str">
        <f t="shared" si="65"/>
        <v/>
      </c>
      <c r="L32" s="206" t="str">
        <f t="shared" si="65"/>
        <v/>
      </c>
      <c r="M32" s="206" t="str">
        <f t="shared" si="65"/>
        <v/>
      </c>
      <c r="N32" s="206" t="str">
        <f t="shared" si="65"/>
        <v/>
      </c>
      <c r="O32" s="206" t="str">
        <f t="shared" si="65"/>
        <v/>
      </c>
      <c r="P32" s="206" t="str">
        <f t="shared" si="65"/>
        <v/>
      </c>
      <c r="Q32" s="206" t="str">
        <f t="shared" si="65"/>
        <v/>
      </c>
      <c r="R32" s="206">
        <f t="shared" si="65"/>
        <v>7</v>
      </c>
      <c r="S32" s="206" t="str">
        <f t="shared" si="65"/>
        <v/>
      </c>
      <c r="T32" s="206" t="str">
        <f t="shared" si="65"/>
        <v/>
      </c>
      <c r="U32" s="206" t="str">
        <f t="shared" si="65"/>
        <v/>
      </c>
      <c r="V32" s="206" t="str">
        <f t="shared" si="65"/>
        <v/>
      </c>
      <c r="W32" s="206" t="str">
        <f t="shared" si="65"/>
        <v/>
      </c>
      <c r="X32" s="206" t="str">
        <f t="shared" si="65"/>
        <v/>
      </c>
      <c r="Y32" s="206" t="str">
        <f t="shared" si="65"/>
        <v/>
      </c>
      <c r="Z32" s="206" t="str">
        <f t="shared" si="65"/>
        <v/>
      </c>
      <c r="AA32" s="206"/>
      <c r="AB32" s="206" t="str">
        <f t="shared" ref="AB32:AI32" si="66">IF(ISNUMBER(SEARCH($F32,AB$8)),$D32,"")</f>
        <v/>
      </c>
      <c r="AC32" s="206" t="str">
        <f t="shared" si="66"/>
        <v/>
      </c>
      <c r="AD32" s="206" t="str">
        <f t="shared" si="66"/>
        <v/>
      </c>
      <c r="AE32" s="206" t="str">
        <f t="shared" si="66"/>
        <v/>
      </c>
      <c r="AF32" s="206" t="str">
        <f t="shared" si="66"/>
        <v/>
      </c>
      <c r="AG32" s="206" t="str">
        <f t="shared" si="66"/>
        <v/>
      </c>
      <c r="AH32" s="206">
        <f t="shared" si="66"/>
        <v>7</v>
      </c>
      <c r="AI32" s="206" t="str">
        <f t="shared" si="66"/>
        <v/>
      </c>
      <c r="AJ32" s="206"/>
      <c r="AK32" s="206" t="str">
        <f t="shared" ref="AK32:AR32" si="67">IF(ISNUMBER(SEARCH($H32,AK$8)),$D32,"")</f>
        <v/>
      </c>
      <c r="AL32" s="206" t="str">
        <f t="shared" si="67"/>
        <v/>
      </c>
      <c r="AM32" s="206" t="str">
        <f t="shared" si="67"/>
        <v/>
      </c>
      <c r="AN32" s="206" t="str">
        <f t="shared" si="67"/>
        <v/>
      </c>
      <c r="AO32" s="206">
        <f t="shared" si="67"/>
        <v>7</v>
      </c>
      <c r="AP32" s="206" t="str">
        <f t="shared" si="67"/>
        <v/>
      </c>
      <c r="AQ32" s="206" t="str">
        <f t="shared" si="67"/>
        <v/>
      </c>
      <c r="AR32" s="206" t="str">
        <f t="shared" si="67"/>
        <v/>
      </c>
    </row>
    <row r="33">
      <c r="A33" s="122"/>
      <c r="B33" s="122" t="s">
        <v>1556</v>
      </c>
      <c r="C33" s="122">
        <v>5.0</v>
      </c>
      <c r="D33" s="122">
        <v>7.0</v>
      </c>
      <c r="E33" s="122" t="s">
        <v>1076</v>
      </c>
      <c r="F33" s="122" t="s">
        <v>1448</v>
      </c>
      <c r="G33" s="122"/>
      <c r="H33" s="122" t="s">
        <v>1445</v>
      </c>
      <c r="I33" s="122"/>
      <c r="J33" s="206" t="str">
        <f t="shared" ref="J33:Z33" si="68">IF(ISNUMBER(SEARCH($E33,J$8)),$D33,"")</f>
        <v/>
      </c>
      <c r="K33" s="206" t="str">
        <f t="shared" si="68"/>
        <v/>
      </c>
      <c r="L33" s="206" t="str">
        <f t="shared" si="68"/>
        <v/>
      </c>
      <c r="M33" s="206" t="str">
        <f t="shared" si="68"/>
        <v/>
      </c>
      <c r="N33" s="206" t="str">
        <f t="shared" si="68"/>
        <v/>
      </c>
      <c r="O33" s="206" t="str">
        <f t="shared" si="68"/>
        <v/>
      </c>
      <c r="P33" s="206" t="str">
        <f t="shared" si="68"/>
        <v/>
      </c>
      <c r="Q33" s="206" t="str">
        <f t="shared" si="68"/>
        <v/>
      </c>
      <c r="R33" s="206" t="str">
        <f t="shared" si="68"/>
        <v/>
      </c>
      <c r="S33" s="206" t="str">
        <f t="shared" si="68"/>
        <v/>
      </c>
      <c r="T33" s="206" t="str">
        <f t="shared" si="68"/>
        <v/>
      </c>
      <c r="U33" s="206" t="str">
        <f t="shared" si="68"/>
        <v/>
      </c>
      <c r="V33" s="206" t="str">
        <f t="shared" si="68"/>
        <v/>
      </c>
      <c r="W33" s="206" t="str">
        <f t="shared" si="68"/>
        <v/>
      </c>
      <c r="X33" s="206" t="str">
        <f t="shared" si="68"/>
        <v/>
      </c>
      <c r="Y33" s="206" t="str">
        <f t="shared" si="68"/>
        <v/>
      </c>
      <c r="Z33" s="206">
        <f t="shared" si="68"/>
        <v>7</v>
      </c>
      <c r="AA33" s="206"/>
      <c r="AB33" s="206" t="str">
        <f t="shared" ref="AB33:AI33" si="69">IF(ISNUMBER(SEARCH($F33,AB$8)),$D33,"")</f>
        <v/>
      </c>
      <c r="AC33" s="206" t="str">
        <f t="shared" si="69"/>
        <v/>
      </c>
      <c r="AD33" s="206" t="str">
        <f t="shared" si="69"/>
        <v/>
      </c>
      <c r="AE33" s="206" t="str">
        <f t="shared" si="69"/>
        <v/>
      </c>
      <c r="AF33" s="206" t="str">
        <f t="shared" si="69"/>
        <v/>
      </c>
      <c r="AG33" s="206">
        <f t="shared" si="69"/>
        <v>7</v>
      </c>
      <c r="AH33" s="206" t="str">
        <f t="shared" si="69"/>
        <v/>
      </c>
      <c r="AI33" s="206" t="str">
        <f t="shared" si="69"/>
        <v/>
      </c>
      <c r="AJ33" s="206"/>
      <c r="AK33" s="206" t="str">
        <f t="shared" ref="AK33:AR33" si="70">IF(ISNUMBER(SEARCH($H33,AK$8)),$D33,"")</f>
        <v/>
      </c>
      <c r="AL33" s="206" t="str">
        <f t="shared" si="70"/>
        <v/>
      </c>
      <c r="AM33" s="206">
        <f t="shared" si="70"/>
        <v>7</v>
      </c>
      <c r="AN33" s="206" t="str">
        <f t="shared" si="70"/>
        <v/>
      </c>
      <c r="AO33" s="206" t="str">
        <f t="shared" si="70"/>
        <v/>
      </c>
      <c r="AP33" s="206" t="str">
        <f t="shared" si="70"/>
        <v/>
      </c>
      <c r="AQ33" s="206" t="str">
        <f t="shared" si="70"/>
        <v/>
      </c>
      <c r="AR33" s="206" t="str">
        <f t="shared" si="70"/>
        <v/>
      </c>
    </row>
    <row r="34">
      <c r="A34" s="122"/>
      <c r="B34" s="122" t="s">
        <v>1512</v>
      </c>
      <c r="C34" s="122">
        <v>6.0</v>
      </c>
      <c r="D34" s="122">
        <v>10.0</v>
      </c>
      <c r="E34" s="122" t="s">
        <v>1020</v>
      </c>
      <c r="F34" s="122" t="s">
        <v>1447</v>
      </c>
      <c r="G34" s="122"/>
      <c r="H34" s="122" t="s">
        <v>1446</v>
      </c>
      <c r="I34" s="122"/>
      <c r="J34" s="206" t="str">
        <f t="shared" ref="J34:Z34" si="71">IF(ISNUMBER(SEARCH($E34,J$8)),$D34,"")</f>
        <v/>
      </c>
      <c r="K34" s="206" t="str">
        <f t="shared" si="71"/>
        <v/>
      </c>
      <c r="L34" s="206" t="str">
        <f t="shared" si="71"/>
        <v/>
      </c>
      <c r="M34" s="206" t="str">
        <f t="shared" si="71"/>
        <v/>
      </c>
      <c r="N34" s="206" t="str">
        <f t="shared" si="71"/>
        <v/>
      </c>
      <c r="O34" s="206" t="str">
        <f t="shared" si="71"/>
        <v/>
      </c>
      <c r="P34" s="206" t="str">
        <f t="shared" si="71"/>
        <v/>
      </c>
      <c r="Q34" s="206" t="str">
        <f t="shared" si="71"/>
        <v/>
      </c>
      <c r="R34" s="206" t="str">
        <f t="shared" si="71"/>
        <v/>
      </c>
      <c r="S34" s="206" t="str">
        <f t="shared" si="71"/>
        <v/>
      </c>
      <c r="T34" s="206" t="str">
        <f t="shared" si="71"/>
        <v/>
      </c>
      <c r="U34" s="206" t="str">
        <f t="shared" si="71"/>
        <v/>
      </c>
      <c r="V34" s="206">
        <f t="shared" si="71"/>
        <v>10</v>
      </c>
      <c r="W34" s="206" t="str">
        <f t="shared" si="71"/>
        <v/>
      </c>
      <c r="X34" s="206" t="str">
        <f t="shared" si="71"/>
        <v/>
      </c>
      <c r="Y34" s="206" t="str">
        <f t="shared" si="71"/>
        <v/>
      </c>
      <c r="Z34" s="206" t="str">
        <f t="shared" si="71"/>
        <v/>
      </c>
      <c r="AA34" s="206"/>
      <c r="AB34" s="206" t="str">
        <f t="shared" ref="AB34:AI34" si="72">IF(ISNUMBER(SEARCH($F34,AB$8)),$D34,"")</f>
        <v/>
      </c>
      <c r="AC34" s="206" t="str">
        <f t="shared" si="72"/>
        <v/>
      </c>
      <c r="AD34" s="206" t="str">
        <f t="shared" si="72"/>
        <v/>
      </c>
      <c r="AE34" s="206" t="str">
        <f t="shared" si="72"/>
        <v/>
      </c>
      <c r="AF34" s="206">
        <f t="shared" si="72"/>
        <v>10</v>
      </c>
      <c r="AG34" s="206" t="str">
        <f t="shared" si="72"/>
        <v/>
      </c>
      <c r="AH34" s="206" t="str">
        <f t="shared" si="72"/>
        <v/>
      </c>
      <c r="AI34" s="206" t="str">
        <f t="shared" si="72"/>
        <v/>
      </c>
      <c r="AJ34" s="206"/>
      <c r="AK34" s="206" t="str">
        <f t="shared" ref="AK34:AR34" si="73">IF(ISNUMBER(SEARCH($H34,AK$8)),$D34,"")</f>
        <v/>
      </c>
      <c r="AL34" s="206" t="str">
        <f t="shared" si="73"/>
        <v/>
      </c>
      <c r="AM34" s="206" t="str">
        <f t="shared" si="73"/>
        <v/>
      </c>
      <c r="AN34" s="206">
        <f t="shared" si="73"/>
        <v>10</v>
      </c>
      <c r="AO34" s="206" t="str">
        <f t="shared" si="73"/>
        <v/>
      </c>
      <c r="AP34" s="206" t="str">
        <f t="shared" si="73"/>
        <v/>
      </c>
      <c r="AQ34" s="206" t="str">
        <f t="shared" si="73"/>
        <v/>
      </c>
      <c r="AR34" s="206" t="str">
        <f t="shared" si="73"/>
        <v/>
      </c>
    </row>
    <row r="35">
      <c r="A35" s="122"/>
      <c r="B35" s="240" t="s">
        <v>1558</v>
      </c>
      <c r="C35" s="240">
        <v>1.0</v>
      </c>
      <c r="D35" s="240">
        <v>8.0</v>
      </c>
      <c r="E35" s="122" t="s">
        <v>1060</v>
      </c>
      <c r="F35" s="122" t="s">
        <v>1445</v>
      </c>
      <c r="G35" s="122" t="s">
        <v>1491</v>
      </c>
      <c r="H35" s="122" t="s">
        <v>1448</v>
      </c>
      <c r="I35" s="122"/>
      <c r="J35" s="206" t="str">
        <f t="shared" ref="J35:Z35" si="74">IF(ISNUMBER(SEARCH($E35,J$8)),$D35,"")</f>
        <v/>
      </c>
      <c r="K35" s="206" t="str">
        <f t="shared" si="74"/>
        <v/>
      </c>
      <c r="L35" s="206" t="str">
        <f t="shared" si="74"/>
        <v/>
      </c>
      <c r="M35" s="206" t="str">
        <f t="shared" si="74"/>
        <v/>
      </c>
      <c r="N35" s="206" t="str">
        <f t="shared" si="74"/>
        <v/>
      </c>
      <c r="O35" s="206">
        <f t="shared" si="74"/>
        <v>8</v>
      </c>
      <c r="P35" s="206" t="str">
        <f t="shared" si="74"/>
        <v/>
      </c>
      <c r="Q35" s="206" t="str">
        <f t="shared" si="74"/>
        <v/>
      </c>
      <c r="R35" s="206" t="str">
        <f t="shared" si="74"/>
        <v/>
      </c>
      <c r="S35" s="206" t="str">
        <f t="shared" si="74"/>
        <v/>
      </c>
      <c r="T35" s="206" t="str">
        <f t="shared" si="74"/>
        <v/>
      </c>
      <c r="U35" s="206" t="str">
        <f t="shared" si="74"/>
        <v/>
      </c>
      <c r="V35" s="206" t="str">
        <f t="shared" si="74"/>
        <v/>
      </c>
      <c r="W35" s="206" t="str">
        <f t="shared" si="74"/>
        <v/>
      </c>
      <c r="X35" s="206" t="str">
        <f t="shared" si="74"/>
        <v/>
      </c>
      <c r="Y35" s="206" t="str">
        <f t="shared" si="74"/>
        <v/>
      </c>
      <c r="Z35" s="206" t="str">
        <f t="shared" si="74"/>
        <v/>
      </c>
      <c r="AA35" s="206"/>
      <c r="AB35" s="206" t="str">
        <f t="shared" ref="AB35:AI35" si="75">IF(ISNUMBER(SEARCH($F35,AB$8)),$D35,"")</f>
        <v/>
      </c>
      <c r="AC35" s="206" t="str">
        <f t="shared" si="75"/>
        <v/>
      </c>
      <c r="AD35" s="206">
        <f t="shared" si="75"/>
        <v>8</v>
      </c>
      <c r="AE35" s="206" t="str">
        <f t="shared" si="75"/>
        <v/>
      </c>
      <c r="AF35" s="206" t="str">
        <f t="shared" si="75"/>
        <v/>
      </c>
      <c r="AG35" s="206" t="str">
        <f t="shared" si="75"/>
        <v/>
      </c>
      <c r="AH35" s="206" t="str">
        <f t="shared" si="75"/>
        <v/>
      </c>
      <c r="AI35" s="206" t="str">
        <f t="shared" si="75"/>
        <v/>
      </c>
      <c r="AJ35" s="206"/>
      <c r="AK35" s="206" t="str">
        <f t="shared" ref="AK35:AR35" si="76">IF(ISNUMBER(SEARCH($H35,AK$8)),$D35,"")</f>
        <v/>
      </c>
      <c r="AL35" s="206" t="str">
        <f t="shared" si="76"/>
        <v/>
      </c>
      <c r="AM35" s="206" t="str">
        <f t="shared" si="76"/>
        <v/>
      </c>
      <c r="AN35" s="206" t="str">
        <f t="shared" si="76"/>
        <v/>
      </c>
      <c r="AO35" s="206" t="str">
        <f t="shared" si="76"/>
        <v/>
      </c>
      <c r="AP35" s="206">
        <f t="shared" si="76"/>
        <v>8</v>
      </c>
      <c r="AQ35" s="206" t="str">
        <f t="shared" si="76"/>
        <v/>
      </c>
      <c r="AR35" s="206" t="str">
        <f t="shared" si="76"/>
        <v/>
      </c>
    </row>
    <row r="36">
      <c r="A36" s="420"/>
      <c r="B36" s="420" t="s">
        <v>1559</v>
      </c>
      <c r="C36" s="420">
        <v>2.0</v>
      </c>
      <c r="D36" s="420">
        <v>9.0</v>
      </c>
      <c r="E36" s="420" t="s">
        <v>1009</v>
      </c>
      <c r="F36" s="420" t="s">
        <v>1443</v>
      </c>
      <c r="G36" s="420"/>
      <c r="H36" s="420" t="s">
        <v>1443</v>
      </c>
      <c r="I36" s="420" t="s">
        <v>1491</v>
      </c>
      <c r="J36" s="206" t="str">
        <f t="shared" ref="J36:Z36" si="77">IF(ISNUMBER(SEARCH($E36,J$8)),$D36,"")</f>
        <v/>
      </c>
      <c r="K36" s="206" t="str">
        <f t="shared" si="77"/>
        <v/>
      </c>
      <c r="L36" s="206" t="str">
        <f t="shared" si="77"/>
        <v/>
      </c>
      <c r="M36" s="206" t="str">
        <f t="shared" si="77"/>
        <v/>
      </c>
      <c r="N36" s="206">
        <f t="shared" si="77"/>
        <v>9</v>
      </c>
      <c r="O36" s="206" t="str">
        <f t="shared" si="77"/>
        <v/>
      </c>
      <c r="P36" s="206" t="str">
        <f t="shared" si="77"/>
        <v/>
      </c>
      <c r="Q36" s="206" t="str">
        <f t="shared" si="77"/>
        <v/>
      </c>
      <c r="R36" s="206" t="str">
        <f t="shared" si="77"/>
        <v/>
      </c>
      <c r="S36" s="206" t="str">
        <f t="shared" si="77"/>
        <v/>
      </c>
      <c r="T36" s="206" t="str">
        <f t="shared" si="77"/>
        <v/>
      </c>
      <c r="U36" s="206" t="str">
        <f t="shared" si="77"/>
        <v/>
      </c>
      <c r="V36" s="206" t="str">
        <f t="shared" si="77"/>
        <v/>
      </c>
      <c r="W36" s="206" t="str">
        <f t="shared" si="77"/>
        <v/>
      </c>
      <c r="X36" s="206" t="str">
        <f t="shared" si="77"/>
        <v/>
      </c>
      <c r="Y36" s="206" t="str">
        <f t="shared" si="77"/>
        <v/>
      </c>
      <c r="Z36" s="206" t="str">
        <f t="shared" si="77"/>
        <v/>
      </c>
      <c r="AA36" s="206"/>
      <c r="AB36" s="206">
        <f t="shared" ref="AB36:AI36" si="78">IF(ISNUMBER(SEARCH($F36,AB$8)),$D36,"")</f>
        <v>9</v>
      </c>
      <c r="AC36" s="206" t="str">
        <f t="shared" si="78"/>
        <v/>
      </c>
      <c r="AD36" s="206" t="str">
        <f t="shared" si="78"/>
        <v/>
      </c>
      <c r="AE36" s="206" t="str">
        <f t="shared" si="78"/>
        <v/>
      </c>
      <c r="AF36" s="206" t="str">
        <f t="shared" si="78"/>
        <v/>
      </c>
      <c r="AG36" s="206" t="str">
        <f t="shared" si="78"/>
        <v/>
      </c>
      <c r="AH36" s="206" t="str">
        <f t="shared" si="78"/>
        <v/>
      </c>
      <c r="AI36" s="206" t="str">
        <f t="shared" si="78"/>
        <v/>
      </c>
      <c r="AJ36" s="206"/>
      <c r="AK36" s="206">
        <f t="shared" ref="AK36:AR36" si="79">IF(ISNUMBER(SEARCH($H36,AK$8)),$D36,"")</f>
        <v>9</v>
      </c>
      <c r="AL36" s="206" t="str">
        <f t="shared" si="79"/>
        <v/>
      </c>
      <c r="AM36" s="206" t="str">
        <f t="shared" si="79"/>
        <v/>
      </c>
      <c r="AN36" s="206" t="str">
        <f t="shared" si="79"/>
        <v/>
      </c>
      <c r="AO36" s="206" t="str">
        <f t="shared" si="79"/>
        <v/>
      </c>
      <c r="AP36" s="206" t="str">
        <f t="shared" si="79"/>
        <v/>
      </c>
      <c r="AQ36" s="206" t="str">
        <f t="shared" si="79"/>
        <v/>
      </c>
      <c r="AR36" s="206" t="str">
        <f t="shared" si="79"/>
        <v/>
      </c>
    </row>
    <row r="37">
      <c r="A37" s="425" t="s">
        <v>1475</v>
      </c>
      <c r="B37" s="356" t="s">
        <v>1500</v>
      </c>
      <c r="C37" s="356" t="s">
        <v>1477</v>
      </c>
      <c r="D37" s="356" t="s">
        <v>1478</v>
      </c>
      <c r="E37" s="356" t="s">
        <v>1489</v>
      </c>
      <c r="F37" s="356" t="s">
        <v>1481</v>
      </c>
      <c r="G37" s="356" t="s">
        <v>1482</v>
      </c>
      <c r="H37" s="356" t="s">
        <v>1483</v>
      </c>
      <c r="I37" s="356" t="s">
        <v>1484</v>
      </c>
      <c r="J37" s="206" t="str">
        <f t="shared" ref="J37:Z37" si="80">IF(ISNUMBER(SEARCH($E37,J$8)),$D37,"")</f>
        <v/>
      </c>
      <c r="K37" s="206" t="str">
        <f t="shared" si="80"/>
        <v/>
      </c>
      <c r="L37" s="206" t="str">
        <f t="shared" si="80"/>
        <v/>
      </c>
      <c r="M37" s="206" t="str">
        <f t="shared" si="80"/>
        <v/>
      </c>
      <c r="N37" s="206" t="str">
        <f t="shared" si="80"/>
        <v/>
      </c>
      <c r="O37" s="206" t="str">
        <f t="shared" si="80"/>
        <v/>
      </c>
      <c r="P37" s="206" t="str">
        <f t="shared" si="80"/>
        <v/>
      </c>
      <c r="Q37" s="206" t="str">
        <f t="shared" si="80"/>
        <v/>
      </c>
      <c r="R37" s="206" t="str">
        <f t="shared" si="80"/>
        <v/>
      </c>
      <c r="S37" s="206" t="str">
        <f t="shared" si="80"/>
        <v/>
      </c>
      <c r="T37" s="206" t="str">
        <f t="shared" si="80"/>
        <v/>
      </c>
      <c r="U37" s="206" t="str">
        <f t="shared" si="80"/>
        <v/>
      </c>
      <c r="V37" s="206" t="str">
        <f t="shared" si="80"/>
        <v/>
      </c>
      <c r="W37" s="206" t="str">
        <f t="shared" si="80"/>
        <v/>
      </c>
      <c r="X37" s="206" t="str">
        <f t="shared" si="80"/>
        <v/>
      </c>
      <c r="Y37" s="206" t="str">
        <f t="shared" si="80"/>
        <v/>
      </c>
      <c r="Z37" s="206" t="str">
        <f t="shared" si="80"/>
        <v/>
      </c>
      <c r="AA37" s="206"/>
      <c r="AB37" s="206" t="str">
        <f t="shared" ref="AB37:AI37" si="81">IF(ISNUMBER(SEARCH($F37,AB$8)),$D37,"")</f>
        <v/>
      </c>
      <c r="AC37" s="206" t="str">
        <f t="shared" si="81"/>
        <v/>
      </c>
      <c r="AD37" s="206" t="str">
        <f t="shared" si="81"/>
        <v/>
      </c>
      <c r="AE37" s="206" t="str">
        <f t="shared" si="81"/>
        <v/>
      </c>
      <c r="AF37" s="206" t="str">
        <f t="shared" si="81"/>
        <v/>
      </c>
      <c r="AG37" s="206" t="str">
        <f t="shared" si="81"/>
        <v/>
      </c>
      <c r="AH37" s="206" t="str">
        <f t="shared" si="81"/>
        <v/>
      </c>
      <c r="AI37" s="206" t="str">
        <f t="shared" si="81"/>
        <v/>
      </c>
      <c r="AJ37" s="206"/>
      <c r="AK37" s="206" t="str">
        <f t="shared" ref="AK37:AR37" si="82">IF(ISNUMBER(SEARCH($H37,AK$8)),$D37,"")</f>
        <v/>
      </c>
      <c r="AL37" s="206" t="str">
        <f t="shared" si="82"/>
        <v/>
      </c>
      <c r="AM37" s="206" t="str">
        <f t="shared" si="82"/>
        <v/>
      </c>
      <c r="AN37" s="206" t="str">
        <f t="shared" si="82"/>
        <v/>
      </c>
      <c r="AO37" s="206" t="str">
        <f t="shared" si="82"/>
        <v/>
      </c>
      <c r="AP37" s="206" t="str">
        <f t="shared" si="82"/>
        <v/>
      </c>
      <c r="AQ37" s="206" t="str">
        <f t="shared" si="82"/>
        <v/>
      </c>
      <c r="AR37" s="206" t="str">
        <f t="shared" si="82"/>
        <v/>
      </c>
    </row>
    <row r="38">
      <c r="A38" s="431" t="s">
        <v>1491</v>
      </c>
      <c r="B38" s="122" t="s">
        <v>1563</v>
      </c>
      <c r="C38" s="122">
        <v>6.0</v>
      </c>
      <c r="D38" s="122">
        <v>8.0</v>
      </c>
      <c r="E38" s="122" t="s">
        <v>1066</v>
      </c>
      <c r="F38" s="122" t="s">
        <v>1443</v>
      </c>
      <c r="G38" s="122"/>
      <c r="H38" s="122" t="s">
        <v>1443</v>
      </c>
      <c r="I38" s="122"/>
      <c r="J38" s="206" t="str">
        <f t="shared" ref="J38:Z38" si="83">IF(ISNUMBER(SEARCH($E38,J$8)),$D38,"")</f>
        <v/>
      </c>
      <c r="K38" s="206" t="str">
        <f t="shared" si="83"/>
        <v/>
      </c>
      <c r="L38" s="206" t="str">
        <f t="shared" si="83"/>
        <v/>
      </c>
      <c r="M38" s="206" t="str">
        <f t="shared" si="83"/>
        <v/>
      </c>
      <c r="N38" s="206" t="str">
        <f t="shared" si="83"/>
        <v/>
      </c>
      <c r="O38" s="206" t="str">
        <f t="shared" si="83"/>
        <v/>
      </c>
      <c r="P38" s="206" t="str">
        <f t="shared" si="83"/>
        <v/>
      </c>
      <c r="Q38" s="206" t="str">
        <f t="shared" si="83"/>
        <v/>
      </c>
      <c r="R38" s="206" t="str">
        <f t="shared" si="83"/>
        <v/>
      </c>
      <c r="S38" s="206" t="str">
        <f t="shared" si="83"/>
        <v/>
      </c>
      <c r="T38" s="206" t="str">
        <f t="shared" si="83"/>
        <v/>
      </c>
      <c r="U38" s="206" t="str">
        <f t="shared" si="83"/>
        <v/>
      </c>
      <c r="V38" s="206" t="str">
        <f t="shared" si="83"/>
        <v/>
      </c>
      <c r="W38" s="206" t="str">
        <f t="shared" si="83"/>
        <v/>
      </c>
      <c r="X38" s="206">
        <f t="shared" si="83"/>
        <v>8</v>
      </c>
      <c r="Y38" s="206" t="str">
        <f t="shared" si="83"/>
        <v/>
      </c>
      <c r="Z38" s="206" t="str">
        <f t="shared" si="83"/>
        <v/>
      </c>
      <c r="AA38" s="206"/>
      <c r="AB38" s="206">
        <f t="shared" ref="AB38:AI38" si="84">IF(ISNUMBER(SEARCH($F38,AB$8)),$D38,"")</f>
        <v>8</v>
      </c>
      <c r="AC38" s="206" t="str">
        <f t="shared" si="84"/>
        <v/>
      </c>
      <c r="AD38" s="206" t="str">
        <f t="shared" si="84"/>
        <v/>
      </c>
      <c r="AE38" s="206" t="str">
        <f t="shared" si="84"/>
        <v/>
      </c>
      <c r="AF38" s="206" t="str">
        <f t="shared" si="84"/>
        <v/>
      </c>
      <c r="AG38" s="206" t="str">
        <f t="shared" si="84"/>
        <v/>
      </c>
      <c r="AH38" s="206" t="str">
        <f t="shared" si="84"/>
        <v/>
      </c>
      <c r="AI38" s="206" t="str">
        <f t="shared" si="84"/>
        <v/>
      </c>
      <c r="AJ38" s="206"/>
      <c r="AK38" s="206">
        <f t="shared" ref="AK38:AR38" si="85">IF(ISNUMBER(SEARCH($H38,AK$8)),$D38,"")</f>
        <v>8</v>
      </c>
      <c r="AL38" s="206" t="str">
        <f t="shared" si="85"/>
        <v/>
      </c>
      <c r="AM38" s="206" t="str">
        <f t="shared" si="85"/>
        <v/>
      </c>
      <c r="AN38" s="206" t="str">
        <f t="shared" si="85"/>
        <v/>
      </c>
      <c r="AO38" s="206" t="str">
        <f t="shared" si="85"/>
        <v/>
      </c>
      <c r="AP38" s="206" t="str">
        <f t="shared" si="85"/>
        <v/>
      </c>
      <c r="AQ38" s="206" t="str">
        <f t="shared" si="85"/>
        <v/>
      </c>
      <c r="AR38" s="206" t="str">
        <f t="shared" si="85"/>
        <v/>
      </c>
    </row>
    <row r="39">
      <c r="A39" s="431"/>
      <c r="B39" s="122" t="s">
        <v>1567</v>
      </c>
      <c r="C39" s="122">
        <v>1.0</v>
      </c>
      <c r="D39" s="122">
        <v>10.0</v>
      </c>
      <c r="E39" s="122" t="s">
        <v>162</v>
      </c>
      <c r="F39" s="122" t="s">
        <v>1448</v>
      </c>
      <c r="G39" s="122"/>
      <c r="H39" s="122" t="s">
        <v>1450</v>
      </c>
      <c r="I39" s="122" t="s">
        <v>1491</v>
      </c>
      <c r="J39" s="206" t="str">
        <f t="shared" ref="J39:Z39" si="86">IF(ISNUMBER(SEARCH($E39,J$8)),$D39,"")</f>
        <v/>
      </c>
      <c r="K39" s="206" t="str">
        <f t="shared" si="86"/>
        <v/>
      </c>
      <c r="L39" s="206" t="str">
        <f t="shared" si="86"/>
        <v/>
      </c>
      <c r="M39" s="206" t="str">
        <f t="shared" si="86"/>
        <v/>
      </c>
      <c r="N39" s="206" t="str">
        <f t="shared" si="86"/>
        <v/>
      </c>
      <c r="O39" s="206" t="str">
        <f t="shared" si="86"/>
        <v/>
      </c>
      <c r="P39" s="206" t="str">
        <f t="shared" si="86"/>
        <v/>
      </c>
      <c r="Q39" s="206" t="str">
        <f t="shared" si="86"/>
        <v/>
      </c>
      <c r="R39" s="206" t="str">
        <f t="shared" si="86"/>
        <v/>
      </c>
      <c r="S39" s="206" t="str">
        <f t="shared" si="86"/>
        <v/>
      </c>
      <c r="T39" s="206" t="str">
        <f t="shared" si="86"/>
        <v/>
      </c>
      <c r="U39" s="206" t="str">
        <f t="shared" si="86"/>
        <v/>
      </c>
      <c r="V39" s="206" t="str">
        <f t="shared" si="86"/>
        <v/>
      </c>
      <c r="W39" s="206">
        <f t="shared" si="86"/>
        <v>10</v>
      </c>
      <c r="X39" s="206" t="str">
        <f t="shared" si="86"/>
        <v/>
      </c>
      <c r="Y39" s="206" t="str">
        <f t="shared" si="86"/>
        <v/>
      </c>
      <c r="Z39" s="206" t="str">
        <f t="shared" si="86"/>
        <v/>
      </c>
      <c r="AA39" s="206"/>
      <c r="AB39" s="206" t="str">
        <f t="shared" ref="AB39:AI39" si="87">IF(ISNUMBER(SEARCH($F39,AB$8)),$D39,"")</f>
        <v/>
      </c>
      <c r="AC39" s="206" t="str">
        <f t="shared" si="87"/>
        <v/>
      </c>
      <c r="AD39" s="206" t="str">
        <f t="shared" si="87"/>
        <v/>
      </c>
      <c r="AE39" s="206" t="str">
        <f t="shared" si="87"/>
        <v/>
      </c>
      <c r="AF39" s="206" t="str">
        <f t="shared" si="87"/>
        <v/>
      </c>
      <c r="AG39" s="206">
        <f t="shared" si="87"/>
        <v>10</v>
      </c>
      <c r="AH39" s="206" t="str">
        <f t="shared" si="87"/>
        <v/>
      </c>
      <c r="AI39" s="206" t="str">
        <f t="shared" si="87"/>
        <v/>
      </c>
      <c r="AJ39" s="206"/>
      <c r="AK39" s="206" t="str">
        <f t="shared" ref="AK39:AR39" si="88">IF(ISNUMBER(SEARCH($H39,AK$8)),$D39,"")</f>
        <v/>
      </c>
      <c r="AL39" s="206" t="str">
        <f t="shared" si="88"/>
        <v/>
      </c>
      <c r="AM39" s="206" t="str">
        <f t="shared" si="88"/>
        <v/>
      </c>
      <c r="AN39" s="206" t="str">
        <f t="shared" si="88"/>
        <v/>
      </c>
      <c r="AO39" s="206" t="str">
        <f t="shared" si="88"/>
        <v/>
      </c>
      <c r="AP39" s="206" t="str">
        <f t="shared" si="88"/>
        <v/>
      </c>
      <c r="AQ39" s="206" t="str">
        <f t="shared" si="88"/>
        <v/>
      </c>
      <c r="AR39" s="206">
        <f t="shared" si="88"/>
        <v>10</v>
      </c>
    </row>
    <row r="40">
      <c r="A40" s="431"/>
      <c r="B40" s="122" t="s">
        <v>1571</v>
      </c>
      <c r="C40" s="122">
        <v>2.0</v>
      </c>
      <c r="D40" s="122">
        <v>8.0</v>
      </c>
      <c r="E40" s="122" t="s">
        <v>1471</v>
      </c>
      <c r="F40" s="122" t="s">
        <v>1449</v>
      </c>
      <c r="G40" s="122"/>
      <c r="H40" s="122" t="s">
        <v>1445</v>
      </c>
      <c r="I40" s="122"/>
      <c r="J40" s="206" t="str">
        <f t="shared" ref="J40:Z40" si="89">IF(ISNUMBER(SEARCH($E40,J$8)),$D40,"")</f>
        <v/>
      </c>
      <c r="K40" s="206" t="str">
        <f t="shared" si="89"/>
        <v/>
      </c>
      <c r="L40" s="206" t="str">
        <f t="shared" si="89"/>
        <v/>
      </c>
      <c r="M40" s="206" t="str">
        <f t="shared" si="89"/>
        <v/>
      </c>
      <c r="N40" s="206" t="str">
        <f t="shared" si="89"/>
        <v/>
      </c>
      <c r="O40" s="206" t="str">
        <f t="shared" si="89"/>
        <v/>
      </c>
      <c r="P40" s="206" t="str">
        <f t="shared" si="89"/>
        <v/>
      </c>
      <c r="Q40" s="206" t="str">
        <f t="shared" si="89"/>
        <v/>
      </c>
      <c r="R40" s="206" t="str">
        <f t="shared" si="89"/>
        <v/>
      </c>
      <c r="S40" s="206" t="str">
        <f t="shared" si="89"/>
        <v/>
      </c>
      <c r="T40" s="206">
        <f t="shared" si="89"/>
        <v>8</v>
      </c>
      <c r="U40" s="206" t="str">
        <f t="shared" si="89"/>
        <v/>
      </c>
      <c r="V40" s="206" t="str">
        <f t="shared" si="89"/>
        <v/>
      </c>
      <c r="W40" s="206" t="str">
        <f t="shared" si="89"/>
        <v/>
      </c>
      <c r="X40" s="206" t="str">
        <f t="shared" si="89"/>
        <v/>
      </c>
      <c r="Y40" s="206" t="str">
        <f t="shared" si="89"/>
        <v/>
      </c>
      <c r="Z40" s="206" t="str">
        <f t="shared" si="89"/>
        <v/>
      </c>
      <c r="AA40" s="206"/>
      <c r="AB40" s="206" t="str">
        <f t="shared" ref="AB40:AI40" si="90">IF(ISNUMBER(SEARCH($F40,AB$8)),$D40,"")</f>
        <v/>
      </c>
      <c r="AC40" s="206" t="str">
        <f t="shared" si="90"/>
        <v/>
      </c>
      <c r="AD40" s="206" t="str">
        <f t="shared" si="90"/>
        <v/>
      </c>
      <c r="AE40" s="206" t="str">
        <f t="shared" si="90"/>
        <v/>
      </c>
      <c r="AF40" s="206" t="str">
        <f t="shared" si="90"/>
        <v/>
      </c>
      <c r="AG40" s="206" t="str">
        <f t="shared" si="90"/>
        <v/>
      </c>
      <c r="AH40" s="206">
        <f t="shared" si="90"/>
        <v>8</v>
      </c>
      <c r="AI40" s="206" t="str">
        <f t="shared" si="90"/>
        <v/>
      </c>
      <c r="AJ40" s="206"/>
      <c r="AK40" s="206" t="str">
        <f t="shared" ref="AK40:AR40" si="91">IF(ISNUMBER(SEARCH($H40,AK$8)),$D40,"")</f>
        <v/>
      </c>
      <c r="AL40" s="206" t="str">
        <f t="shared" si="91"/>
        <v/>
      </c>
      <c r="AM40" s="206">
        <f t="shared" si="91"/>
        <v>8</v>
      </c>
      <c r="AN40" s="206" t="str">
        <f t="shared" si="91"/>
        <v/>
      </c>
      <c r="AO40" s="206" t="str">
        <f t="shared" si="91"/>
        <v/>
      </c>
      <c r="AP40" s="206" t="str">
        <f t="shared" si="91"/>
        <v/>
      </c>
      <c r="AQ40" s="206" t="str">
        <f t="shared" si="91"/>
        <v/>
      </c>
      <c r="AR40" s="206" t="str">
        <f t="shared" si="91"/>
        <v/>
      </c>
    </row>
    <row r="41">
      <c r="A41" s="122"/>
      <c r="B41" s="122" t="s">
        <v>1575</v>
      </c>
      <c r="C41" s="122">
        <v>3.0</v>
      </c>
      <c r="D41" s="122">
        <v>7.0</v>
      </c>
      <c r="E41" s="122" t="s">
        <v>1009</v>
      </c>
      <c r="F41" s="122" t="s">
        <v>1445</v>
      </c>
      <c r="G41" s="122" t="s">
        <v>1491</v>
      </c>
      <c r="H41" s="122" t="s">
        <v>1449</v>
      </c>
      <c r="I41" s="122"/>
      <c r="J41" s="206" t="str">
        <f t="shared" ref="J41:Z41" si="92">IF(ISNUMBER(SEARCH($E41,J$8)),$D41,"")</f>
        <v/>
      </c>
      <c r="K41" s="206" t="str">
        <f t="shared" si="92"/>
        <v/>
      </c>
      <c r="L41" s="206" t="str">
        <f t="shared" si="92"/>
        <v/>
      </c>
      <c r="M41" s="206" t="str">
        <f t="shared" si="92"/>
        <v/>
      </c>
      <c r="N41" s="206">
        <f t="shared" si="92"/>
        <v>7</v>
      </c>
      <c r="O41" s="206" t="str">
        <f t="shared" si="92"/>
        <v/>
      </c>
      <c r="P41" s="206" t="str">
        <f t="shared" si="92"/>
        <v/>
      </c>
      <c r="Q41" s="206" t="str">
        <f t="shared" si="92"/>
        <v/>
      </c>
      <c r="R41" s="206" t="str">
        <f t="shared" si="92"/>
        <v/>
      </c>
      <c r="S41" s="206" t="str">
        <f t="shared" si="92"/>
        <v/>
      </c>
      <c r="T41" s="206" t="str">
        <f t="shared" si="92"/>
        <v/>
      </c>
      <c r="U41" s="206" t="str">
        <f t="shared" si="92"/>
        <v/>
      </c>
      <c r="V41" s="206" t="str">
        <f t="shared" si="92"/>
        <v/>
      </c>
      <c r="W41" s="206" t="str">
        <f t="shared" si="92"/>
        <v/>
      </c>
      <c r="X41" s="206" t="str">
        <f t="shared" si="92"/>
        <v/>
      </c>
      <c r="Y41" s="206" t="str">
        <f t="shared" si="92"/>
        <v/>
      </c>
      <c r="Z41" s="206" t="str">
        <f t="shared" si="92"/>
        <v/>
      </c>
      <c r="AA41" s="206"/>
      <c r="AB41" s="206" t="str">
        <f t="shared" ref="AB41:AI41" si="93">IF(ISNUMBER(SEARCH($F41,AB$8)),$D41,"")</f>
        <v/>
      </c>
      <c r="AC41" s="206" t="str">
        <f t="shared" si="93"/>
        <v/>
      </c>
      <c r="AD41" s="206">
        <f t="shared" si="93"/>
        <v>7</v>
      </c>
      <c r="AE41" s="206" t="str">
        <f t="shared" si="93"/>
        <v/>
      </c>
      <c r="AF41" s="206" t="str">
        <f t="shared" si="93"/>
        <v/>
      </c>
      <c r="AG41" s="206" t="str">
        <f t="shared" si="93"/>
        <v/>
      </c>
      <c r="AH41" s="206" t="str">
        <f t="shared" si="93"/>
        <v/>
      </c>
      <c r="AI41" s="206" t="str">
        <f t="shared" si="93"/>
        <v/>
      </c>
      <c r="AJ41" s="206"/>
      <c r="AK41" s="206" t="str">
        <f t="shared" ref="AK41:AR41" si="94">IF(ISNUMBER(SEARCH($H41,AK$8)),$D41,"")</f>
        <v/>
      </c>
      <c r="AL41" s="206" t="str">
        <f t="shared" si="94"/>
        <v/>
      </c>
      <c r="AM41" s="206" t="str">
        <f t="shared" si="94"/>
        <v/>
      </c>
      <c r="AN41" s="206" t="str">
        <f t="shared" si="94"/>
        <v/>
      </c>
      <c r="AO41" s="206" t="str">
        <f t="shared" si="94"/>
        <v/>
      </c>
      <c r="AP41" s="206" t="str">
        <f t="shared" si="94"/>
        <v/>
      </c>
      <c r="AQ41" s="206">
        <f t="shared" si="94"/>
        <v>7</v>
      </c>
      <c r="AR41" s="206" t="str">
        <f t="shared" si="94"/>
        <v/>
      </c>
    </row>
    <row r="42">
      <c r="A42" s="431"/>
      <c r="B42" s="122" t="s">
        <v>1576</v>
      </c>
      <c r="C42" s="122">
        <v>4.0</v>
      </c>
      <c r="D42" s="122">
        <v>9.0</v>
      </c>
      <c r="E42" s="122" t="s">
        <v>1035</v>
      </c>
      <c r="F42" s="122" t="s">
        <v>1447</v>
      </c>
      <c r="G42" s="122"/>
      <c r="H42" s="122" t="s">
        <v>1447</v>
      </c>
      <c r="I42" s="122"/>
      <c r="J42" s="206" t="str">
        <f t="shared" ref="J42:Z42" si="95">IF(ISNUMBER(SEARCH($E42,J$8)),$D42,"")</f>
        <v/>
      </c>
      <c r="K42" s="206" t="str">
        <f t="shared" si="95"/>
        <v/>
      </c>
      <c r="L42" s="206" t="str">
        <f t="shared" si="95"/>
        <v/>
      </c>
      <c r="M42" s="206" t="str">
        <f t="shared" si="95"/>
        <v/>
      </c>
      <c r="N42" s="206" t="str">
        <f t="shared" si="95"/>
        <v/>
      </c>
      <c r="O42" s="206" t="str">
        <f t="shared" si="95"/>
        <v/>
      </c>
      <c r="P42" s="206" t="str">
        <f t="shared" si="95"/>
        <v/>
      </c>
      <c r="Q42" s="206" t="str">
        <f t="shared" si="95"/>
        <v/>
      </c>
      <c r="R42" s="206">
        <f t="shared" si="95"/>
        <v>9</v>
      </c>
      <c r="S42" s="206" t="str">
        <f t="shared" si="95"/>
        <v/>
      </c>
      <c r="T42" s="206" t="str">
        <f t="shared" si="95"/>
        <v/>
      </c>
      <c r="U42" s="206" t="str">
        <f t="shared" si="95"/>
        <v/>
      </c>
      <c r="V42" s="206" t="str">
        <f t="shared" si="95"/>
        <v/>
      </c>
      <c r="W42" s="206" t="str">
        <f t="shared" si="95"/>
        <v/>
      </c>
      <c r="X42" s="206" t="str">
        <f t="shared" si="95"/>
        <v/>
      </c>
      <c r="Y42" s="206" t="str">
        <f t="shared" si="95"/>
        <v/>
      </c>
      <c r="Z42" s="206" t="str">
        <f t="shared" si="95"/>
        <v/>
      </c>
      <c r="AA42" s="206"/>
      <c r="AB42" s="206" t="str">
        <f t="shared" ref="AB42:AI42" si="96">IF(ISNUMBER(SEARCH($F42,AB$8)),$D42,"")</f>
        <v/>
      </c>
      <c r="AC42" s="206" t="str">
        <f t="shared" si="96"/>
        <v/>
      </c>
      <c r="AD42" s="206" t="str">
        <f t="shared" si="96"/>
        <v/>
      </c>
      <c r="AE42" s="206" t="str">
        <f t="shared" si="96"/>
        <v/>
      </c>
      <c r="AF42" s="206">
        <f t="shared" si="96"/>
        <v>9</v>
      </c>
      <c r="AG42" s="206" t="str">
        <f t="shared" si="96"/>
        <v/>
      </c>
      <c r="AH42" s="206" t="str">
        <f t="shared" si="96"/>
        <v/>
      </c>
      <c r="AI42" s="206" t="str">
        <f t="shared" si="96"/>
        <v/>
      </c>
      <c r="AJ42" s="206"/>
      <c r="AK42" s="206" t="str">
        <f t="shared" ref="AK42:AR42" si="97">IF(ISNUMBER(SEARCH($H42,AK$8)),$D42,"")</f>
        <v/>
      </c>
      <c r="AL42" s="206" t="str">
        <f t="shared" si="97"/>
        <v/>
      </c>
      <c r="AM42" s="206" t="str">
        <f t="shared" si="97"/>
        <v/>
      </c>
      <c r="AN42" s="206" t="str">
        <f t="shared" si="97"/>
        <v/>
      </c>
      <c r="AO42" s="206">
        <f t="shared" si="97"/>
        <v>9</v>
      </c>
      <c r="AP42" s="206" t="str">
        <f t="shared" si="97"/>
        <v/>
      </c>
      <c r="AQ42" s="206" t="str">
        <f t="shared" si="97"/>
        <v/>
      </c>
      <c r="AR42" s="206" t="str">
        <f t="shared" si="97"/>
        <v/>
      </c>
    </row>
    <row r="43">
      <c r="A43" s="431"/>
      <c r="B43" s="122" t="s">
        <v>1578</v>
      </c>
      <c r="C43" s="122">
        <v>5.0</v>
      </c>
      <c r="D43" s="122">
        <v>8.0</v>
      </c>
      <c r="E43" s="122" t="s">
        <v>1029</v>
      </c>
      <c r="F43" s="122" t="s">
        <v>1446</v>
      </c>
      <c r="G43" s="420"/>
      <c r="H43" s="420" t="s">
        <v>1448</v>
      </c>
      <c r="I43" s="420"/>
      <c r="J43" s="206" t="str">
        <f t="shared" ref="J43:Z43" si="98">IF(ISNUMBER(SEARCH($E43,J$8)),$D43,"")</f>
        <v/>
      </c>
      <c r="K43" s="206">
        <f t="shared" si="98"/>
        <v>8</v>
      </c>
      <c r="L43" s="206" t="str">
        <f t="shared" si="98"/>
        <v/>
      </c>
      <c r="M43" s="206" t="str">
        <f t="shared" si="98"/>
        <v/>
      </c>
      <c r="N43" s="206" t="str">
        <f t="shared" si="98"/>
        <v/>
      </c>
      <c r="O43" s="206" t="str">
        <f t="shared" si="98"/>
        <v/>
      </c>
      <c r="P43" s="206" t="str">
        <f t="shared" si="98"/>
        <v/>
      </c>
      <c r="Q43" s="206" t="str">
        <f t="shared" si="98"/>
        <v/>
      </c>
      <c r="R43" s="206" t="str">
        <f t="shared" si="98"/>
        <v/>
      </c>
      <c r="S43" s="206" t="str">
        <f t="shared" si="98"/>
        <v/>
      </c>
      <c r="T43" s="206" t="str">
        <f t="shared" si="98"/>
        <v/>
      </c>
      <c r="U43" s="206" t="str">
        <f t="shared" si="98"/>
        <v/>
      </c>
      <c r="V43" s="206" t="str">
        <f t="shared" si="98"/>
        <v/>
      </c>
      <c r="W43" s="206" t="str">
        <f t="shared" si="98"/>
        <v/>
      </c>
      <c r="X43" s="206" t="str">
        <f t="shared" si="98"/>
        <v/>
      </c>
      <c r="Y43" s="206" t="str">
        <f t="shared" si="98"/>
        <v/>
      </c>
      <c r="Z43" s="206" t="str">
        <f t="shared" si="98"/>
        <v/>
      </c>
      <c r="AA43" s="206"/>
      <c r="AB43" s="206" t="str">
        <f t="shared" ref="AB43:AI43" si="99">IF(ISNUMBER(SEARCH($F43,AB$8)),$D43,"")</f>
        <v/>
      </c>
      <c r="AC43" s="206" t="str">
        <f t="shared" si="99"/>
        <v/>
      </c>
      <c r="AD43" s="206" t="str">
        <f t="shared" si="99"/>
        <v/>
      </c>
      <c r="AE43" s="206">
        <f t="shared" si="99"/>
        <v>8</v>
      </c>
      <c r="AF43" s="206" t="str">
        <f t="shared" si="99"/>
        <v/>
      </c>
      <c r="AG43" s="206" t="str">
        <f t="shared" si="99"/>
        <v/>
      </c>
      <c r="AH43" s="206" t="str">
        <f t="shared" si="99"/>
        <v/>
      </c>
      <c r="AI43" s="206" t="str">
        <f t="shared" si="99"/>
        <v/>
      </c>
      <c r="AJ43" s="206"/>
      <c r="AK43" s="206" t="str">
        <f t="shared" ref="AK43:AR43" si="100">IF(ISNUMBER(SEARCH($H43,AK$8)),$D43,"")</f>
        <v/>
      </c>
      <c r="AL43" s="206" t="str">
        <f t="shared" si="100"/>
        <v/>
      </c>
      <c r="AM43" s="206" t="str">
        <f t="shared" si="100"/>
        <v/>
      </c>
      <c r="AN43" s="206" t="str">
        <f t="shared" si="100"/>
        <v/>
      </c>
      <c r="AO43" s="206" t="str">
        <f t="shared" si="100"/>
        <v/>
      </c>
      <c r="AP43" s="206">
        <f t="shared" si="100"/>
        <v>8</v>
      </c>
      <c r="AQ43" s="206" t="str">
        <f t="shared" si="100"/>
        <v/>
      </c>
      <c r="AR43" s="206" t="str">
        <f t="shared" si="100"/>
        <v/>
      </c>
    </row>
    <row r="44">
      <c r="A44" s="426" t="s">
        <v>1475</v>
      </c>
      <c r="B44" s="427" t="s">
        <v>1509</v>
      </c>
      <c r="C44" s="427" t="s">
        <v>1477</v>
      </c>
      <c r="D44" s="427" t="s">
        <v>1478</v>
      </c>
      <c r="E44" s="427" t="s">
        <v>1489</v>
      </c>
      <c r="F44" s="427" t="s">
        <v>1481</v>
      </c>
      <c r="G44" s="356" t="s">
        <v>1482</v>
      </c>
      <c r="H44" s="356" t="s">
        <v>1483</v>
      </c>
      <c r="I44" s="356" t="s">
        <v>1484</v>
      </c>
      <c r="J44" s="206" t="str">
        <f t="shared" ref="J44:Z44" si="101">IF(ISNUMBER(SEARCH($E44,J$8)),$D44,"")</f>
        <v/>
      </c>
      <c r="K44" s="206" t="str">
        <f t="shared" si="101"/>
        <v/>
      </c>
      <c r="L44" s="206" t="str">
        <f t="shared" si="101"/>
        <v/>
      </c>
      <c r="M44" s="206" t="str">
        <f t="shared" si="101"/>
        <v/>
      </c>
      <c r="N44" s="206" t="str">
        <f t="shared" si="101"/>
        <v/>
      </c>
      <c r="O44" s="206" t="str">
        <f t="shared" si="101"/>
        <v/>
      </c>
      <c r="P44" s="206" t="str">
        <f t="shared" si="101"/>
        <v/>
      </c>
      <c r="Q44" s="206" t="str">
        <f t="shared" si="101"/>
        <v/>
      </c>
      <c r="R44" s="206" t="str">
        <f t="shared" si="101"/>
        <v/>
      </c>
      <c r="S44" s="206" t="str">
        <f t="shared" si="101"/>
        <v/>
      </c>
      <c r="T44" s="206" t="str">
        <f t="shared" si="101"/>
        <v/>
      </c>
      <c r="U44" s="206" t="str">
        <f t="shared" si="101"/>
        <v/>
      </c>
      <c r="V44" s="206" t="str">
        <f t="shared" si="101"/>
        <v/>
      </c>
      <c r="W44" s="206" t="str">
        <f t="shared" si="101"/>
        <v/>
      </c>
      <c r="X44" s="206" t="str">
        <f t="shared" si="101"/>
        <v/>
      </c>
      <c r="Y44" s="206" t="str">
        <f t="shared" si="101"/>
        <v/>
      </c>
      <c r="Z44" s="206" t="str">
        <f t="shared" si="101"/>
        <v/>
      </c>
      <c r="AA44" s="206"/>
      <c r="AB44" s="206" t="str">
        <f t="shared" ref="AB44:AI44" si="102">IF(ISNUMBER(SEARCH($F44,AB$8)),$D44,"")</f>
        <v/>
      </c>
      <c r="AC44" s="206" t="str">
        <f t="shared" si="102"/>
        <v/>
      </c>
      <c r="AD44" s="206" t="str">
        <f t="shared" si="102"/>
        <v/>
      </c>
      <c r="AE44" s="206" t="str">
        <f t="shared" si="102"/>
        <v/>
      </c>
      <c r="AF44" s="206" t="str">
        <f t="shared" si="102"/>
        <v/>
      </c>
      <c r="AG44" s="206" t="str">
        <f t="shared" si="102"/>
        <v/>
      </c>
      <c r="AH44" s="206" t="str">
        <f t="shared" si="102"/>
        <v/>
      </c>
      <c r="AI44" s="206" t="str">
        <f t="shared" si="102"/>
        <v/>
      </c>
      <c r="AJ44" s="206"/>
      <c r="AK44" s="206" t="str">
        <f t="shared" ref="AK44:AR44" si="103">IF(ISNUMBER(SEARCH($H44,AK$8)),$D44,"")</f>
        <v/>
      </c>
      <c r="AL44" s="206" t="str">
        <f t="shared" si="103"/>
        <v/>
      </c>
      <c r="AM44" s="206" t="str">
        <f t="shared" si="103"/>
        <v/>
      </c>
      <c r="AN44" s="206" t="str">
        <f t="shared" si="103"/>
        <v/>
      </c>
      <c r="AO44" s="206" t="str">
        <f t="shared" si="103"/>
        <v/>
      </c>
      <c r="AP44" s="206" t="str">
        <f t="shared" si="103"/>
        <v/>
      </c>
      <c r="AQ44" s="206" t="str">
        <f t="shared" si="103"/>
        <v/>
      </c>
      <c r="AR44" s="206" t="str">
        <f t="shared" si="103"/>
        <v/>
      </c>
    </row>
    <row r="45">
      <c r="A45" s="431" t="s">
        <v>1491</v>
      </c>
      <c r="B45" s="122" t="s">
        <v>1582</v>
      </c>
      <c r="C45" s="122">
        <v>2.0</v>
      </c>
      <c r="D45" s="122">
        <v>7.0</v>
      </c>
      <c r="E45" s="122" t="s">
        <v>1473</v>
      </c>
      <c r="F45" s="122" t="s">
        <v>1448</v>
      </c>
      <c r="G45" s="122"/>
      <c r="H45" s="122" t="s">
        <v>1447</v>
      </c>
      <c r="I45" s="122" t="s">
        <v>1491</v>
      </c>
      <c r="J45" s="206" t="str">
        <f t="shared" ref="J45:Z45" si="104">IF(ISNUMBER(SEARCH($E45,J$8)),$D45,"")</f>
        <v/>
      </c>
      <c r="K45" s="206" t="str">
        <f t="shared" si="104"/>
        <v/>
      </c>
      <c r="L45" s="206" t="str">
        <f t="shared" si="104"/>
        <v/>
      </c>
      <c r="M45" s="206" t="str">
        <f t="shared" si="104"/>
        <v/>
      </c>
      <c r="N45" s="206" t="str">
        <f t="shared" si="104"/>
        <v/>
      </c>
      <c r="O45" s="206" t="str">
        <f t="shared" si="104"/>
        <v/>
      </c>
      <c r="P45" s="206" t="str">
        <f t="shared" si="104"/>
        <v/>
      </c>
      <c r="Q45" s="206" t="str">
        <f t="shared" si="104"/>
        <v/>
      </c>
      <c r="R45" s="206" t="str">
        <f t="shared" si="104"/>
        <v/>
      </c>
      <c r="S45" s="206" t="str">
        <f t="shared" si="104"/>
        <v/>
      </c>
      <c r="T45" s="206" t="str">
        <f t="shared" si="104"/>
        <v/>
      </c>
      <c r="U45" s="206">
        <f t="shared" si="104"/>
        <v>7</v>
      </c>
      <c r="V45" s="206" t="str">
        <f t="shared" si="104"/>
        <v/>
      </c>
      <c r="W45" s="206" t="str">
        <f t="shared" si="104"/>
        <v/>
      </c>
      <c r="X45" s="206" t="str">
        <f t="shared" si="104"/>
        <v/>
      </c>
      <c r="Y45" s="206" t="str">
        <f t="shared" si="104"/>
        <v/>
      </c>
      <c r="Z45" s="206" t="str">
        <f t="shared" si="104"/>
        <v/>
      </c>
      <c r="AA45" s="206"/>
      <c r="AB45" s="206" t="str">
        <f t="shared" ref="AB45:AI45" si="105">IF(ISNUMBER(SEARCH($F45,AB$8)),$D45,"")</f>
        <v/>
      </c>
      <c r="AC45" s="206" t="str">
        <f t="shared" si="105"/>
        <v/>
      </c>
      <c r="AD45" s="206" t="str">
        <f t="shared" si="105"/>
        <v/>
      </c>
      <c r="AE45" s="206" t="str">
        <f t="shared" si="105"/>
        <v/>
      </c>
      <c r="AF45" s="206" t="str">
        <f t="shared" si="105"/>
        <v/>
      </c>
      <c r="AG45" s="206">
        <f t="shared" si="105"/>
        <v>7</v>
      </c>
      <c r="AH45" s="206" t="str">
        <f t="shared" si="105"/>
        <v/>
      </c>
      <c r="AI45" s="206" t="str">
        <f t="shared" si="105"/>
        <v/>
      </c>
      <c r="AJ45" s="206"/>
      <c r="AK45" s="206" t="str">
        <f t="shared" ref="AK45:AR45" si="106">IF(ISNUMBER(SEARCH($H45,AK$8)),$D45,"")</f>
        <v/>
      </c>
      <c r="AL45" s="206" t="str">
        <f t="shared" si="106"/>
        <v/>
      </c>
      <c r="AM45" s="206" t="str">
        <f t="shared" si="106"/>
        <v/>
      </c>
      <c r="AN45" s="206" t="str">
        <f t="shared" si="106"/>
        <v/>
      </c>
      <c r="AO45" s="206">
        <f t="shared" si="106"/>
        <v>7</v>
      </c>
      <c r="AP45" s="206" t="str">
        <f t="shared" si="106"/>
        <v/>
      </c>
      <c r="AQ45" s="206" t="str">
        <f t="shared" si="106"/>
        <v/>
      </c>
      <c r="AR45" s="206" t="str">
        <f t="shared" si="106"/>
        <v/>
      </c>
    </row>
    <row r="46">
      <c r="A46" s="122"/>
      <c r="B46" s="122" t="s">
        <v>1583</v>
      </c>
      <c r="C46" s="122">
        <v>3.0</v>
      </c>
      <c r="D46" s="122">
        <v>2.0</v>
      </c>
      <c r="E46" s="122" t="s">
        <v>1353</v>
      </c>
      <c r="F46" s="122" t="s">
        <v>1449</v>
      </c>
      <c r="G46" s="122"/>
      <c r="H46" s="122" t="s">
        <v>1446</v>
      </c>
      <c r="I46" s="122"/>
      <c r="J46" s="206" t="str">
        <f t="shared" ref="J46:Z46" si="107">IF(ISNUMBER(SEARCH($E46,J$8)),$D46,"")</f>
        <v/>
      </c>
      <c r="K46" s="206" t="str">
        <f t="shared" si="107"/>
        <v/>
      </c>
      <c r="L46" s="206" t="str">
        <f t="shared" si="107"/>
        <v/>
      </c>
      <c r="M46" s="206" t="str">
        <f t="shared" si="107"/>
        <v/>
      </c>
      <c r="N46" s="206" t="str">
        <f t="shared" si="107"/>
        <v/>
      </c>
      <c r="O46" s="206" t="str">
        <f t="shared" si="107"/>
        <v/>
      </c>
      <c r="P46" s="206" t="str">
        <f t="shared" si="107"/>
        <v/>
      </c>
      <c r="Q46" s="206">
        <f t="shared" si="107"/>
        <v>2</v>
      </c>
      <c r="R46" s="206" t="str">
        <f t="shared" si="107"/>
        <v/>
      </c>
      <c r="S46" s="206" t="str">
        <f t="shared" si="107"/>
        <v/>
      </c>
      <c r="T46" s="206" t="str">
        <f t="shared" si="107"/>
        <v/>
      </c>
      <c r="U46" s="206" t="str">
        <f t="shared" si="107"/>
        <v/>
      </c>
      <c r="V46" s="206" t="str">
        <f t="shared" si="107"/>
        <v/>
      </c>
      <c r="W46" s="206" t="str">
        <f t="shared" si="107"/>
        <v/>
      </c>
      <c r="X46" s="206" t="str">
        <f t="shared" si="107"/>
        <v/>
      </c>
      <c r="Y46" s="206" t="str">
        <f t="shared" si="107"/>
        <v/>
      </c>
      <c r="Z46" s="206" t="str">
        <f t="shared" si="107"/>
        <v/>
      </c>
      <c r="AA46" s="206"/>
      <c r="AB46" s="206" t="str">
        <f t="shared" ref="AB46:AI46" si="108">IF(ISNUMBER(SEARCH($F46,AB$8)),$D46,"")</f>
        <v/>
      </c>
      <c r="AC46" s="206" t="str">
        <f t="shared" si="108"/>
        <v/>
      </c>
      <c r="AD46" s="206" t="str">
        <f t="shared" si="108"/>
        <v/>
      </c>
      <c r="AE46" s="206" t="str">
        <f t="shared" si="108"/>
        <v/>
      </c>
      <c r="AF46" s="206" t="str">
        <f t="shared" si="108"/>
        <v/>
      </c>
      <c r="AG46" s="206" t="str">
        <f t="shared" si="108"/>
        <v/>
      </c>
      <c r="AH46" s="206">
        <f t="shared" si="108"/>
        <v>2</v>
      </c>
      <c r="AI46" s="206" t="str">
        <f t="shared" si="108"/>
        <v/>
      </c>
      <c r="AJ46" s="206"/>
      <c r="AK46" s="206" t="str">
        <f t="shared" ref="AK46:AR46" si="109">IF(ISNUMBER(SEARCH($H46,AK$8)),$D46,"")</f>
        <v/>
      </c>
      <c r="AL46" s="206" t="str">
        <f t="shared" si="109"/>
        <v/>
      </c>
      <c r="AM46" s="206" t="str">
        <f t="shared" si="109"/>
        <v/>
      </c>
      <c r="AN46" s="206">
        <f t="shared" si="109"/>
        <v>2</v>
      </c>
      <c r="AO46" s="206" t="str">
        <f t="shared" si="109"/>
        <v/>
      </c>
      <c r="AP46" s="206" t="str">
        <f t="shared" si="109"/>
        <v/>
      </c>
      <c r="AQ46" s="206" t="str">
        <f t="shared" si="109"/>
        <v/>
      </c>
      <c r="AR46" s="206" t="str">
        <f t="shared" si="109"/>
        <v/>
      </c>
    </row>
    <row r="47">
      <c r="A47" s="122"/>
      <c r="B47" s="122" t="s">
        <v>1584</v>
      </c>
      <c r="C47" s="122">
        <v>4.0</v>
      </c>
      <c r="D47" s="122">
        <v>5.0</v>
      </c>
      <c r="E47" s="122" t="s">
        <v>1035</v>
      </c>
      <c r="F47" s="122" t="s">
        <v>1447</v>
      </c>
      <c r="G47" s="122"/>
      <c r="H47" s="122" t="s">
        <v>1448</v>
      </c>
      <c r="I47" s="122"/>
      <c r="J47" s="206" t="str">
        <f t="shared" ref="J47:Z47" si="110">IF(ISNUMBER(SEARCH($E47,J$8)),$D47,"")</f>
        <v/>
      </c>
      <c r="K47" s="206" t="str">
        <f t="shared" si="110"/>
        <v/>
      </c>
      <c r="L47" s="206" t="str">
        <f t="shared" si="110"/>
        <v/>
      </c>
      <c r="M47" s="206" t="str">
        <f t="shared" si="110"/>
        <v/>
      </c>
      <c r="N47" s="206" t="str">
        <f t="shared" si="110"/>
        <v/>
      </c>
      <c r="O47" s="206" t="str">
        <f t="shared" si="110"/>
        <v/>
      </c>
      <c r="P47" s="206" t="str">
        <f t="shared" si="110"/>
        <v/>
      </c>
      <c r="Q47" s="206" t="str">
        <f t="shared" si="110"/>
        <v/>
      </c>
      <c r="R47" s="206">
        <f t="shared" si="110"/>
        <v>5</v>
      </c>
      <c r="S47" s="206" t="str">
        <f t="shared" si="110"/>
        <v/>
      </c>
      <c r="T47" s="206" t="str">
        <f t="shared" si="110"/>
        <v/>
      </c>
      <c r="U47" s="206" t="str">
        <f t="shared" si="110"/>
        <v/>
      </c>
      <c r="V47" s="206" t="str">
        <f t="shared" si="110"/>
        <v/>
      </c>
      <c r="W47" s="206" t="str">
        <f t="shared" si="110"/>
        <v/>
      </c>
      <c r="X47" s="206" t="str">
        <f t="shared" si="110"/>
        <v/>
      </c>
      <c r="Y47" s="206" t="str">
        <f t="shared" si="110"/>
        <v/>
      </c>
      <c r="Z47" s="206" t="str">
        <f t="shared" si="110"/>
        <v/>
      </c>
      <c r="AA47" s="206"/>
      <c r="AB47" s="206" t="str">
        <f t="shared" ref="AB47:AI47" si="111">IF(ISNUMBER(SEARCH($F47,AB$8)),$D47,"")</f>
        <v/>
      </c>
      <c r="AC47" s="206" t="str">
        <f t="shared" si="111"/>
        <v/>
      </c>
      <c r="AD47" s="206" t="str">
        <f t="shared" si="111"/>
        <v/>
      </c>
      <c r="AE47" s="206" t="str">
        <f t="shared" si="111"/>
        <v/>
      </c>
      <c r="AF47" s="206">
        <f t="shared" si="111"/>
        <v>5</v>
      </c>
      <c r="AG47" s="206" t="str">
        <f t="shared" si="111"/>
        <v/>
      </c>
      <c r="AH47" s="206" t="str">
        <f t="shared" si="111"/>
        <v/>
      </c>
      <c r="AI47" s="206" t="str">
        <f t="shared" si="111"/>
        <v/>
      </c>
      <c r="AJ47" s="206"/>
      <c r="AK47" s="206" t="str">
        <f t="shared" ref="AK47:AR47" si="112">IF(ISNUMBER(SEARCH($H47,AK$8)),$D47,"")</f>
        <v/>
      </c>
      <c r="AL47" s="206" t="str">
        <f t="shared" si="112"/>
        <v/>
      </c>
      <c r="AM47" s="206" t="str">
        <f t="shared" si="112"/>
        <v/>
      </c>
      <c r="AN47" s="206" t="str">
        <f t="shared" si="112"/>
        <v/>
      </c>
      <c r="AO47" s="206" t="str">
        <f t="shared" si="112"/>
        <v/>
      </c>
      <c r="AP47" s="206">
        <f t="shared" si="112"/>
        <v>5</v>
      </c>
      <c r="AQ47" s="206" t="str">
        <f t="shared" si="112"/>
        <v/>
      </c>
      <c r="AR47" s="206" t="str">
        <f t="shared" si="112"/>
        <v/>
      </c>
    </row>
    <row r="48">
      <c r="A48" s="122"/>
      <c r="B48" s="122" t="s">
        <v>1590</v>
      </c>
      <c r="C48" s="122">
        <v>5.0</v>
      </c>
      <c r="D48" s="122">
        <v>4.0</v>
      </c>
      <c r="E48" s="122" t="s">
        <v>1076</v>
      </c>
      <c r="F48" s="122" t="s">
        <v>1445</v>
      </c>
      <c r="G48" s="122" t="s">
        <v>1491</v>
      </c>
      <c r="H48" s="122" t="s">
        <v>1449</v>
      </c>
      <c r="I48" s="122"/>
      <c r="J48" s="206" t="str">
        <f t="shared" ref="J48:Z48" si="113">IF(ISNUMBER(SEARCH($E48,J$8)),$D48,"")</f>
        <v/>
      </c>
      <c r="K48" s="206" t="str">
        <f t="shared" si="113"/>
        <v/>
      </c>
      <c r="L48" s="206" t="str">
        <f t="shared" si="113"/>
        <v/>
      </c>
      <c r="M48" s="206" t="str">
        <f t="shared" si="113"/>
        <v/>
      </c>
      <c r="N48" s="206" t="str">
        <f t="shared" si="113"/>
        <v/>
      </c>
      <c r="O48" s="206" t="str">
        <f t="shared" si="113"/>
        <v/>
      </c>
      <c r="P48" s="206" t="str">
        <f t="shared" si="113"/>
        <v/>
      </c>
      <c r="Q48" s="206" t="str">
        <f t="shared" si="113"/>
        <v/>
      </c>
      <c r="R48" s="206" t="str">
        <f t="shared" si="113"/>
        <v/>
      </c>
      <c r="S48" s="206" t="str">
        <f t="shared" si="113"/>
        <v/>
      </c>
      <c r="T48" s="206" t="str">
        <f t="shared" si="113"/>
        <v/>
      </c>
      <c r="U48" s="206" t="str">
        <f t="shared" si="113"/>
        <v/>
      </c>
      <c r="V48" s="206" t="str">
        <f t="shared" si="113"/>
        <v/>
      </c>
      <c r="W48" s="206" t="str">
        <f t="shared" si="113"/>
        <v/>
      </c>
      <c r="X48" s="206" t="str">
        <f t="shared" si="113"/>
        <v/>
      </c>
      <c r="Y48" s="206" t="str">
        <f t="shared" si="113"/>
        <v/>
      </c>
      <c r="Z48" s="206">
        <f t="shared" si="113"/>
        <v>4</v>
      </c>
      <c r="AA48" s="206"/>
      <c r="AB48" s="206" t="str">
        <f t="shared" ref="AB48:AI48" si="114">IF(ISNUMBER(SEARCH($F48,AB$8)),$D48,"")</f>
        <v/>
      </c>
      <c r="AC48" s="206" t="str">
        <f t="shared" si="114"/>
        <v/>
      </c>
      <c r="AD48" s="206">
        <f t="shared" si="114"/>
        <v>4</v>
      </c>
      <c r="AE48" s="206" t="str">
        <f t="shared" si="114"/>
        <v/>
      </c>
      <c r="AF48" s="206" t="str">
        <f t="shared" si="114"/>
        <v/>
      </c>
      <c r="AG48" s="206" t="str">
        <f t="shared" si="114"/>
        <v/>
      </c>
      <c r="AH48" s="206" t="str">
        <f t="shared" si="114"/>
        <v/>
      </c>
      <c r="AI48" s="206" t="str">
        <f t="shared" si="114"/>
        <v/>
      </c>
      <c r="AJ48" s="206"/>
      <c r="AK48" s="206" t="str">
        <f t="shared" ref="AK48:AR48" si="115">IF(ISNUMBER(SEARCH($H48,AK$8)),$D48,"")</f>
        <v/>
      </c>
      <c r="AL48" s="206" t="str">
        <f t="shared" si="115"/>
        <v/>
      </c>
      <c r="AM48" s="206" t="str">
        <f t="shared" si="115"/>
        <v/>
      </c>
      <c r="AN48" s="206" t="str">
        <f t="shared" si="115"/>
        <v/>
      </c>
      <c r="AO48" s="206" t="str">
        <f t="shared" si="115"/>
        <v/>
      </c>
      <c r="AP48" s="206" t="str">
        <f t="shared" si="115"/>
        <v/>
      </c>
      <c r="AQ48" s="206">
        <f t="shared" si="115"/>
        <v>4</v>
      </c>
      <c r="AR48" s="206" t="str">
        <f t="shared" si="115"/>
        <v/>
      </c>
    </row>
    <row r="49">
      <c r="A49" s="431"/>
      <c r="B49" s="122" t="s">
        <v>1591</v>
      </c>
      <c r="C49" s="122">
        <v>6.0</v>
      </c>
      <c r="D49" s="122">
        <v>10.0</v>
      </c>
      <c r="E49" s="122" t="s">
        <v>1072</v>
      </c>
      <c r="F49" s="122" t="s">
        <v>1446</v>
      </c>
      <c r="G49" s="122"/>
      <c r="H49" s="122" t="s">
        <v>1443</v>
      </c>
      <c r="I49" s="122"/>
      <c r="J49" s="206" t="str">
        <f t="shared" ref="J49:Z49" si="116">IF(ISNUMBER(SEARCH($E49,J$8)),$D49,"")</f>
        <v/>
      </c>
      <c r="K49" s="206" t="str">
        <f t="shared" si="116"/>
        <v/>
      </c>
      <c r="L49" s="206" t="str">
        <f t="shared" si="116"/>
        <v/>
      </c>
      <c r="M49" s="206" t="str">
        <f t="shared" si="116"/>
        <v/>
      </c>
      <c r="N49" s="206" t="str">
        <f t="shared" si="116"/>
        <v/>
      </c>
      <c r="O49" s="206" t="str">
        <f t="shared" si="116"/>
        <v/>
      </c>
      <c r="P49" s="206" t="str">
        <f t="shared" si="116"/>
        <v/>
      </c>
      <c r="Q49" s="206" t="str">
        <f t="shared" si="116"/>
        <v/>
      </c>
      <c r="R49" s="206" t="str">
        <f t="shared" si="116"/>
        <v/>
      </c>
      <c r="S49" s="206" t="str">
        <f t="shared" si="116"/>
        <v/>
      </c>
      <c r="T49" s="206" t="str">
        <f t="shared" si="116"/>
        <v/>
      </c>
      <c r="U49" s="206" t="str">
        <f t="shared" si="116"/>
        <v/>
      </c>
      <c r="V49" s="206" t="str">
        <f t="shared" si="116"/>
        <v/>
      </c>
      <c r="W49" s="206" t="str">
        <f t="shared" si="116"/>
        <v/>
      </c>
      <c r="X49" s="206" t="str">
        <f t="shared" si="116"/>
        <v/>
      </c>
      <c r="Y49" s="206">
        <f t="shared" si="116"/>
        <v>10</v>
      </c>
      <c r="Z49" s="206" t="str">
        <f t="shared" si="116"/>
        <v/>
      </c>
      <c r="AA49" s="206"/>
      <c r="AB49" s="206" t="str">
        <f t="shared" ref="AB49:AI49" si="117">IF(ISNUMBER(SEARCH($F49,AB$8)),$D49,"")</f>
        <v/>
      </c>
      <c r="AC49" s="206" t="str">
        <f t="shared" si="117"/>
        <v/>
      </c>
      <c r="AD49" s="206" t="str">
        <f t="shared" si="117"/>
        <v/>
      </c>
      <c r="AE49" s="206">
        <f t="shared" si="117"/>
        <v>10</v>
      </c>
      <c r="AF49" s="206" t="str">
        <f t="shared" si="117"/>
        <v/>
      </c>
      <c r="AG49" s="206" t="str">
        <f t="shared" si="117"/>
        <v/>
      </c>
      <c r="AH49" s="206" t="str">
        <f t="shared" si="117"/>
        <v/>
      </c>
      <c r="AI49" s="206" t="str">
        <f t="shared" si="117"/>
        <v/>
      </c>
      <c r="AJ49" s="206"/>
      <c r="AK49" s="206">
        <f t="shared" ref="AK49:AR49" si="118">IF(ISNUMBER(SEARCH($H49,AK$8)),$D49,"")</f>
        <v>10</v>
      </c>
      <c r="AL49" s="206" t="str">
        <f t="shared" si="118"/>
        <v/>
      </c>
      <c r="AM49" s="206" t="str">
        <f t="shared" si="118"/>
        <v/>
      </c>
      <c r="AN49" s="206" t="str">
        <f t="shared" si="118"/>
        <v/>
      </c>
      <c r="AO49" s="206" t="str">
        <f t="shared" si="118"/>
        <v/>
      </c>
      <c r="AP49" s="206" t="str">
        <f t="shared" si="118"/>
        <v/>
      </c>
      <c r="AQ49" s="206" t="str">
        <f t="shared" si="118"/>
        <v/>
      </c>
      <c r="AR49" s="206" t="str">
        <f t="shared" si="118"/>
        <v/>
      </c>
    </row>
    <row r="50">
      <c r="A50" s="431"/>
      <c r="B50" s="122" t="s">
        <v>1592</v>
      </c>
      <c r="C50" s="122">
        <v>1.0</v>
      </c>
      <c r="D50" s="122">
        <v>4.0</v>
      </c>
      <c r="E50" s="122" t="s">
        <v>1029</v>
      </c>
      <c r="F50" s="122" t="s">
        <v>1443</v>
      </c>
      <c r="G50" s="420"/>
      <c r="H50" s="420" t="s">
        <v>1445</v>
      </c>
      <c r="I50" s="420"/>
      <c r="J50" s="206" t="str">
        <f t="shared" ref="J50:Z50" si="119">IF(ISNUMBER(SEARCH($E50,J$8)),$D50,"")</f>
        <v/>
      </c>
      <c r="K50" s="206">
        <f t="shared" si="119"/>
        <v>4</v>
      </c>
      <c r="L50" s="206" t="str">
        <f t="shared" si="119"/>
        <v/>
      </c>
      <c r="M50" s="206" t="str">
        <f t="shared" si="119"/>
        <v/>
      </c>
      <c r="N50" s="206" t="str">
        <f t="shared" si="119"/>
        <v/>
      </c>
      <c r="O50" s="206" t="str">
        <f t="shared" si="119"/>
        <v/>
      </c>
      <c r="P50" s="206" t="str">
        <f t="shared" si="119"/>
        <v/>
      </c>
      <c r="Q50" s="206" t="str">
        <f t="shared" si="119"/>
        <v/>
      </c>
      <c r="R50" s="206" t="str">
        <f t="shared" si="119"/>
        <v/>
      </c>
      <c r="S50" s="206" t="str">
        <f t="shared" si="119"/>
        <v/>
      </c>
      <c r="T50" s="206" t="str">
        <f t="shared" si="119"/>
        <v/>
      </c>
      <c r="U50" s="206" t="str">
        <f t="shared" si="119"/>
        <v/>
      </c>
      <c r="V50" s="206" t="str">
        <f t="shared" si="119"/>
        <v/>
      </c>
      <c r="W50" s="206" t="str">
        <f t="shared" si="119"/>
        <v/>
      </c>
      <c r="X50" s="206" t="str">
        <f t="shared" si="119"/>
        <v/>
      </c>
      <c r="Y50" s="206" t="str">
        <f t="shared" si="119"/>
        <v/>
      </c>
      <c r="Z50" s="206" t="str">
        <f t="shared" si="119"/>
        <v/>
      </c>
      <c r="AA50" s="206"/>
      <c r="AB50" s="206">
        <f t="shared" ref="AB50:AI50" si="120">IF(ISNUMBER(SEARCH($F50,AB$8)),$D50,"")</f>
        <v>4</v>
      </c>
      <c r="AC50" s="206" t="str">
        <f t="shared" si="120"/>
        <v/>
      </c>
      <c r="AD50" s="206" t="str">
        <f t="shared" si="120"/>
        <v/>
      </c>
      <c r="AE50" s="206" t="str">
        <f t="shared" si="120"/>
        <v/>
      </c>
      <c r="AF50" s="206" t="str">
        <f t="shared" si="120"/>
        <v/>
      </c>
      <c r="AG50" s="206" t="str">
        <f t="shared" si="120"/>
        <v/>
      </c>
      <c r="AH50" s="206" t="str">
        <f t="shared" si="120"/>
        <v/>
      </c>
      <c r="AI50" s="206" t="str">
        <f t="shared" si="120"/>
        <v/>
      </c>
      <c r="AJ50" s="206"/>
      <c r="AK50" s="206" t="str">
        <f t="shared" ref="AK50:AR50" si="121">IF(ISNUMBER(SEARCH($H50,AK$8)),$D50,"")</f>
        <v/>
      </c>
      <c r="AL50" s="206" t="str">
        <f t="shared" si="121"/>
        <v/>
      </c>
      <c r="AM50" s="206">
        <f t="shared" si="121"/>
        <v>4</v>
      </c>
      <c r="AN50" s="206" t="str">
        <f t="shared" si="121"/>
        <v/>
      </c>
      <c r="AO50" s="206" t="str">
        <f t="shared" si="121"/>
        <v/>
      </c>
      <c r="AP50" s="206" t="str">
        <f t="shared" si="121"/>
        <v/>
      </c>
      <c r="AQ50" s="206" t="str">
        <f t="shared" si="121"/>
        <v/>
      </c>
      <c r="AR50" s="206" t="str">
        <f t="shared" si="121"/>
        <v/>
      </c>
    </row>
    <row r="51">
      <c r="A51" s="426" t="s">
        <v>1475</v>
      </c>
      <c r="B51" s="427" t="s">
        <v>1517</v>
      </c>
      <c r="C51" s="427" t="s">
        <v>1477</v>
      </c>
      <c r="D51" s="427" t="s">
        <v>1478</v>
      </c>
      <c r="E51" s="427" t="s">
        <v>1489</v>
      </c>
      <c r="F51" s="427" t="s">
        <v>1481</v>
      </c>
      <c r="G51" s="356" t="s">
        <v>1482</v>
      </c>
      <c r="H51" s="356" t="s">
        <v>1483</v>
      </c>
      <c r="I51" s="356" t="s">
        <v>1484</v>
      </c>
      <c r="J51" s="206" t="str">
        <f t="shared" ref="J51:Z51" si="122">IF(ISNUMBER(SEARCH($E51,J$8)),$D51,"")</f>
        <v/>
      </c>
      <c r="K51" s="206" t="str">
        <f t="shared" si="122"/>
        <v/>
      </c>
      <c r="L51" s="206" t="str">
        <f t="shared" si="122"/>
        <v/>
      </c>
      <c r="M51" s="206" t="str">
        <f t="shared" si="122"/>
        <v/>
      </c>
      <c r="N51" s="206" t="str">
        <f t="shared" si="122"/>
        <v/>
      </c>
      <c r="O51" s="206" t="str">
        <f t="shared" si="122"/>
        <v/>
      </c>
      <c r="P51" s="206" t="str">
        <f t="shared" si="122"/>
        <v/>
      </c>
      <c r="Q51" s="206" t="str">
        <f t="shared" si="122"/>
        <v/>
      </c>
      <c r="R51" s="206" t="str">
        <f t="shared" si="122"/>
        <v/>
      </c>
      <c r="S51" s="206" t="str">
        <f t="shared" si="122"/>
        <v/>
      </c>
      <c r="T51" s="206" t="str">
        <f t="shared" si="122"/>
        <v/>
      </c>
      <c r="U51" s="206" t="str">
        <f t="shared" si="122"/>
        <v/>
      </c>
      <c r="V51" s="206" t="str">
        <f t="shared" si="122"/>
        <v/>
      </c>
      <c r="W51" s="206" t="str">
        <f t="shared" si="122"/>
        <v/>
      </c>
      <c r="X51" s="206" t="str">
        <f t="shared" si="122"/>
        <v/>
      </c>
      <c r="Y51" s="206" t="str">
        <f t="shared" si="122"/>
        <v/>
      </c>
      <c r="Z51" s="206" t="str">
        <f t="shared" si="122"/>
        <v/>
      </c>
      <c r="AA51" s="206"/>
      <c r="AB51" s="206" t="str">
        <f t="shared" ref="AB51:AI51" si="123">IF(ISNUMBER(SEARCH($F51,AB$8)),$D51,"")</f>
        <v/>
      </c>
      <c r="AC51" s="206" t="str">
        <f t="shared" si="123"/>
        <v/>
      </c>
      <c r="AD51" s="206" t="str">
        <f t="shared" si="123"/>
        <v/>
      </c>
      <c r="AE51" s="206" t="str">
        <f t="shared" si="123"/>
        <v/>
      </c>
      <c r="AF51" s="206" t="str">
        <f t="shared" si="123"/>
        <v/>
      </c>
      <c r="AG51" s="206" t="str">
        <f t="shared" si="123"/>
        <v/>
      </c>
      <c r="AH51" s="206" t="str">
        <f t="shared" si="123"/>
        <v/>
      </c>
      <c r="AI51" s="206" t="str">
        <f t="shared" si="123"/>
        <v/>
      </c>
      <c r="AJ51" s="206"/>
      <c r="AK51" s="206" t="str">
        <f t="shared" ref="AK51:AR51" si="124">IF(ISNUMBER(SEARCH($H51,AK$8)),$D51,"")</f>
        <v/>
      </c>
      <c r="AL51" s="206" t="str">
        <f t="shared" si="124"/>
        <v/>
      </c>
      <c r="AM51" s="206" t="str">
        <f t="shared" si="124"/>
        <v/>
      </c>
      <c r="AN51" s="206" t="str">
        <f t="shared" si="124"/>
        <v/>
      </c>
      <c r="AO51" s="206" t="str">
        <f t="shared" si="124"/>
        <v/>
      </c>
      <c r="AP51" s="206" t="str">
        <f t="shared" si="124"/>
        <v/>
      </c>
      <c r="AQ51" s="206" t="str">
        <f t="shared" si="124"/>
        <v/>
      </c>
      <c r="AR51" s="206" t="str">
        <f t="shared" si="124"/>
        <v/>
      </c>
    </row>
    <row r="52">
      <c r="A52" s="431" t="s">
        <v>1491</v>
      </c>
      <c r="B52" s="122" t="s">
        <v>1593</v>
      </c>
      <c r="C52" s="122">
        <v>5.0</v>
      </c>
      <c r="D52" s="122">
        <v>4.0</v>
      </c>
      <c r="E52" s="122" t="s">
        <v>1076</v>
      </c>
      <c r="F52" s="122" t="s">
        <v>1448</v>
      </c>
      <c r="G52" s="122"/>
      <c r="H52" s="122" t="s">
        <v>1443</v>
      </c>
      <c r="I52" s="122"/>
      <c r="J52" s="206" t="str">
        <f t="shared" ref="J52:Z52" si="125">IF(ISNUMBER(SEARCH($E52,J$8)),$D52,"")</f>
        <v/>
      </c>
      <c r="K52" s="206" t="str">
        <f t="shared" si="125"/>
        <v/>
      </c>
      <c r="L52" s="206" t="str">
        <f t="shared" si="125"/>
        <v/>
      </c>
      <c r="M52" s="206" t="str">
        <f t="shared" si="125"/>
        <v/>
      </c>
      <c r="N52" s="206" t="str">
        <f t="shared" si="125"/>
        <v/>
      </c>
      <c r="O52" s="206" t="str">
        <f t="shared" si="125"/>
        <v/>
      </c>
      <c r="P52" s="206" t="str">
        <f t="shared" si="125"/>
        <v/>
      </c>
      <c r="Q52" s="206" t="str">
        <f t="shared" si="125"/>
        <v/>
      </c>
      <c r="R52" s="206" t="str">
        <f t="shared" si="125"/>
        <v/>
      </c>
      <c r="S52" s="206" t="str">
        <f t="shared" si="125"/>
        <v/>
      </c>
      <c r="T52" s="206" t="str">
        <f t="shared" si="125"/>
        <v/>
      </c>
      <c r="U52" s="206" t="str">
        <f t="shared" si="125"/>
        <v/>
      </c>
      <c r="V52" s="206" t="str">
        <f t="shared" si="125"/>
        <v/>
      </c>
      <c r="W52" s="206" t="str">
        <f t="shared" si="125"/>
        <v/>
      </c>
      <c r="X52" s="206" t="str">
        <f t="shared" si="125"/>
        <v/>
      </c>
      <c r="Y52" s="206" t="str">
        <f t="shared" si="125"/>
        <v/>
      </c>
      <c r="Z52" s="206">
        <f t="shared" si="125"/>
        <v>4</v>
      </c>
      <c r="AA52" s="206"/>
      <c r="AB52" s="206" t="str">
        <f t="shared" ref="AB52:AI52" si="126">IF(ISNUMBER(SEARCH($F52,AB$8)),$D52,"")</f>
        <v/>
      </c>
      <c r="AC52" s="206" t="str">
        <f t="shared" si="126"/>
        <v/>
      </c>
      <c r="AD52" s="206" t="str">
        <f t="shared" si="126"/>
        <v/>
      </c>
      <c r="AE52" s="206" t="str">
        <f t="shared" si="126"/>
        <v/>
      </c>
      <c r="AF52" s="206" t="str">
        <f t="shared" si="126"/>
        <v/>
      </c>
      <c r="AG52" s="206">
        <f t="shared" si="126"/>
        <v>4</v>
      </c>
      <c r="AH52" s="206" t="str">
        <f t="shared" si="126"/>
        <v/>
      </c>
      <c r="AI52" s="206" t="str">
        <f t="shared" si="126"/>
        <v/>
      </c>
      <c r="AJ52" s="206"/>
      <c r="AK52" s="206"/>
      <c r="AL52" s="206"/>
      <c r="AM52" s="206"/>
      <c r="AN52" s="206"/>
      <c r="AO52" s="206"/>
      <c r="AP52" s="206"/>
      <c r="AQ52" s="206"/>
      <c r="AR52" s="206"/>
    </row>
    <row r="53">
      <c r="A53" s="431"/>
      <c r="B53" s="122" t="s">
        <v>1594</v>
      </c>
      <c r="C53" s="122">
        <v>6.0</v>
      </c>
      <c r="D53" s="122">
        <v>8.0</v>
      </c>
      <c r="E53" s="122" t="s">
        <v>1029</v>
      </c>
      <c r="F53" s="122" t="s">
        <v>1449</v>
      </c>
      <c r="G53" s="122"/>
      <c r="H53" s="122" t="s">
        <v>1447</v>
      </c>
      <c r="I53" s="122" t="s">
        <v>1491</v>
      </c>
      <c r="J53" s="206" t="str">
        <f t="shared" ref="J53:Z53" si="127">IF(ISNUMBER(SEARCH($E53,J$8)),$D53,"")</f>
        <v/>
      </c>
      <c r="K53" s="206">
        <f t="shared" si="127"/>
        <v>8</v>
      </c>
      <c r="L53" s="206" t="str">
        <f t="shared" si="127"/>
        <v/>
      </c>
      <c r="M53" s="206" t="str">
        <f t="shared" si="127"/>
        <v/>
      </c>
      <c r="N53" s="206" t="str">
        <f t="shared" si="127"/>
        <v/>
      </c>
      <c r="O53" s="206" t="str">
        <f t="shared" si="127"/>
        <v/>
      </c>
      <c r="P53" s="206" t="str">
        <f t="shared" si="127"/>
        <v/>
      </c>
      <c r="Q53" s="206" t="str">
        <f t="shared" si="127"/>
        <v/>
      </c>
      <c r="R53" s="206" t="str">
        <f t="shared" si="127"/>
        <v/>
      </c>
      <c r="S53" s="206" t="str">
        <f t="shared" si="127"/>
        <v/>
      </c>
      <c r="T53" s="206" t="str">
        <f t="shared" si="127"/>
        <v/>
      </c>
      <c r="U53" s="206" t="str">
        <f t="shared" si="127"/>
        <v/>
      </c>
      <c r="V53" s="206" t="str">
        <f t="shared" si="127"/>
        <v/>
      </c>
      <c r="W53" s="206" t="str">
        <f t="shared" si="127"/>
        <v/>
      </c>
      <c r="X53" s="206" t="str">
        <f t="shared" si="127"/>
        <v/>
      </c>
      <c r="Y53" s="206" t="str">
        <f t="shared" si="127"/>
        <v/>
      </c>
      <c r="Z53" s="206" t="str">
        <f t="shared" si="127"/>
        <v/>
      </c>
      <c r="AA53" s="206"/>
      <c r="AB53" s="206" t="str">
        <f t="shared" ref="AB53:AI53" si="128">IF(ISNUMBER(SEARCH($F53,AB$8)),$D53,"")</f>
        <v/>
      </c>
      <c r="AC53" s="206" t="str">
        <f t="shared" si="128"/>
        <v/>
      </c>
      <c r="AD53" s="206" t="str">
        <f t="shared" si="128"/>
        <v/>
      </c>
      <c r="AE53" s="206" t="str">
        <f t="shared" si="128"/>
        <v/>
      </c>
      <c r="AF53" s="206" t="str">
        <f t="shared" si="128"/>
        <v/>
      </c>
      <c r="AG53" s="206" t="str">
        <f t="shared" si="128"/>
        <v/>
      </c>
      <c r="AH53" s="206">
        <f t="shared" si="128"/>
        <v>8</v>
      </c>
      <c r="AI53" s="206" t="str">
        <f t="shared" si="128"/>
        <v/>
      </c>
      <c r="AJ53" s="206"/>
      <c r="AK53" s="206"/>
      <c r="AL53" s="206"/>
      <c r="AM53" s="206"/>
      <c r="AN53" s="206"/>
      <c r="AO53" s="206"/>
      <c r="AP53" s="206"/>
      <c r="AQ53" s="206"/>
      <c r="AR53" s="206"/>
    </row>
    <row r="54">
      <c r="A54" s="431"/>
      <c r="B54" s="122" t="s">
        <v>1595</v>
      </c>
      <c r="C54" s="122">
        <v>1.0</v>
      </c>
      <c r="D54" s="122">
        <v>7.0</v>
      </c>
      <c r="E54" s="122" t="s">
        <v>1050</v>
      </c>
      <c r="F54" s="122" t="s">
        <v>1443</v>
      </c>
      <c r="G54" s="122"/>
      <c r="H54" s="122" t="s">
        <v>1444</v>
      </c>
      <c r="I54" s="122"/>
      <c r="J54" s="206" t="str">
        <f t="shared" ref="J54:Z54" si="129">IF(ISNUMBER(SEARCH($E54,J$8)),$D54,"")</f>
        <v/>
      </c>
      <c r="K54" s="206" t="str">
        <f t="shared" si="129"/>
        <v/>
      </c>
      <c r="L54" s="206">
        <f t="shared" si="129"/>
        <v>7</v>
      </c>
      <c r="M54" s="206" t="str">
        <f t="shared" si="129"/>
        <v/>
      </c>
      <c r="N54" s="206" t="str">
        <f t="shared" si="129"/>
        <v/>
      </c>
      <c r="O54" s="206" t="str">
        <f t="shared" si="129"/>
        <v/>
      </c>
      <c r="P54" s="206" t="str">
        <f t="shared" si="129"/>
        <v/>
      </c>
      <c r="Q54" s="206" t="str">
        <f t="shared" si="129"/>
        <v/>
      </c>
      <c r="R54" s="206" t="str">
        <f t="shared" si="129"/>
        <v/>
      </c>
      <c r="S54" s="206" t="str">
        <f t="shared" si="129"/>
        <v/>
      </c>
      <c r="T54" s="206" t="str">
        <f t="shared" si="129"/>
        <v/>
      </c>
      <c r="U54" s="206" t="str">
        <f t="shared" si="129"/>
        <v/>
      </c>
      <c r="V54" s="206" t="str">
        <f t="shared" si="129"/>
        <v/>
      </c>
      <c r="W54" s="206" t="str">
        <f t="shared" si="129"/>
        <v/>
      </c>
      <c r="X54" s="206" t="str">
        <f t="shared" si="129"/>
        <v/>
      </c>
      <c r="Y54" s="206" t="str">
        <f t="shared" si="129"/>
        <v/>
      </c>
      <c r="Z54" s="206" t="str">
        <f t="shared" si="129"/>
        <v/>
      </c>
      <c r="AA54" s="206"/>
      <c r="AB54" s="206">
        <f t="shared" ref="AB54:AI54" si="130">IF(ISNUMBER(SEARCH($F54,AB$8)),$D54,"")</f>
        <v>7</v>
      </c>
      <c r="AC54" s="206" t="str">
        <f t="shared" si="130"/>
        <v/>
      </c>
      <c r="AD54" s="206" t="str">
        <f t="shared" si="130"/>
        <v/>
      </c>
      <c r="AE54" s="206" t="str">
        <f t="shared" si="130"/>
        <v/>
      </c>
      <c r="AF54" s="206" t="str">
        <f t="shared" si="130"/>
        <v/>
      </c>
      <c r="AG54" s="206" t="str">
        <f t="shared" si="130"/>
        <v/>
      </c>
      <c r="AH54" s="206" t="str">
        <f t="shared" si="130"/>
        <v/>
      </c>
      <c r="AI54" s="206" t="str">
        <f t="shared" si="130"/>
        <v/>
      </c>
      <c r="AJ54" s="206"/>
      <c r="AK54" s="206"/>
      <c r="AL54" s="206"/>
      <c r="AM54" s="206"/>
      <c r="AN54" s="206"/>
      <c r="AO54" s="206"/>
      <c r="AP54" s="206"/>
      <c r="AQ54" s="206"/>
      <c r="AR54" s="206"/>
    </row>
    <row r="55">
      <c r="A55" s="431"/>
      <c r="B55" s="122" t="s">
        <v>1596</v>
      </c>
      <c r="C55" s="122">
        <v>2.0</v>
      </c>
      <c r="D55" s="122">
        <v>7.0</v>
      </c>
      <c r="E55" s="122" t="s">
        <v>1042</v>
      </c>
      <c r="F55" s="122" t="s">
        <v>1445</v>
      </c>
      <c r="G55" s="122" t="s">
        <v>1491</v>
      </c>
      <c r="H55" s="122" t="s">
        <v>1449</v>
      </c>
      <c r="I55" s="122"/>
      <c r="J55" s="206" t="str">
        <f t="shared" ref="J55:Z55" si="131">IF(ISNUMBER(SEARCH($E55,J$8)),$D55,"")</f>
        <v/>
      </c>
      <c r="K55" s="206" t="str">
        <f t="shared" si="131"/>
        <v/>
      </c>
      <c r="L55" s="206" t="str">
        <f t="shared" si="131"/>
        <v/>
      </c>
      <c r="M55" s="206" t="str">
        <f t="shared" si="131"/>
        <v/>
      </c>
      <c r="N55" s="206" t="str">
        <f t="shared" si="131"/>
        <v/>
      </c>
      <c r="O55" s="206" t="str">
        <f t="shared" si="131"/>
        <v/>
      </c>
      <c r="P55" s="206" t="str">
        <f t="shared" si="131"/>
        <v/>
      </c>
      <c r="Q55" s="206" t="str">
        <f t="shared" si="131"/>
        <v/>
      </c>
      <c r="R55" s="206" t="str">
        <f t="shared" si="131"/>
        <v/>
      </c>
      <c r="S55" s="206">
        <f t="shared" si="131"/>
        <v>7</v>
      </c>
      <c r="T55" s="206" t="str">
        <f t="shared" si="131"/>
        <v/>
      </c>
      <c r="U55" s="206" t="str">
        <f t="shared" si="131"/>
        <v/>
      </c>
      <c r="V55" s="206" t="str">
        <f t="shared" si="131"/>
        <v/>
      </c>
      <c r="W55" s="206" t="str">
        <f t="shared" si="131"/>
        <v/>
      </c>
      <c r="X55" s="206" t="str">
        <f t="shared" si="131"/>
        <v/>
      </c>
      <c r="Y55" s="206" t="str">
        <f t="shared" si="131"/>
        <v/>
      </c>
      <c r="Z55" s="206" t="str">
        <f t="shared" si="131"/>
        <v/>
      </c>
      <c r="AA55" s="206"/>
      <c r="AB55" s="206" t="str">
        <f t="shared" ref="AB55:AI55" si="132">IF(ISNUMBER(SEARCH($F55,AB$8)),$D55,"")</f>
        <v/>
      </c>
      <c r="AC55" s="206" t="str">
        <f t="shared" si="132"/>
        <v/>
      </c>
      <c r="AD55" s="206">
        <f t="shared" si="132"/>
        <v>7</v>
      </c>
      <c r="AE55" s="206" t="str">
        <f t="shared" si="132"/>
        <v/>
      </c>
      <c r="AF55" s="206" t="str">
        <f t="shared" si="132"/>
        <v/>
      </c>
      <c r="AG55" s="206" t="str">
        <f t="shared" si="132"/>
        <v/>
      </c>
      <c r="AH55" s="206" t="str">
        <f t="shared" si="132"/>
        <v/>
      </c>
      <c r="AI55" s="206" t="str">
        <f t="shared" si="132"/>
        <v/>
      </c>
      <c r="AJ55" s="206"/>
      <c r="AK55" s="206"/>
      <c r="AL55" s="206"/>
      <c r="AM55" s="206"/>
      <c r="AN55" s="206"/>
      <c r="AO55" s="206"/>
      <c r="AP55" s="206"/>
      <c r="AQ55" s="206"/>
      <c r="AR55" s="206"/>
    </row>
    <row r="56">
      <c r="A56" s="431"/>
      <c r="B56" s="122" t="s">
        <v>1499</v>
      </c>
      <c r="C56" s="122">
        <v>3.0</v>
      </c>
      <c r="D56" s="122">
        <v>10.0</v>
      </c>
      <c r="E56" s="122" t="s">
        <v>1471</v>
      </c>
      <c r="F56" s="122" t="s">
        <v>1447</v>
      </c>
      <c r="G56" s="122"/>
      <c r="H56" s="122" t="s">
        <v>1448</v>
      </c>
      <c r="I56" s="122"/>
      <c r="J56" s="206" t="str">
        <f t="shared" ref="J56:Z56" si="133">IF(ISNUMBER(SEARCH($E56,J$8)),$D56,"")</f>
        <v/>
      </c>
      <c r="K56" s="206" t="str">
        <f t="shared" si="133"/>
        <v/>
      </c>
      <c r="L56" s="206" t="str">
        <f t="shared" si="133"/>
        <v/>
      </c>
      <c r="M56" s="206" t="str">
        <f t="shared" si="133"/>
        <v/>
      </c>
      <c r="N56" s="206" t="str">
        <f t="shared" si="133"/>
        <v/>
      </c>
      <c r="O56" s="206" t="str">
        <f t="shared" si="133"/>
        <v/>
      </c>
      <c r="P56" s="206" t="str">
        <f t="shared" si="133"/>
        <v/>
      </c>
      <c r="Q56" s="206" t="str">
        <f t="shared" si="133"/>
        <v/>
      </c>
      <c r="R56" s="206" t="str">
        <f t="shared" si="133"/>
        <v/>
      </c>
      <c r="S56" s="206" t="str">
        <f t="shared" si="133"/>
        <v/>
      </c>
      <c r="T56" s="206">
        <f t="shared" si="133"/>
        <v>10</v>
      </c>
      <c r="U56" s="206" t="str">
        <f t="shared" si="133"/>
        <v/>
      </c>
      <c r="V56" s="206" t="str">
        <f t="shared" si="133"/>
        <v/>
      </c>
      <c r="W56" s="206" t="str">
        <f t="shared" si="133"/>
        <v/>
      </c>
      <c r="X56" s="206" t="str">
        <f t="shared" si="133"/>
        <v/>
      </c>
      <c r="Y56" s="206" t="str">
        <f t="shared" si="133"/>
        <v/>
      </c>
      <c r="Z56" s="206" t="str">
        <f t="shared" si="133"/>
        <v/>
      </c>
      <c r="AA56" s="206"/>
      <c r="AB56" s="206" t="str">
        <f t="shared" ref="AB56:AI56" si="134">IF(ISNUMBER(SEARCH($F56,AB$8)),$D56,"")</f>
        <v/>
      </c>
      <c r="AC56" s="206" t="str">
        <f t="shared" si="134"/>
        <v/>
      </c>
      <c r="AD56" s="206" t="str">
        <f t="shared" si="134"/>
        <v/>
      </c>
      <c r="AE56" s="206" t="str">
        <f t="shared" si="134"/>
        <v/>
      </c>
      <c r="AF56" s="206">
        <f t="shared" si="134"/>
        <v>10</v>
      </c>
      <c r="AG56" s="206" t="str">
        <f t="shared" si="134"/>
        <v/>
      </c>
      <c r="AH56" s="206" t="str">
        <f t="shared" si="134"/>
        <v/>
      </c>
      <c r="AI56" s="206" t="str">
        <f t="shared" si="134"/>
        <v/>
      </c>
      <c r="AJ56" s="206"/>
      <c r="AK56" s="206"/>
      <c r="AL56" s="206"/>
      <c r="AM56" s="206"/>
      <c r="AN56" s="206"/>
      <c r="AO56" s="206"/>
      <c r="AP56" s="206"/>
      <c r="AQ56" s="206"/>
      <c r="AR56" s="206"/>
    </row>
    <row r="57">
      <c r="A57" s="437"/>
      <c r="B57" s="420" t="s">
        <v>1597</v>
      </c>
      <c r="C57" s="122">
        <v>4.0</v>
      </c>
      <c r="D57" s="420">
        <v>4.0</v>
      </c>
      <c r="E57" s="420" t="s">
        <v>1072</v>
      </c>
      <c r="F57" s="420" t="s">
        <v>1446</v>
      </c>
      <c r="G57" s="420"/>
      <c r="H57" s="420" t="s">
        <v>1445</v>
      </c>
      <c r="I57" s="420"/>
      <c r="J57" s="206" t="str">
        <f t="shared" ref="J57:Z57" si="135">IF(ISNUMBER(SEARCH($E57,J$8)),$D57,"")</f>
        <v/>
      </c>
      <c r="K57" s="206" t="str">
        <f t="shared" si="135"/>
        <v/>
      </c>
      <c r="L57" s="206" t="str">
        <f t="shared" si="135"/>
        <v/>
      </c>
      <c r="M57" s="206" t="str">
        <f t="shared" si="135"/>
        <v/>
      </c>
      <c r="N57" s="206" t="str">
        <f t="shared" si="135"/>
        <v/>
      </c>
      <c r="O57" s="206" t="str">
        <f t="shared" si="135"/>
        <v/>
      </c>
      <c r="P57" s="206" t="str">
        <f t="shared" si="135"/>
        <v/>
      </c>
      <c r="Q57" s="206" t="str">
        <f t="shared" si="135"/>
        <v/>
      </c>
      <c r="R57" s="206" t="str">
        <f t="shared" si="135"/>
        <v/>
      </c>
      <c r="S57" s="206" t="str">
        <f t="shared" si="135"/>
        <v/>
      </c>
      <c r="T57" s="206" t="str">
        <f t="shared" si="135"/>
        <v/>
      </c>
      <c r="U57" s="206" t="str">
        <f t="shared" si="135"/>
        <v/>
      </c>
      <c r="V57" s="206" t="str">
        <f t="shared" si="135"/>
        <v/>
      </c>
      <c r="W57" s="206" t="str">
        <f t="shared" si="135"/>
        <v/>
      </c>
      <c r="X57" s="206" t="str">
        <f t="shared" si="135"/>
        <v/>
      </c>
      <c r="Y57" s="206">
        <f t="shared" si="135"/>
        <v>4</v>
      </c>
      <c r="Z57" s="206" t="str">
        <f t="shared" si="135"/>
        <v/>
      </c>
      <c r="AA57" s="206"/>
      <c r="AB57" s="206" t="str">
        <f t="shared" ref="AB57:AI57" si="136">IF(ISNUMBER(SEARCH($F57,AB$8)),$D57,"")</f>
        <v/>
      </c>
      <c r="AC57" s="206" t="str">
        <f t="shared" si="136"/>
        <v/>
      </c>
      <c r="AD57" s="206" t="str">
        <f t="shared" si="136"/>
        <v/>
      </c>
      <c r="AE57" s="206">
        <f t="shared" si="136"/>
        <v>4</v>
      </c>
      <c r="AF57" s="206" t="str">
        <f t="shared" si="136"/>
        <v/>
      </c>
      <c r="AG57" s="206" t="str">
        <f t="shared" si="136"/>
        <v/>
      </c>
      <c r="AH57" s="206" t="str">
        <f t="shared" si="136"/>
        <v/>
      </c>
      <c r="AI57" s="206" t="str">
        <f t="shared" si="136"/>
        <v/>
      </c>
      <c r="AJ57" s="206"/>
      <c r="AK57" s="206"/>
      <c r="AL57" s="206"/>
      <c r="AM57" s="206"/>
      <c r="AN57" s="206"/>
      <c r="AO57" s="206"/>
      <c r="AP57" s="206"/>
      <c r="AQ57" s="206"/>
      <c r="AR57" s="206"/>
    </row>
    <row r="58">
      <c r="A58" s="426" t="s">
        <v>1475</v>
      </c>
      <c r="B58" s="427" t="s">
        <v>1523</v>
      </c>
      <c r="C58" s="427" t="s">
        <v>1477</v>
      </c>
      <c r="D58" s="427" t="s">
        <v>1478</v>
      </c>
      <c r="E58" s="427" t="s">
        <v>1489</v>
      </c>
      <c r="F58" s="427" t="s">
        <v>1481</v>
      </c>
      <c r="G58" s="356" t="s">
        <v>1482</v>
      </c>
      <c r="H58" s="356" t="s">
        <v>1483</v>
      </c>
      <c r="I58" s="356" t="s">
        <v>1484</v>
      </c>
      <c r="J58" s="206" t="str">
        <f t="shared" ref="J58:Z58" si="137">IF(ISNUMBER(SEARCH($E58,J$8)),$D58,"")</f>
        <v/>
      </c>
      <c r="K58" s="206" t="str">
        <f t="shared" si="137"/>
        <v/>
      </c>
      <c r="L58" s="206" t="str">
        <f t="shared" si="137"/>
        <v/>
      </c>
      <c r="M58" s="206" t="str">
        <f t="shared" si="137"/>
        <v/>
      </c>
      <c r="N58" s="206" t="str">
        <f t="shared" si="137"/>
        <v/>
      </c>
      <c r="O58" s="206" t="str">
        <f t="shared" si="137"/>
        <v/>
      </c>
      <c r="P58" s="206" t="str">
        <f t="shared" si="137"/>
        <v/>
      </c>
      <c r="Q58" s="206" t="str">
        <f t="shared" si="137"/>
        <v/>
      </c>
      <c r="R58" s="206" t="str">
        <f t="shared" si="137"/>
        <v/>
      </c>
      <c r="S58" s="206" t="str">
        <f t="shared" si="137"/>
        <v/>
      </c>
      <c r="T58" s="206" t="str">
        <f t="shared" si="137"/>
        <v/>
      </c>
      <c r="U58" s="206" t="str">
        <f t="shared" si="137"/>
        <v/>
      </c>
      <c r="V58" s="206" t="str">
        <f t="shared" si="137"/>
        <v/>
      </c>
      <c r="W58" s="206" t="str">
        <f t="shared" si="137"/>
        <v/>
      </c>
      <c r="X58" s="206" t="str">
        <f t="shared" si="137"/>
        <v/>
      </c>
      <c r="Y58" s="206" t="str">
        <f t="shared" si="137"/>
        <v/>
      </c>
      <c r="Z58" s="206" t="str">
        <f t="shared" si="137"/>
        <v/>
      </c>
      <c r="AA58" s="206"/>
      <c r="AB58" s="206" t="str">
        <f t="shared" ref="AB58:AI58" si="138">IF(ISNUMBER(SEARCH($F58,AB$8)),$D58,"")</f>
        <v/>
      </c>
      <c r="AC58" s="206" t="str">
        <f t="shared" si="138"/>
        <v/>
      </c>
      <c r="AD58" s="206" t="str">
        <f t="shared" si="138"/>
        <v/>
      </c>
      <c r="AE58" s="206" t="str">
        <f t="shared" si="138"/>
        <v/>
      </c>
      <c r="AF58" s="206" t="str">
        <f t="shared" si="138"/>
        <v/>
      </c>
      <c r="AG58" s="206" t="str">
        <f t="shared" si="138"/>
        <v/>
      </c>
      <c r="AH58" s="206" t="str">
        <f t="shared" si="138"/>
        <v/>
      </c>
      <c r="AI58" s="206" t="str">
        <f t="shared" si="138"/>
        <v/>
      </c>
      <c r="AJ58" s="206"/>
      <c r="AK58" s="206" t="str">
        <f t="shared" ref="AK58:AR58" si="139">IF(ISNUMBER(SEARCH($H58,AK$8)),$D58,"")</f>
        <v/>
      </c>
      <c r="AL58" s="206" t="str">
        <f t="shared" si="139"/>
        <v/>
      </c>
      <c r="AM58" s="206" t="str">
        <f t="shared" si="139"/>
        <v/>
      </c>
      <c r="AN58" s="206" t="str">
        <f t="shared" si="139"/>
        <v/>
      </c>
      <c r="AO58" s="206" t="str">
        <f t="shared" si="139"/>
        <v/>
      </c>
      <c r="AP58" s="206" t="str">
        <f t="shared" si="139"/>
        <v/>
      </c>
      <c r="AQ58" s="206" t="str">
        <f t="shared" si="139"/>
        <v/>
      </c>
      <c r="AR58" s="206" t="str">
        <f t="shared" si="139"/>
        <v/>
      </c>
    </row>
    <row r="59">
      <c r="A59" s="431" t="s">
        <v>1491</v>
      </c>
      <c r="B59" s="122" t="s">
        <v>1598</v>
      </c>
      <c r="C59" s="122">
        <v>1.0</v>
      </c>
      <c r="D59" s="122">
        <v>3.0</v>
      </c>
      <c r="E59" s="122" t="s">
        <v>1</v>
      </c>
      <c r="F59" s="122" t="s">
        <v>1447</v>
      </c>
      <c r="G59" s="122"/>
      <c r="H59" s="122" t="s">
        <v>1445</v>
      </c>
      <c r="I59" s="122"/>
      <c r="J59" s="206">
        <f t="shared" ref="J59:Z59" si="140">IF(ISNUMBER(SEARCH($E59,J$8)),$D59,"")</f>
        <v>3</v>
      </c>
      <c r="K59" s="206" t="str">
        <f t="shared" si="140"/>
        <v/>
      </c>
      <c r="L59" s="206" t="str">
        <f t="shared" si="140"/>
        <v/>
      </c>
      <c r="M59" s="206" t="str">
        <f t="shared" si="140"/>
        <v/>
      </c>
      <c r="N59" s="206" t="str">
        <f t="shared" si="140"/>
        <v/>
      </c>
      <c r="O59" s="206" t="str">
        <f t="shared" si="140"/>
        <v/>
      </c>
      <c r="P59" s="206" t="str">
        <f t="shared" si="140"/>
        <v/>
      </c>
      <c r="Q59" s="206" t="str">
        <f t="shared" si="140"/>
        <v/>
      </c>
      <c r="R59" s="206" t="str">
        <f t="shared" si="140"/>
        <v/>
      </c>
      <c r="S59" s="206" t="str">
        <f t="shared" si="140"/>
        <v/>
      </c>
      <c r="T59" s="206" t="str">
        <f t="shared" si="140"/>
        <v/>
      </c>
      <c r="U59" s="206" t="str">
        <f t="shared" si="140"/>
        <v/>
      </c>
      <c r="V59" s="206" t="str">
        <f t="shared" si="140"/>
        <v/>
      </c>
      <c r="W59" s="206" t="str">
        <f t="shared" si="140"/>
        <v/>
      </c>
      <c r="X59" s="206" t="str">
        <f t="shared" si="140"/>
        <v/>
      </c>
      <c r="Y59" s="206" t="str">
        <f t="shared" si="140"/>
        <v/>
      </c>
      <c r="Z59" s="206" t="str">
        <f t="shared" si="140"/>
        <v/>
      </c>
      <c r="AA59" s="206"/>
      <c r="AB59" s="206" t="str">
        <f t="shared" ref="AB59:AI59" si="141">IF(ISNUMBER(SEARCH($F59,AB$8)),$D59,"")</f>
        <v/>
      </c>
      <c r="AC59" s="206" t="str">
        <f t="shared" si="141"/>
        <v/>
      </c>
      <c r="AD59" s="206" t="str">
        <f t="shared" si="141"/>
        <v/>
      </c>
      <c r="AE59" s="206" t="str">
        <f t="shared" si="141"/>
        <v/>
      </c>
      <c r="AF59" s="206">
        <f t="shared" si="141"/>
        <v>3</v>
      </c>
      <c r="AG59" s="206" t="str">
        <f t="shared" si="141"/>
        <v/>
      </c>
      <c r="AH59" s="206" t="str">
        <f t="shared" si="141"/>
        <v/>
      </c>
      <c r="AI59" s="206" t="str">
        <f t="shared" si="141"/>
        <v/>
      </c>
      <c r="AJ59" s="206"/>
      <c r="AK59" s="206" t="str">
        <f t="shared" ref="AK59:AR59" si="142">IF(ISNUMBER(SEARCH($H59,AK$8)),$D59,"")</f>
        <v/>
      </c>
      <c r="AL59" s="206" t="str">
        <f t="shared" si="142"/>
        <v/>
      </c>
      <c r="AM59" s="206">
        <f t="shared" si="142"/>
        <v>3</v>
      </c>
      <c r="AN59" s="206" t="str">
        <f t="shared" si="142"/>
        <v/>
      </c>
      <c r="AO59" s="206" t="str">
        <f t="shared" si="142"/>
        <v/>
      </c>
      <c r="AP59" s="206" t="str">
        <f t="shared" si="142"/>
        <v/>
      </c>
      <c r="AQ59" s="206" t="str">
        <f t="shared" si="142"/>
        <v/>
      </c>
      <c r="AR59" s="206" t="str">
        <f t="shared" si="142"/>
        <v/>
      </c>
    </row>
    <row r="60">
      <c r="A60" s="431"/>
      <c r="B60" s="122" t="s">
        <v>1602</v>
      </c>
      <c r="C60" s="122">
        <v>2.0</v>
      </c>
      <c r="D60" s="122">
        <v>6.0</v>
      </c>
      <c r="E60" s="122" t="s">
        <v>1038</v>
      </c>
      <c r="F60" s="122" t="s">
        <v>1448</v>
      </c>
      <c r="G60" s="122"/>
      <c r="H60" s="122" t="s">
        <v>1447</v>
      </c>
      <c r="I60" s="122"/>
      <c r="J60" s="206" t="str">
        <f t="shared" ref="J60:Z60" si="143">IF(ISNUMBER(SEARCH($E60,J$8)),$D60,"")</f>
        <v/>
      </c>
      <c r="K60" s="206" t="str">
        <f t="shared" si="143"/>
        <v/>
      </c>
      <c r="L60" s="206" t="str">
        <f t="shared" si="143"/>
        <v/>
      </c>
      <c r="M60" s="206">
        <f t="shared" si="143"/>
        <v>6</v>
      </c>
      <c r="N60" s="206" t="str">
        <f t="shared" si="143"/>
        <v/>
      </c>
      <c r="O60" s="206" t="str">
        <f t="shared" si="143"/>
        <v/>
      </c>
      <c r="P60" s="206" t="str">
        <f t="shared" si="143"/>
        <v/>
      </c>
      <c r="Q60" s="206" t="str">
        <f t="shared" si="143"/>
        <v/>
      </c>
      <c r="R60" s="206" t="str">
        <f t="shared" si="143"/>
        <v/>
      </c>
      <c r="S60" s="206" t="str">
        <f t="shared" si="143"/>
        <v/>
      </c>
      <c r="T60" s="206" t="str">
        <f t="shared" si="143"/>
        <v/>
      </c>
      <c r="U60" s="206" t="str">
        <f t="shared" si="143"/>
        <v/>
      </c>
      <c r="V60" s="206" t="str">
        <f t="shared" si="143"/>
        <v/>
      </c>
      <c r="W60" s="206" t="str">
        <f t="shared" si="143"/>
        <v/>
      </c>
      <c r="X60" s="206" t="str">
        <f t="shared" si="143"/>
        <v/>
      </c>
      <c r="Y60" s="206" t="str">
        <f t="shared" si="143"/>
        <v/>
      </c>
      <c r="Z60" s="206" t="str">
        <f t="shared" si="143"/>
        <v/>
      </c>
      <c r="AA60" s="206"/>
      <c r="AB60" s="206" t="str">
        <f t="shared" ref="AB60:AI60" si="144">IF(ISNUMBER(SEARCH($F60,AB$8)),$D60,"")</f>
        <v/>
      </c>
      <c r="AC60" s="206" t="str">
        <f t="shared" si="144"/>
        <v/>
      </c>
      <c r="AD60" s="206" t="str">
        <f t="shared" si="144"/>
        <v/>
      </c>
      <c r="AE60" s="206" t="str">
        <f t="shared" si="144"/>
        <v/>
      </c>
      <c r="AF60" s="206" t="str">
        <f t="shared" si="144"/>
        <v/>
      </c>
      <c r="AG60" s="206">
        <f t="shared" si="144"/>
        <v>6</v>
      </c>
      <c r="AH60" s="206" t="str">
        <f t="shared" si="144"/>
        <v/>
      </c>
      <c r="AI60" s="206" t="str">
        <f t="shared" si="144"/>
        <v/>
      </c>
      <c r="AJ60" s="206"/>
      <c r="AK60" s="206" t="str">
        <f t="shared" ref="AK60:AR60" si="145">IF(ISNUMBER(SEARCH($H60,AK$8)),$D60,"")</f>
        <v/>
      </c>
      <c r="AL60" s="206" t="str">
        <f t="shared" si="145"/>
        <v/>
      </c>
      <c r="AM60" s="206" t="str">
        <f t="shared" si="145"/>
        <v/>
      </c>
      <c r="AN60" s="206" t="str">
        <f t="shared" si="145"/>
        <v/>
      </c>
      <c r="AO60" s="206">
        <f t="shared" si="145"/>
        <v>6</v>
      </c>
      <c r="AP60" s="206" t="str">
        <f t="shared" si="145"/>
        <v/>
      </c>
      <c r="AQ60" s="206" t="str">
        <f t="shared" si="145"/>
        <v/>
      </c>
      <c r="AR60" s="206" t="str">
        <f t="shared" si="145"/>
        <v/>
      </c>
    </row>
    <row r="61">
      <c r="A61" s="431"/>
      <c r="B61" s="122" t="s">
        <v>1551</v>
      </c>
      <c r="C61" s="122">
        <v>3.0</v>
      </c>
      <c r="D61" s="122">
        <v>10.0</v>
      </c>
      <c r="E61" s="122" t="s">
        <v>1471</v>
      </c>
      <c r="F61" s="122" t="s">
        <v>1449</v>
      </c>
      <c r="G61" s="122"/>
      <c r="H61" s="122" t="s">
        <v>1446</v>
      </c>
      <c r="I61" s="122"/>
      <c r="J61" s="206" t="str">
        <f t="shared" ref="J61:Z61" si="146">IF(ISNUMBER(SEARCH($E61,J$8)),$D61,"")</f>
        <v/>
      </c>
      <c r="K61" s="206" t="str">
        <f t="shared" si="146"/>
        <v/>
      </c>
      <c r="L61" s="206" t="str">
        <f t="shared" si="146"/>
        <v/>
      </c>
      <c r="M61" s="206" t="str">
        <f t="shared" si="146"/>
        <v/>
      </c>
      <c r="N61" s="206" t="str">
        <f t="shared" si="146"/>
        <v/>
      </c>
      <c r="O61" s="206" t="str">
        <f t="shared" si="146"/>
        <v/>
      </c>
      <c r="P61" s="206" t="str">
        <f t="shared" si="146"/>
        <v/>
      </c>
      <c r="Q61" s="206" t="str">
        <f t="shared" si="146"/>
        <v/>
      </c>
      <c r="R61" s="206" t="str">
        <f t="shared" si="146"/>
        <v/>
      </c>
      <c r="S61" s="206" t="str">
        <f t="shared" si="146"/>
        <v/>
      </c>
      <c r="T61" s="206">
        <f t="shared" si="146"/>
        <v>10</v>
      </c>
      <c r="U61" s="206" t="str">
        <f t="shared" si="146"/>
        <v/>
      </c>
      <c r="V61" s="206" t="str">
        <f t="shared" si="146"/>
        <v/>
      </c>
      <c r="W61" s="206" t="str">
        <f t="shared" si="146"/>
        <v/>
      </c>
      <c r="X61" s="206" t="str">
        <f t="shared" si="146"/>
        <v/>
      </c>
      <c r="Y61" s="206" t="str">
        <f t="shared" si="146"/>
        <v/>
      </c>
      <c r="Z61" s="206" t="str">
        <f t="shared" si="146"/>
        <v/>
      </c>
      <c r="AA61" s="206"/>
      <c r="AB61" s="206" t="str">
        <f t="shared" ref="AB61:AI61" si="147">IF(ISNUMBER(SEARCH($F61,AB$8)),$D61,"")</f>
        <v/>
      </c>
      <c r="AC61" s="206" t="str">
        <f t="shared" si="147"/>
        <v/>
      </c>
      <c r="AD61" s="206" t="str">
        <f t="shared" si="147"/>
        <v/>
      </c>
      <c r="AE61" s="206" t="str">
        <f t="shared" si="147"/>
        <v/>
      </c>
      <c r="AF61" s="206" t="str">
        <f t="shared" si="147"/>
        <v/>
      </c>
      <c r="AG61" s="206" t="str">
        <f t="shared" si="147"/>
        <v/>
      </c>
      <c r="AH61" s="206">
        <f t="shared" si="147"/>
        <v>10</v>
      </c>
      <c r="AI61" s="206" t="str">
        <f t="shared" si="147"/>
        <v/>
      </c>
      <c r="AJ61" s="206"/>
      <c r="AK61" s="206" t="str">
        <f t="shared" ref="AK61:AR61" si="148">IF(ISNUMBER(SEARCH($H61,AK$8)),$D61,"")</f>
        <v/>
      </c>
      <c r="AL61" s="206" t="str">
        <f t="shared" si="148"/>
        <v/>
      </c>
      <c r="AM61" s="206" t="str">
        <f t="shared" si="148"/>
        <v/>
      </c>
      <c r="AN61" s="206">
        <f t="shared" si="148"/>
        <v>10</v>
      </c>
      <c r="AO61" s="206" t="str">
        <f t="shared" si="148"/>
        <v/>
      </c>
      <c r="AP61" s="206" t="str">
        <f t="shared" si="148"/>
        <v/>
      </c>
      <c r="AQ61" s="206" t="str">
        <f t="shared" si="148"/>
        <v/>
      </c>
      <c r="AR61" s="206" t="str">
        <f t="shared" si="148"/>
        <v/>
      </c>
    </row>
    <row r="62">
      <c r="A62" s="431"/>
      <c r="B62" s="122" t="s">
        <v>1615</v>
      </c>
      <c r="C62" s="122">
        <v>4.0</v>
      </c>
      <c r="D62" s="122">
        <v>7.0</v>
      </c>
      <c r="E62" s="122" t="s">
        <v>1072</v>
      </c>
      <c r="F62" s="122" t="s">
        <v>1445</v>
      </c>
      <c r="G62" s="122" t="s">
        <v>1491</v>
      </c>
      <c r="H62" s="122" t="s">
        <v>1443</v>
      </c>
      <c r="I62" s="122"/>
      <c r="J62" s="206" t="str">
        <f t="shared" ref="J62:Z62" si="149">IF(ISNUMBER(SEARCH($E62,J$8)),$D62,"")</f>
        <v/>
      </c>
      <c r="K62" s="206" t="str">
        <f t="shared" si="149"/>
        <v/>
      </c>
      <c r="L62" s="206" t="str">
        <f t="shared" si="149"/>
        <v/>
      </c>
      <c r="M62" s="206" t="str">
        <f t="shared" si="149"/>
        <v/>
      </c>
      <c r="N62" s="206" t="str">
        <f t="shared" si="149"/>
        <v/>
      </c>
      <c r="O62" s="206" t="str">
        <f t="shared" si="149"/>
        <v/>
      </c>
      <c r="P62" s="206" t="str">
        <f t="shared" si="149"/>
        <v/>
      </c>
      <c r="Q62" s="206" t="str">
        <f t="shared" si="149"/>
        <v/>
      </c>
      <c r="R62" s="206" t="str">
        <f t="shared" si="149"/>
        <v/>
      </c>
      <c r="S62" s="206" t="str">
        <f t="shared" si="149"/>
        <v/>
      </c>
      <c r="T62" s="206" t="str">
        <f t="shared" si="149"/>
        <v/>
      </c>
      <c r="U62" s="206" t="str">
        <f t="shared" si="149"/>
        <v/>
      </c>
      <c r="V62" s="206" t="str">
        <f t="shared" si="149"/>
        <v/>
      </c>
      <c r="W62" s="206" t="str">
        <f t="shared" si="149"/>
        <v/>
      </c>
      <c r="X62" s="206" t="str">
        <f t="shared" si="149"/>
        <v/>
      </c>
      <c r="Y62" s="206">
        <f t="shared" si="149"/>
        <v>7</v>
      </c>
      <c r="Z62" s="206" t="str">
        <f t="shared" si="149"/>
        <v/>
      </c>
      <c r="AA62" s="206"/>
      <c r="AB62" s="206" t="str">
        <f t="shared" ref="AB62:AI62" si="150">IF(ISNUMBER(SEARCH($F62,AB$8)),$D62,"")</f>
        <v/>
      </c>
      <c r="AC62" s="206" t="str">
        <f t="shared" si="150"/>
        <v/>
      </c>
      <c r="AD62" s="206">
        <f t="shared" si="150"/>
        <v>7</v>
      </c>
      <c r="AE62" s="206" t="str">
        <f t="shared" si="150"/>
        <v/>
      </c>
      <c r="AF62" s="206" t="str">
        <f t="shared" si="150"/>
        <v/>
      </c>
      <c r="AG62" s="206" t="str">
        <f t="shared" si="150"/>
        <v/>
      </c>
      <c r="AH62" s="206" t="str">
        <f t="shared" si="150"/>
        <v/>
      </c>
      <c r="AI62" s="206" t="str">
        <f t="shared" si="150"/>
        <v/>
      </c>
      <c r="AJ62" s="206"/>
      <c r="AK62" s="206">
        <f t="shared" ref="AK62:AR62" si="151">IF(ISNUMBER(SEARCH($H62,AK$8)),$D62,"")</f>
        <v>7</v>
      </c>
      <c r="AL62" s="206" t="str">
        <f t="shared" si="151"/>
        <v/>
      </c>
      <c r="AM62" s="206" t="str">
        <f t="shared" si="151"/>
        <v/>
      </c>
      <c r="AN62" s="206" t="str">
        <f t="shared" si="151"/>
        <v/>
      </c>
      <c r="AO62" s="206" t="str">
        <f t="shared" si="151"/>
        <v/>
      </c>
      <c r="AP62" s="206" t="str">
        <f t="shared" si="151"/>
        <v/>
      </c>
      <c r="AQ62" s="206" t="str">
        <f t="shared" si="151"/>
        <v/>
      </c>
      <c r="AR62" s="206" t="str">
        <f t="shared" si="151"/>
        <v/>
      </c>
    </row>
    <row r="63">
      <c r="A63" s="431"/>
      <c r="B63" s="122" t="s">
        <v>1616</v>
      </c>
      <c r="C63" s="122">
        <v>5.0</v>
      </c>
      <c r="D63" s="122">
        <v>6.0</v>
      </c>
      <c r="E63" s="122" t="s">
        <v>162</v>
      </c>
      <c r="F63" s="122" t="s">
        <v>1443</v>
      </c>
      <c r="G63" s="122"/>
      <c r="H63" s="122" t="s">
        <v>1448</v>
      </c>
      <c r="I63" s="122" t="s">
        <v>1491</v>
      </c>
      <c r="J63" s="206" t="str">
        <f t="shared" ref="J63:Z63" si="152">IF(ISNUMBER(SEARCH($E63,J$8)),$D63,"")</f>
        <v/>
      </c>
      <c r="K63" s="206" t="str">
        <f t="shared" si="152"/>
        <v/>
      </c>
      <c r="L63" s="206" t="str">
        <f t="shared" si="152"/>
        <v/>
      </c>
      <c r="M63" s="206" t="str">
        <f t="shared" si="152"/>
        <v/>
      </c>
      <c r="N63" s="206" t="str">
        <f t="shared" si="152"/>
        <v/>
      </c>
      <c r="O63" s="206" t="str">
        <f t="shared" si="152"/>
        <v/>
      </c>
      <c r="P63" s="206" t="str">
        <f t="shared" si="152"/>
        <v/>
      </c>
      <c r="Q63" s="206" t="str">
        <f t="shared" si="152"/>
        <v/>
      </c>
      <c r="R63" s="206" t="str">
        <f t="shared" si="152"/>
        <v/>
      </c>
      <c r="S63" s="206" t="str">
        <f t="shared" si="152"/>
        <v/>
      </c>
      <c r="T63" s="206" t="str">
        <f t="shared" si="152"/>
        <v/>
      </c>
      <c r="U63" s="206" t="str">
        <f t="shared" si="152"/>
        <v/>
      </c>
      <c r="V63" s="206" t="str">
        <f t="shared" si="152"/>
        <v/>
      </c>
      <c r="W63" s="206">
        <f t="shared" si="152"/>
        <v>6</v>
      </c>
      <c r="X63" s="206" t="str">
        <f t="shared" si="152"/>
        <v/>
      </c>
      <c r="Y63" s="206" t="str">
        <f t="shared" si="152"/>
        <v/>
      </c>
      <c r="Z63" s="206" t="str">
        <f t="shared" si="152"/>
        <v/>
      </c>
      <c r="AA63" s="206"/>
      <c r="AB63" s="206">
        <f t="shared" ref="AB63:AI63" si="153">IF(ISNUMBER(SEARCH($F63,AB$8)),$D63,"")</f>
        <v>6</v>
      </c>
      <c r="AC63" s="206" t="str">
        <f t="shared" si="153"/>
        <v/>
      </c>
      <c r="AD63" s="206" t="str">
        <f t="shared" si="153"/>
        <v/>
      </c>
      <c r="AE63" s="206" t="str">
        <f t="shared" si="153"/>
        <v/>
      </c>
      <c r="AF63" s="206" t="str">
        <f t="shared" si="153"/>
        <v/>
      </c>
      <c r="AG63" s="206" t="str">
        <f t="shared" si="153"/>
        <v/>
      </c>
      <c r="AH63" s="206" t="str">
        <f t="shared" si="153"/>
        <v/>
      </c>
      <c r="AI63" s="206" t="str">
        <f t="shared" si="153"/>
        <v/>
      </c>
      <c r="AJ63" s="206"/>
      <c r="AK63" s="206" t="str">
        <f t="shared" ref="AK63:AR63" si="154">IF(ISNUMBER(SEARCH($H63,AK$8)),$D63,"")</f>
        <v/>
      </c>
      <c r="AL63" s="206" t="str">
        <f t="shared" si="154"/>
        <v/>
      </c>
      <c r="AM63" s="206" t="str">
        <f t="shared" si="154"/>
        <v/>
      </c>
      <c r="AN63" s="206" t="str">
        <f t="shared" si="154"/>
        <v/>
      </c>
      <c r="AO63" s="206" t="str">
        <f t="shared" si="154"/>
        <v/>
      </c>
      <c r="AP63" s="206">
        <f t="shared" si="154"/>
        <v>6</v>
      </c>
      <c r="AQ63" s="206" t="str">
        <f t="shared" si="154"/>
        <v/>
      </c>
      <c r="AR63" s="206" t="str">
        <f t="shared" si="154"/>
        <v/>
      </c>
    </row>
    <row r="64">
      <c r="A64" s="437"/>
      <c r="B64" s="420" t="s">
        <v>1617</v>
      </c>
      <c r="C64" s="420">
        <v>6.0</v>
      </c>
      <c r="D64" s="420">
        <v>6.0</v>
      </c>
      <c r="E64" s="420" t="s">
        <v>1473</v>
      </c>
      <c r="F64" s="420" t="s">
        <v>1444</v>
      </c>
      <c r="G64" s="420"/>
      <c r="H64" s="420" t="s">
        <v>1449</v>
      </c>
      <c r="I64" s="420"/>
      <c r="J64" s="206" t="str">
        <f t="shared" ref="J64:Z64" si="155">IF(ISNUMBER(SEARCH($E64,J$8)),$D64,"")</f>
        <v/>
      </c>
      <c r="K64" s="206" t="str">
        <f t="shared" si="155"/>
        <v/>
      </c>
      <c r="L64" s="206" t="str">
        <f t="shared" si="155"/>
        <v/>
      </c>
      <c r="M64" s="206" t="str">
        <f t="shared" si="155"/>
        <v/>
      </c>
      <c r="N64" s="206" t="str">
        <f t="shared" si="155"/>
        <v/>
      </c>
      <c r="O64" s="206" t="str">
        <f t="shared" si="155"/>
        <v/>
      </c>
      <c r="P64" s="206" t="str">
        <f t="shared" si="155"/>
        <v/>
      </c>
      <c r="Q64" s="206" t="str">
        <f t="shared" si="155"/>
        <v/>
      </c>
      <c r="R64" s="206" t="str">
        <f t="shared" si="155"/>
        <v/>
      </c>
      <c r="S64" s="206" t="str">
        <f t="shared" si="155"/>
        <v/>
      </c>
      <c r="T64" s="206" t="str">
        <f t="shared" si="155"/>
        <v/>
      </c>
      <c r="U64" s="206">
        <f t="shared" si="155"/>
        <v>6</v>
      </c>
      <c r="V64" s="206" t="str">
        <f t="shared" si="155"/>
        <v/>
      </c>
      <c r="W64" s="206" t="str">
        <f t="shared" si="155"/>
        <v/>
      </c>
      <c r="X64" s="206" t="str">
        <f t="shared" si="155"/>
        <v/>
      </c>
      <c r="Y64" s="206" t="str">
        <f t="shared" si="155"/>
        <v/>
      </c>
      <c r="Z64" s="206" t="str">
        <f t="shared" si="155"/>
        <v/>
      </c>
      <c r="AA64" s="206"/>
      <c r="AB64" s="206" t="str">
        <f t="shared" ref="AB64:AI64" si="156">IF(ISNUMBER(SEARCH($F64,AB$8)),$D64,"")</f>
        <v/>
      </c>
      <c r="AC64" s="206">
        <f t="shared" si="156"/>
        <v>6</v>
      </c>
      <c r="AD64" s="206" t="str">
        <f t="shared" si="156"/>
        <v/>
      </c>
      <c r="AE64" s="206" t="str">
        <f t="shared" si="156"/>
        <v/>
      </c>
      <c r="AF64" s="206" t="str">
        <f t="shared" si="156"/>
        <v/>
      </c>
      <c r="AG64" s="206" t="str">
        <f t="shared" si="156"/>
        <v/>
      </c>
      <c r="AH64" s="206" t="str">
        <f t="shared" si="156"/>
        <v/>
      </c>
      <c r="AI64" s="206" t="str">
        <f t="shared" si="156"/>
        <v/>
      </c>
      <c r="AJ64" s="206"/>
      <c r="AK64" s="206" t="str">
        <f t="shared" ref="AK64:AR64" si="157">IF(ISNUMBER(SEARCH($H64,AK$8)),$D64,"")</f>
        <v/>
      </c>
      <c r="AL64" s="206" t="str">
        <f t="shared" si="157"/>
        <v/>
      </c>
      <c r="AM64" s="206" t="str">
        <f t="shared" si="157"/>
        <v/>
      </c>
      <c r="AN64" s="206" t="str">
        <f t="shared" si="157"/>
        <v/>
      </c>
      <c r="AO64" s="206" t="str">
        <f t="shared" si="157"/>
        <v/>
      </c>
      <c r="AP64" s="206" t="str">
        <f t="shared" si="157"/>
        <v/>
      </c>
      <c r="AQ64" s="206">
        <f t="shared" si="157"/>
        <v>6</v>
      </c>
      <c r="AR64" s="206" t="str">
        <f t="shared" si="157"/>
        <v/>
      </c>
    </row>
    <row r="65">
      <c r="A65" s="426" t="s">
        <v>1475</v>
      </c>
      <c r="B65" s="427" t="s">
        <v>1536</v>
      </c>
      <c r="C65" s="427" t="s">
        <v>1477</v>
      </c>
      <c r="D65" s="427" t="s">
        <v>1478</v>
      </c>
      <c r="E65" s="427" t="s">
        <v>1489</v>
      </c>
      <c r="F65" s="427" t="s">
        <v>1481</v>
      </c>
      <c r="G65" s="356" t="s">
        <v>1482</v>
      </c>
      <c r="H65" s="356" t="s">
        <v>1483</v>
      </c>
      <c r="I65" s="356" t="s">
        <v>1484</v>
      </c>
      <c r="J65" s="206" t="str">
        <f t="shared" ref="J65:Z65" si="158">IF(ISNUMBER(SEARCH($E65,J$8)),$D65,"")</f>
        <v/>
      </c>
      <c r="K65" s="206" t="str">
        <f t="shared" si="158"/>
        <v/>
      </c>
      <c r="L65" s="206" t="str">
        <f t="shared" si="158"/>
        <v/>
      </c>
      <c r="M65" s="206" t="str">
        <f t="shared" si="158"/>
        <v/>
      </c>
      <c r="N65" s="206" t="str">
        <f t="shared" si="158"/>
        <v/>
      </c>
      <c r="O65" s="206" t="str">
        <f t="shared" si="158"/>
        <v/>
      </c>
      <c r="P65" s="206" t="str">
        <f t="shared" si="158"/>
        <v/>
      </c>
      <c r="Q65" s="206" t="str">
        <f t="shared" si="158"/>
        <v/>
      </c>
      <c r="R65" s="206" t="str">
        <f t="shared" si="158"/>
        <v/>
      </c>
      <c r="S65" s="206" t="str">
        <f t="shared" si="158"/>
        <v/>
      </c>
      <c r="T65" s="206" t="str">
        <f t="shared" si="158"/>
        <v/>
      </c>
      <c r="U65" s="206" t="str">
        <f t="shared" si="158"/>
        <v/>
      </c>
      <c r="V65" s="206" t="str">
        <f t="shared" si="158"/>
        <v/>
      </c>
      <c r="W65" s="206" t="str">
        <f t="shared" si="158"/>
        <v/>
      </c>
      <c r="X65" s="206" t="str">
        <f t="shared" si="158"/>
        <v/>
      </c>
      <c r="Y65" s="206" t="str">
        <f t="shared" si="158"/>
        <v/>
      </c>
      <c r="Z65" s="206" t="str">
        <f t="shared" si="158"/>
        <v/>
      </c>
      <c r="AA65" s="206"/>
      <c r="AB65" s="206" t="str">
        <f t="shared" ref="AB65:AI65" si="159">IF(ISNUMBER(SEARCH($F65,AB$8)),$D65,"")</f>
        <v/>
      </c>
      <c r="AC65" s="206" t="str">
        <f t="shared" si="159"/>
        <v/>
      </c>
      <c r="AD65" s="206" t="str">
        <f t="shared" si="159"/>
        <v/>
      </c>
      <c r="AE65" s="206" t="str">
        <f t="shared" si="159"/>
        <v/>
      </c>
      <c r="AF65" s="206" t="str">
        <f t="shared" si="159"/>
        <v/>
      </c>
      <c r="AG65" s="206" t="str">
        <f t="shared" si="159"/>
        <v/>
      </c>
      <c r="AH65" s="206" t="str">
        <f t="shared" si="159"/>
        <v/>
      </c>
      <c r="AI65" s="206" t="str">
        <f t="shared" si="159"/>
        <v/>
      </c>
      <c r="AJ65" s="206"/>
      <c r="AK65" s="206" t="str">
        <f t="shared" ref="AK65:AR65" si="160">IF(ISNUMBER(SEARCH($H65,AK$8)),$D65,"")</f>
        <v/>
      </c>
      <c r="AL65" s="206" t="str">
        <f t="shared" si="160"/>
        <v/>
      </c>
      <c r="AM65" s="206" t="str">
        <f t="shared" si="160"/>
        <v/>
      </c>
      <c r="AN65" s="206" t="str">
        <f t="shared" si="160"/>
        <v/>
      </c>
      <c r="AO65" s="206" t="str">
        <f t="shared" si="160"/>
        <v/>
      </c>
      <c r="AP65" s="206" t="str">
        <f t="shared" si="160"/>
        <v/>
      </c>
      <c r="AQ65" s="206" t="str">
        <f t="shared" si="160"/>
        <v/>
      </c>
      <c r="AR65" s="206" t="str">
        <f t="shared" si="160"/>
        <v/>
      </c>
    </row>
    <row r="66">
      <c r="A66" s="431" t="s">
        <v>1491</v>
      </c>
      <c r="B66" s="122" t="s">
        <v>1618</v>
      </c>
      <c r="C66" s="122">
        <v>1.0</v>
      </c>
      <c r="D66" s="122">
        <v>5.0</v>
      </c>
      <c r="E66" s="122" t="s">
        <v>1035</v>
      </c>
      <c r="F66" s="122" t="s">
        <v>1443</v>
      </c>
      <c r="G66" s="122"/>
      <c r="H66" s="122" t="s">
        <v>1445</v>
      </c>
      <c r="I66" s="122"/>
      <c r="J66" s="206" t="str">
        <f t="shared" ref="J66:Z66" si="161">IF(ISNUMBER(SEARCH($E66,J$8)),$D66,"")</f>
        <v/>
      </c>
      <c r="K66" s="206" t="str">
        <f t="shared" si="161"/>
        <v/>
      </c>
      <c r="L66" s="206" t="str">
        <f t="shared" si="161"/>
        <v/>
      </c>
      <c r="M66" s="206" t="str">
        <f t="shared" si="161"/>
        <v/>
      </c>
      <c r="N66" s="206" t="str">
        <f t="shared" si="161"/>
        <v/>
      </c>
      <c r="O66" s="206" t="str">
        <f t="shared" si="161"/>
        <v/>
      </c>
      <c r="P66" s="206" t="str">
        <f t="shared" si="161"/>
        <v/>
      </c>
      <c r="Q66" s="206" t="str">
        <f t="shared" si="161"/>
        <v/>
      </c>
      <c r="R66" s="206">
        <f t="shared" si="161"/>
        <v>5</v>
      </c>
      <c r="S66" s="206" t="str">
        <f t="shared" si="161"/>
        <v/>
      </c>
      <c r="T66" s="206" t="str">
        <f t="shared" si="161"/>
        <v/>
      </c>
      <c r="U66" s="206" t="str">
        <f t="shared" si="161"/>
        <v/>
      </c>
      <c r="V66" s="206" t="str">
        <f t="shared" si="161"/>
        <v/>
      </c>
      <c r="W66" s="206" t="str">
        <f t="shared" si="161"/>
        <v/>
      </c>
      <c r="X66" s="206" t="str">
        <f t="shared" si="161"/>
        <v/>
      </c>
      <c r="Y66" s="206" t="str">
        <f t="shared" si="161"/>
        <v/>
      </c>
      <c r="Z66" s="206" t="str">
        <f t="shared" si="161"/>
        <v/>
      </c>
      <c r="AA66" s="206"/>
      <c r="AB66" s="206">
        <f t="shared" ref="AB66:AI66" si="162">IF(ISNUMBER(SEARCH($F66,AB$8)),$D66,"")</f>
        <v>5</v>
      </c>
      <c r="AC66" s="206" t="str">
        <f t="shared" si="162"/>
        <v/>
      </c>
      <c r="AD66" s="206" t="str">
        <f t="shared" si="162"/>
        <v/>
      </c>
      <c r="AE66" s="206" t="str">
        <f t="shared" si="162"/>
        <v/>
      </c>
      <c r="AF66" s="206" t="str">
        <f t="shared" si="162"/>
        <v/>
      </c>
      <c r="AG66" s="206" t="str">
        <f t="shared" si="162"/>
        <v/>
      </c>
      <c r="AH66" s="206" t="str">
        <f t="shared" si="162"/>
        <v/>
      </c>
      <c r="AI66" s="206" t="str">
        <f t="shared" si="162"/>
        <v/>
      </c>
      <c r="AJ66" s="206"/>
      <c r="AK66" s="206"/>
      <c r="AL66" s="206"/>
      <c r="AM66" s="206"/>
      <c r="AN66" s="206"/>
      <c r="AO66" s="206"/>
      <c r="AP66" s="206"/>
      <c r="AQ66" s="206"/>
      <c r="AR66" s="206"/>
    </row>
    <row r="67">
      <c r="A67" s="431"/>
      <c r="B67" s="122" t="s">
        <v>1619</v>
      </c>
      <c r="C67" s="122">
        <v>2.0</v>
      </c>
      <c r="D67" s="122">
        <v>3.0</v>
      </c>
      <c r="E67" s="122" t="s">
        <v>1</v>
      </c>
      <c r="F67" s="122" t="s">
        <v>1449</v>
      </c>
      <c r="G67" s="122"/>
      <c r="H67" s="122" t="s">
        <v>1447</v>
      </c>
      <c r="I67" s="122"/>
      <c r="J67" s="206">
        <f t="shared" ref="J67:Z67" si="163">IF(ISNUMBER(SEARCH($E67,J$8)),$D67,"")</f>
        <v>3</v>
      </c>
      <c r="K67" s="206" t="str">
        <f t="shared" si="163"/>
        <v/>
      </c>
      <c r="L67" s="206" t="str">
        <f t="shared" si="163"/>
        <v/>
      </c>
      <c r="M67" s="206" t="str">
        <f t="shared" si="163"/>
        <v/>
      </c>
      <c r="N67" s="206" t="str">
        <f t="shared" si="163"/>
        <v/>
      </c>
      <c r="O67" s="206" t="str">
        <f t="shared" si="163"/>
        <v/>
      </c>
      <c r="P67" s="206" t="str">
        <f t="shared" si="163"/>
        <v/>
      </c>
      <c r="Q67" s="206" t="str">
        <f t="shared" si="163"/>
        <v/>
      </c>
      <c r="R67" s="206" t="str">
        <f t="shared" si="163"/>
        <v/>
      </c>
      <c r="S67" s="206" t="str">
        <f t="shared" si="163"/>
        <v/>
      </c>
      <c r="T67" s="206" t="str">
        <f t="shared" si="163"/>
        <v/>
      </c>
      <c r="U67" s="206" t="str">
        <f t="shared" si="163"/>
        <v/>
      </c>
      <c r="V67" s="206" t="str">
        <f t="shared" si="163"/>
        <v/>
      </c>
      <c r="W67" s="206" t="str">
        <f t="shared" si="163"/>
        <v/>
      </c>
      <c r="X67" s="206" t="str">
        <f t="shared" si="163"/>
        <v/>
      </c>
      <c r="Y67" s="206" t="str">
        <f t="shared" si="163"/>
        <v/>
      </c>
      <c r="Z67" s="206" t="str">
        <f t="shared" si="163"/>
        <v/>
      </c>
      <c r="AA67" s="206"/>
      <c r="AB67" s="206" t="str">
        <f t="shared" ref="AB67:AI67" si="164">IF(ISNUMBER(SEARCH($F67,AB$8)),$D67,"")</f>
        <v/>
      </c>
      <c r="AC67" s="206" t="str">
        <f t="shared" si="164"/>
        <v/>
      </c>
      <c r="AD67" s="206" t="str">
        <f t="shared" si="164"/>
        <v/>
      </c>
      <c r="AE67" s="206" t="str">
        <f t="shared" si="164"/>
        <v/>
      </c>
      <c r="AF67" s="206" t="str">
        <f t="shared" si="164"/>
        <v/>
      </c>
      <c r="AG67" s="206" t="str">
        <f t="shared" si="164"/>
        <v/>
      </c>
      <c r="AH67" s="206">
        <f t="shared" si="164"/>
        <v>3</v>
      </c>
      <c r="AI67" s="206" t="str">
        <f t="shared" si="164"/>
        <v/>
      </c>
      <c r="AJ67" s="206"/>
      <c r="AK67" s="206"/>
      <c r="AL67" s="206"/>
      <c r="AM67" s="206"/>
      <c r="AN67" s="206"/>
      <c r="AO67" s="206"/>
      <c r="AP67" s="206"/>
      <c r="AQ67" s="206"/>
      <c r="AR67" s="206"/>
    </row>
    <row r="68">
      <c r="A68" s="431"/>
      <c r="B68" s="122" t="s">
        <v>1620</v>
      </c>
      <c r="C68" s="122">
        <v>3.0</v>
      </c>
      <c r="D68" s="122">
        <v>5.0</v>
      </c>
      <c r="E68" s="122" t="s">
        <v>1066</v>
      </c>
      <c r="F68" s="122" t="s">
        <v>1446</v>
      </c>
      <c r="G68" s="122"/>
      <c r="H68" s="122" t="s">
        <v>1443</v>
      </c>
      <c r="I68" s="122"/>
      <c r="J68" s="206" t="str">
        <f t="shared" ref="J68:Z68" si="165">IF(ISNUMBER(SEARCH($E68,J$8)),$D68,"")</f>
        <v/>
      </c>
      <c r="K68" s="206" t="str">
        <f t="shared" si="165"/>
        <v/>
      </c>
      <c r="L68" s="206" t="str">
        <f t="shared" si="165"/>
        <v/>
      </c>
      <c r="M68" s="206" t="str">
        <f t="shared" si="165"/>
        <v/>
      </c>
      <c r="N68" s="206" t="str">
        <f t="shared" si="165"/>
        <v/>
      </c>
      <c r="O68" s="206" t="str">
        <f t="shared" si="165"/>
        <v/>
      </c>
      <c r="P68" s="206" t="str">
        <f t="shared" si="165"/>
        <v/>
      </c>
      <c r="Q68" s="206" t="str">
        <f t="shared" si="165"/>
        <v/>
      </c>
      <c r="R68" s="206" t="str">
        <f t="shared" si="165"/>
        <v/>
      </c>
      <c r="S68" s="206" t="str">
        <f t="shared" si="165"/>
        <v/>
      </c>
      <c r="T68" s="206" t="str">
        <f t="shared" si="165"/>
        <v/>
      </c>
      <c r="U68" s="206" t="str">
        <f t="shared" si="165"/>
        <v/>
      </c>
      <c r="V68" s="206" t="str">
        <f t="shared" si="165"/>
        <v/>
      </c>
      <c r="W68" s="206" t="str">
        <f t="shared" si="165"/>
        <v/>
      </c>
      <c r="X68" s="206">
        <f t="shared" si="165"/>
        <v>5</v>
      </c>
      <c r="Y68" s="206" t="str">
        <f t="shared" si="165"/>
        <v/>
      </c>
      <c r="Z68" s="206" t="str">
        <f t="shared" si="165"/>
        <v/>
      </c>
      <c r="AA68" s="206"/>
      <c r="AB68" s="206" t="str">
        <f t="shared" ref="AB68:AI68" si="166">IF(ISNUMBER(SEARCH($F68,AB$8)),$D68,"")</f>
        <v/>
      </c>
      <c r="AC68" s="206" t="str">
        <f t="shared" si="166"/>
        <v/>
      </c>
      <c r="AD68" s="206" t="str">
        <f t="shared" si="166"/>
        <v/>
      </c>
      <c r="AE68" s="206">
        <f t="shared" si="166"/>
        <v>5</v>
      </c>
      <c r="AF68" s="206" t="str">
        <f t="shared" si="166"/>
        <v/>
      </c>
      <c r="AG68" s="206" t="str">
        <f t="shared" si="166"/>
        <v/>
      </c>
      <c r="AH68" s="206" t="str">
        <f t="shared" si="166"/>
        <v/>
      </c>
      <c r="AI68" s="206" t="str">
        <f t="shared" si="166"/>
        <v/>
      </c>
      <c r="AJ68" s="206"/>
      <c r="AK68" s="206"/>
      <c r="AL68" s="206"/>
      <c r="AM68" s="206"/>
      <c r="AN68" s="206"/>
      <c r="AO68" s="206"/>
      <c r="AP68" s="206"/>
      <c r="AQ68" s="206"/>
      <c r="AR68" s="206"/>
    </row>
    <row r="69">
      <c r="A69" s="431"/>
      <c r="B69" s="122" t="s">
        <v>1621</v>
      </c>
      <c r="C69" s="122">
        <v>4.0</v>
      </c>
      <c r="D69" s="122">
        <v>5.0</v>
      </c>
      <c r="E69" s="122" t="s">
        <v>1072</v>
      </c>
      <c r="F69" s="122" t="s">
        <v>1448</v>
      </c>
      <c r="G69" s="122"/>
      <c r="H69" s="122" t="s">
        <v>1450</v>
      </c>
      <c r="I69" s="122" t="s">
        <v>1491</v>
      </c>
      <c r="J69" s="206" t="str">
        <f t="shared" ref="J69:Z69" si="167">IF(ISNUMBER(SEARCH($E69,J$8)),$D69,"")</f>
        <v/>
      </c>
      <c r="K69" s="206" t="str">
        <f t="shared" si="167"/>
        <v/>
      </c>
      <c r="L69" s="206" t="str">
        <f t="shared" si="167"/>
        <v/>
      </c>
      <c r="M69" s="206" t="str">
        <f t="shared" si="167"/>
        <v/>
      </c>
      <c r="N69" s="206" t="str">
        <f t="shared" si="167"/>
        <v/>
      </c>
      <c r="O69" s="206" t="str">
        <f t="shared" si="167"/>
        <v/>
      </c>
      <c r="P69" s="206" t="str">
        <f t="shared" si="167"/>
        <v/>
      </c>
      <c r="Q69" s="206" t="str">
        <f t="shared" si="167"/>
        <v/>
      </c>
      <c r="R69" s="206" t="str">
        <f t="shared" si="167"/>
        <v/>
      </c>
      <c r="S69" s="206" t="str">
        <f t="shared" si="167"/>
        <v/>
      </c>
      <c r="T69" s="206" t="str">
        <f t="shared" si="167"/>
        <v/>
      </c>
      <c r="U69" s="206" t="str">
        <f t="shared" si="167"/>
        <v/>
      </c>
      <c r="V69" s="206" t="str">
        <f t="shared" si="167"/>
        <v/>
      </c>
      <c r="W69" s="206" t="str">
        <f t="shared" si="167"/>
        <v/>
      </c>
      <c r="X69" s="206" t="str">
        <f t="shared" si="167"/>
        <v/>
      </c>
      <c r="Y69" s="206">
        <f t="shared" si="167"/>
        <v>5</v>
      </c>
      <c r="Z69" s="206" t="str">
        <f t="shared" si="167"/>
        <v/>
      </c>
      <c r="AA69" s="206"/>
      <c r="AB69" s="206" t="str">
        <f t="shared" ref="AB69:AI69" si="168">IF(ISNUMBER(SEARCH($F69,AB$8)),$D69,"")</f>
        <v/>
      </c>
      <c r="AC69" s="206" t="str">
        <f t="shared" si="168"/>
        <v/>
      </c>
      <c r="AD69" s="206" t="str">
        <f t="shared" si="168"/>
        <v/>
      </c>
      <c r="AE69" s="206" t="str">
        <f t="shared" si="168"/>
        <v/>
      </c>
      <c r="AF69" s="206" t="str">
        <f t="shared" si="168"/>
        <v/>
      </c>
      <c r="AG69" s="206">
        <f t="shared" si="168"/>
        <v>5</v>
      </c>
      <c r="AH69" s="206" t="str">
        <f t="shared" si="168"/>
        <v/>
      </c>
      <c r="AI69" s="206" t="str">
        <f t="shared" si="168"/>
        <v/>
      </c>
      <c r="AJ69" s="206"/>
      <c r="AK69" s="206"/>
      <c r="AL69" s="206"/>
      <c r="AM69" s="206"/>
      <c r="AN69" s="206"/>
      <c r="AO69" s="206"/>
      <c r="AP69" s="206"/>
      <c r="AQ69" s="206"/>
      <c r="AR69" s="206"/>
    </row>
    <row r="70">
      <c r="A70" s="431"/>
      <c r="B70" s="122" t="s">
        <v>1622</v>
      </c>
      <c r="C70" s="122">
        <v>5.0</v>
      </c>
      <c r="D70" s="122">
        <v>5.0</v>
      </c>
      <c r="E70" s="122" t="s">
        <v>1038</v>
      </c>
      <c r="F70" s="122" t="s">
        <v>1445</v>
      </c>
      <c r="G70" s="122" t="s">
        <v>1491</v>
      </c>
      <c r="H70" s="122" t="s">
        <v>1448</v>
      </c>
      <c r="I70" s="122"/>
      <c r="J70" s="206" t="str">
        <f t="shared" ref="J70:Z70" si="169">IF(ISNUMBER(SEARCH($E70,J$8)),$D70,"")</f>
        <v/>
      </c>
      <c r="K70" s="206" t="str">
        <f t="shared" si="169"/>
        <v/>
      </c>
      <c r="L70" s="206" t="str">
        <f t="shared" si="169"/>
        <v/>
      </c>
      <c r="M70" s="206">
        <f t="shared" si="169"/>
        <v>5</v>
      </c>
      <c r="N70" s="206" t="str">
        <f t="shared" si="169"/>
        <v/>
      </c>
      <c r="O70" s="206" t="str">
        <f t="shared" si="169"/>
        <v/>
      </c>
      <c r="P70" s="206" t="str">
        <f t="shared" si="169"/>
        <v/>
      </c>
      <c r="Q70" s="206" t="str">
        <f t="shared" si="169"/>
        <v/>
      </c>
      <c r="R70" s="206" t="str">
        <f t="shared" si="169"/>
        <v/>
      </c>
      <c r="S70" s="206" t="str">
        <f t="shared" si="169"/>
        <v/>
      </c>
      <c r="T70" s="206" t="str">
        <f t="shared" si="169"/>
        <v/>
      </c>
      <c r="U70" s="206" t="str">
        <f t="shared" si="169"/>
        <v/>
      </c>
      <c r="V70" s="206" t="str">
        <f t="shared" si="169"/>
        <v/>
      </c>
      <c r="W70" s="206" t="str">
        <f t="shared" si="169"/>
        <v/>
      </c>
      <c r="X70" s="206" t="str">
        <f t="shared" si="169"/>
        <v/>
      </c>
      <c r="Y70" s="206" t="str">
        <f t="shared" si="169"/>
        <v/>
      </c>
      <c r="Z70" s="206" t="str">
        <f t="shared" si="169"/>
        <v/>
      </c>
      <c r="AA70" s="206"/>
      <c r="AB70" s="206" t="str">
        <f t="shared" ref="AB70:AI70" si="170">IF(ISNUMBER(SEARCH($F70,AB$8)),$D70,"")</f>
        <v/>
      </c>
      <c r="AC70" s="206" t="str">
        <f t="shared" si="170"/>
        <v/>
      </c>
      <c r="AD70" s="206">
        <f t="shared" si="170"/>
        <v>5</v>
      </c>
      <c r="AE70" s="206" t="str">
        <f t="shared" si="170"/>
        <v/>
      </c>
      <c r="AF70" s="206" t="str">
        <f t="shared" si="170"/>
        <v/>
      </c>
      <c r="AG70" s="206" t="str">
        <f t="shared" si="170"/>
        <v/>
      </c>
      <c r="AH70" s="206" t="str">
        <f t="shared" si="170"/>
        <v/>
      </c>
      <c r="AI70" s="206" t="str">
        <f t="shared" si="170"/>
        <v/>
      </c>
      <c r="AJ70" s="206"/>
      <c r="AK70" s="206"/>
      <c r="AL70" s="206"/>
      <c r="AM70" s="206"/>
      <c r="AN70" s="206"/>
      <c r="AO70" s="206"/>
      <c r="AP70" s="206"/>
      <c r="AQ70" s="206"/>
      <c r="AR70" s="206"/>
    </row>
    <row r="71">
      <c r="A71" s="437"/>
      <c r="B71" s="420" t="s">
        <v>1498</v>
      </c>
      <c r="C71" s="420">
        <v>6.0</v>
      </c>
      <c r="D71" s="420">
        <v>10.0</v>
      </c>
      <c r="E71" s="420" t="s">
        <v>1353</v>
      </c>
      <c r="F71" s="420" t="s">
        <v>1447</v>
      </c>
      <c r="G71" s="420"/>
      <c r="H71" s="420" t="s">
        <v>1449</v>
      </c>
      <c r="I71" s="420"/>
      <c r="J71" s="206" t="str">
        <f t="shared" ref="J71:Z71" si="171">IF(ISNUMBER(SEARCH($E71,J$8)),$D71,"")</f>
        <v/>
      </c>
      <c r="K71" s="206" t="str">
        <f t="shared" si="171"/>
        <v/>
      </c>
      <c r="L71" s="206" t="str">
        <f t="shared" si="171"/>
        <v/>
      </c>
      <c r="M71" s="206" t="str">
        <f t="shared" si="171"/>
        <v/>
      </c>
      <c r="N71" s="206" t="str">
        <f t="shared" si="171"/>
        <v/>
      </c>
      <c r="O71" s="206" t="str">
        <f t="shared" si="171"/>
        <v/>
      </c>
      <c r="P71" s="206" t="str">
        <f t="shared" si="171"/>
        <v/>
      </c>
      <c r="Q71" s="206">
        <f t="shared" si="171"/>
        <v>10</v>
      </c>
      <c r="R71" s="206" t="str">
        <f t="shared" si="171"/>
        <v/>
      </c>
      <c r="S71" s="206" t="str">
        <f t="shared" si="171"/>
        <v/>
      </c>
      <c r="T71" s="206" t="str">
        <f t="shared" si="171"/>
        <v/>
      </c>
      <c r="U71" s="206" t="str">
        <f t="shared" si="171"/>
        <v/>
      </c>
      <c r="V71" s="206" t="str">
        <f t="shared" si="171"/>
        <v/>
      </c>
      <c r="W71" s="206" t="str">
        <f t="shared" si="171"/>
        <v/>
      </c>
      <c r="X71" s="206" t="str">
        <f t="shared" si="171"/>
        <v/>
      </c>
      <c r="Y71" s="206" t="str">
        <f t="shared" si="171"/>
        <v/>
      </c>
      <c r="Z71" s="206" t="str">
        <f t="shared" si="171"/>
        <v/>
      </c>
      <c r="AA71" s="206"/>
      <c r="AB71" s="206" t="str">
        <f t="shared" ref="AB71:AI71" si="172">IF(ISNUMBER(SEARCH($F71,AB$8)),$D71,"")</f>
        <v/>
      </c>
      <c r="AC71" s="206" t="str">
        <f t="shared" si="172"/>
        <v/>
      </c>
      <c r="AD71" s="206" t="str">
        <f t="shared" si="172"/>
        <v/>
      </c>
      <c r="AE71" s="206" t="str">
        <f t="shared" si="172"/>
        <v/>
      </c>
      <c r="AF71" s="206">
        <f t="shared" si="172"/>
        <v>10</v>
      </c>
      <c r="AG71" s="206" t="str">
        <f t="shared" si="172"/>
        <v/>
      </c>
      <c r="AH71" s="206" t="str">
        <f t="shared" si="172"/>
        <v/>
      </c>
      <c r="AI71" s="206" t="str">
        <f t="shared" si="172"/>
        <v/>
      </c>
      <c r="AJ71" s="206"/>
      <c r="AK71" s="206"/>
      <c r="AL71" s="206"/>
      <c r="AM71" s="206"/>
      <c r="AN71" s="206"/>
      <c r="AO71" s="206"/>
      <c r="AP71" s="206"/>
      <c r="AQ71" s="206"/>
      <c r="AR71" s="206"/>
    </row>
    <row r="72">
      <c r="A72" s="426" t="s">
        <v>1475</v>
      </c>
      <c r="B72" s="427" t="s">
        <v>1541</v>
      </c>
      <c r="C72" s="427" t="s">
        <v>1477</v>
      </c>
      <c r="D72" s="427" t="s">
        <v>1478</v>
      </c>
      <c r="E72" s="427" t="s">
        <v>1489</v>
      </c>
      <c r="F72" s="427" t="s">
        <v>1481</v>
      </c>
      <c r="G72" s="356" t="s">
        <v>1482</v>
      </c>
      <c r="H72" s="356" t="s">
        <v>1483</v>
      </c>
      <c r="I72" s="356" t="s">
        <v>1484</v>
      </c>
      <c r="J72" s="206" t="str">
        <f t="shared" ref="J72:Z72" si="173">IF(ISNUMBER(SEARCH($E72,J$8)),$D72,"")</f>
        <v/>
      </c>
      <c r="K72" s="206" t="str">
        <f t="shared" si="173"/>
        <v/>
      </c>
      <c r="L72" s="206" t="str">
        <f t="shared" si="173"/>
        <v/>
      </c>
      <c r="M72" s="206" t="str">
        <f t="shared" si="173"/>
        <v/>
      </c>
      <c r="N72" s="206" t="str">
        <f t="shared" si="173"/>
        <v/>
      </c>
      <c r="O72" s="206" t="str">
        <f t="shared" si="173"/>
        <v/>
      </c>
      <c r="P72" s="206" t="str">
        <f t="shared" si="173"/>
        <v/>
      </c>
      <c r="Q72" s="206" t="str">
        <f t="shared" si="173"/>
        <v/>
      </c>
      <c r="R72" s="206" t="str">
        <f t="shared" si="173"/>
        <v/>
      </c>
      <c r="S72" s="206" t="str">
        <f t="shared" si="173"/>
        <v/>
      </c>
      <c r="T72" s="206" t="str">
        <f t="shared" si="173"/>
        <v/>
      </c>
      <c r="U72" s="206" t="str">
        <f t="shared" si="173"/>
        <v/>
      </c>
      <c r="V72" s="206" t="str">
        <f t="shared" si="173"/>
        <v/>
      </c>
      <c r="W72" s="206" t="str">
        <f t="shared" si="173"/>
        <v/>
      </c>
      <c r="X72" s="206" t="str">
        <f t="shared" si="173"/>
        <v/>
      </c>
      <c r="Y72" s="206" t="str">
        <f t="shared" si="173"/>
        <v/>
      </c>
      <c r="Z72" s="206" t="str">
        <f t="shared" si="173"/>
        <v/>
      </c>
      <c r="AA72" s="206"/>
      <c r="AB72" s="206" t="str">
        <f t="shared" ref="AB72:AI72" si="174">IF(ISNUMBER(SEARCH($F72,AB$8)),$D72,"")</f>
        <v/>
      </c>
      <c r="AC72" s="206" t="str">
        <f t="shared" si="174"/>
        <v/>
      </c>
      <c r="AD72" s="206" t="str">
        <f t="shared" si="174"/>
        <v/>
      </c>
      <c r="AE72" s="206" t="str">
        <f t="shared" si="174"/>
        <v/>
      </c>
      <c r="AF72" s="206" t="str">
        <f t="shared" si="174"/>
        <v/>
      </c>
      <c r="AG72" s="206" t="str">
        <f t="shared" si="174"/>
        <v/>
      </c>
      <c r="AH72" s="206" t="str">
        <f t="shared" si="174"/>
        <v/>
      </c>
      <c r="AI72" s="206" t="str">
        <f t="shared" si="174"/>
        <v/>
      </c>
      <c r="AJ72" s="206"/>
      <c r="AK72" s="206" t="str">
        <f t="shared" ref="AK72:AR72" si="175">IF(ISNUMBER(SEARCH($H72,AK$8)),$D72,"")</f>
        <v/>
      </c>
      <c r="AL72" s="206" t="str">
        <f t="shared" si="175"/>
        <v/>
      </c>
      <c r="AM72" s="206" t="str">
        <f t="shared" si="175"/>
        <v/>
      </c>
      <c r="AN72" s="206" t="str">
        <f t="shared" si="175"/>
        <v/>
      </c>
      <c r="AO72" s="206" t="str">
        <f t="shared" si="175"/>
        <v/>
      </c>
      <c r="AP72" s="206" t="str">
        <f t="shared" si="175"/>
        <v/>
      </c>
      <c r="AQ72" s="206" t="str">
        <f t="shared" si="175"/>
        <v/>
      </c>
      <c r="AR72" s="206" t="str">
        <f t="shared" si="175"/>
        <v/>
      </c>
    </row>
    <row r="73">
      <c r="A73" s="431" t="s">
        <v>1491</v>
      </c>
      <c r="B73" s="122" t="s">
        <v>1623</v>
      </c>
      <c r="C73" s="122">
        <v>5.0</v>
      </c>
      <c r="D73" s="122">
        <v>9.0</v>
      </c>
      <c r="E73" s="122" t="s">
        <v>1473</v>
      </c>
      <c r="F73" s="122" t="s">
        <v>1449</v>
      </c>
      <c r="G73" s="122"/>
      <c r="H73" s="122" t="s">
        <v>1450</v>
      </c>
      <c r="I73" s="122"/>
      <c r="J73" s="206" t="str">
        <f t="shared" ref="J73:Z73" si="176">IF(ISNUMBER(SEARCH($E73,J$8)),$D73,"")</f>
        <v/>
      </c>
      <c r="K73" s="206" t="str">
        <f t="shared" si="176"/>
        <v/>
      </c>
      <c r="L73" s="206" t="str">
        <f t="shared" si="176"/>
        <v/>
      </c>
      <c r="M73" s="206" t="str">
        <f t="shared" si="176"/>
        <v/>
      </c>
      <c r="N73" s="206" t="str">
        <f t="shared" si="176"/>
        <v/>
      </c>
      <c r="O73" s="206" t="str">
        <f t="shared" si="176"/>
        <v/>
      </c>
      <c r="P73" s="206" t="str">
        <f t="shared" si="176"/>
        <v/>
      </c>
      <c r="Q73" s="206" t="str">
        <f t="shared" si="176"/>
        <v/>
      </c>
      <c r="R73" s="206" t="str">
        <f t="shared" si="176"/>
        <v/>
      </c>
      <c r="S73" s="206" t="str">
        <f t="shared" si="176"/>
        <v/>
      </c>
      <c r="T73" s="206" t="str">
        <f t="shared" si="176"/>
        <v/>
      </c>
      <c r="U73" s="206">
        <f t="shared" si="176"/>
        <v>9</v>
      </c>
      <c r="V73" s="206" t="str">
        <f t="shared" si="176"/>
        <v/>
      </c>
      <c r="W73" s="206" t="str">
        <f t="shared" si="176"/>
        <v/>
      </c>
      <c r="X73" s="206" t="str">
        <f t="shared" si="176"/>
        <v/>
      </c>
      <c r="Y73" s="206" t="str">
        <f t="shared" si="176"/>
        <v/>
      </c>
      <c r="Z73" s="206" t="str">
        <f t="shared" si="176"/>
        <v/>
      </c>
      <c r="AA73" s="206"/>
      <c r="AB73" s="206" t="str">
        <f t="shared" ref="AB73:AI73" si="177">IF(ISNUMBER(SEARCH($F73,AB$8)),$D73,"")</f>
        <v/>
      </c>
      <c r="AC73" s="206" t="str">
        <f t="shared" si="177"/>
        <v/>
      </c>
      <c r="AD73" s="206" t="str">
        <f t="shared" si="177"/>
        <v/>
      </c>
      <c r="AE73" s="206" t="str">
        <f t="shared" si="177"/>
        <v/>
      </c>
      <c r="AF73" s="206" t="str">
        <f t="shared" si="177"/>
        <v/>
      </c>
      <c r="AG73" s="206" t="str">
        <f t="shared" si="177"/>
        <v/>
      </c>
      <c r="AH73" s="206">
        <f t="shared" si="177"/>
        <v>9</v>
      </c>
      <c r="AI73" s="206" t="str">
        <f t="shared" si="177"/>
        <v/>
      </c>
      <c r="AJ73" s="206"/>
      <c r="AK73" s="206" t="str">
        <f t="shared" ref="AK73:AR73" si="178">IF(ISNUMBER(SEARCH($H73,AK$8)),$D73,"")</f>
        <v/>
      </c>
      <c r="AL73" s="206" t="str">
        <f t="shared" si="178"/>
        <v/>
      </c>
      <c r="AM73" s="206" t="str">
        <f t="shared" si="178"/>
        <v/>
      </c>
      <c r="AN73" s="206" t="str">
        <f t="shared" si="178"/>
        <v/>
      </c>
      <c r="AO73" s="206" t="str">
        <f t="shared" si="178"/>
        <v/>
      </c>
      <c r="AP73" s="206" t="str">
        <f t="shared" si="178"/>
        <v/>
      </c>
      <c r="AQ73" s="206" t="str">
        <f t="shared" si="178"/>
        <v/>
      </c>
      <c r="AR73" s="206">
        <f t="shared" si="178"/>
        <v>9</v>
      </c>
    </row>
    <row r="74">
      <c r="A74" s="431"/>
      <c r="B74" s="122" t="s">
        <v>1624</v>
      </c>
      <c r="C74" s="122">
        <v>6.0</v>
      </c>
      <c r="D74" s="122">
        <v>9.0</v>
      </c>
      <c r="E74" s="122" t="s">
        <v>1</v>
      </c>
      <c r="F74" s="122" t="s">
        <v>1448</v>
      </c>
      <c r="G74" s="122"/>
      <c r="H74" s="122" t="s">
        <v>1446</v>
      </c>
      <c r="I74" s="122" t="s">
        <v>1491</v>
      </c>
      <c r="J74" s="206">
        <f t="shared" ref="J74:Z74" si="179">IF(ISNUMBER(SEARCH($E74,J$8)),$D74,"")</f>
        <v>9</v>
      </c>
      <c r="K74" s="206" t="str">
        <f t="shared" si="179"/>
        <v/>
      </c>
      <c r="L74" s="206" t="str">
        <f t="shared" si="179"/>
        <v/>
      </c>
      <c r="M74" s="206" t="str">
        <f t="shared" si="179"/>
        <v/>
      </c>
      <c r="N74" s="206" t="str">
        <f t="shared" si="179"/>
        <v/>
      </c>
      <c r="O74" s="206" t="str">
        <f t="shared" si="179"/>
        <v/>
      </c>
      <c r="P74" s="206" t="str">
        <f t="shared" si="179"/>
        <v/>
      </c>
      <c r="Q74" s="206" t="str">
        <f t="shared" si="179"/>
        <v/>
      </c>
      <c r="R74" s="206" t="str">
        <f t="shared" si="179"/>
        <v/>
      </c>
      <c r="S74" s="206" t="str">
        <f t="shared" si="179"/>
        <v/>
      </c>
      <c r="T74" s="206" t="str">
        <f t="shared" si="179"/>
        <v/>
      </c>
      <c r="U74" s="206" t="str">
        <f t="shared" si="179"/>
        <v/>
      </c>
      <c r="V74" s="206" t="str">
        <f t="shared" si="179"/>
        <v/>
      </c>
      <c r="W74" s="206" t="str">
        <f t="shared" si="179"/>
        <v/>
      </c>
      <c r="X74" s="206" t="str">
        <f t="shared" si="179"/>
        <v/>
      </c>
      <c r="Y74" s="206" t="str">
        <f t="shared" si="179"/>
        <v/>
      </c>
      <c r="Z74" s="206" t="str">
        <f t="shared" si="179"/>
        <v/>
      </c>
      <c r="AA74" s="206"/>
      <c r="AB74" s="206" t="str">
        <f t="shared" ref="AB74:AI74" si="180">IF(ISNUMBER(SEARCH($F74,AB$8)),$D74,"")</f>
        <v/>
      </c>
      <c r="AC74" s="206" t="str">
        <f t="shared" si="180"/>
        <v/>
      </c>
      <c r="AD74" s="206" t="str">
        <f t="shared" si="180"/>
        <v/>
      </c>
      <c r="AE74" s="206" t="str">
        <f t="shared" si="180"/>
        <v/>
      </c>
      <c r="AF74" s="206" t="str">
        <f t="shared" si="180"/>
        <v/>
      </c>
      <c r="AG74" s="206">
        <f t="shared" si="180"/>
        <v>9</v>
      </c>
      <c r="AH74" s="206" t="str">
        <f t="shared" si="180"/>
        <v/>
      </c>
      <c r="AI74" s="206" t="str">
        <f t="shared" si="180"/>
        <v/>
      </c>
      <c r="AJ74" s="206"/>
      <c r="AK74" s="206" t="str">
        <f t="shared" ref="AK74:AR74" si="181">IF(ISNUMBER(SEARCH($H74,AK$8)),$D74,"")</f>
        <v/>
      </c>
      <c r="AL74" s="206" t="str">
        <f t="shared" si="181"/>
        <v/>
      </c>
      <c r="AM74" s="206" t="str">
        <f t="shared" si="181"/>
        <v/>
      </c>
      <c r="AN74" s="206">
        <f t="shared" si="181"/>
        <v>9</v>
      </c>
      <c r="AO74" s="206" t="str">
        <f t="shared" si="181"/>
        <v/>
      </c>
      <c r="AP74" s="206" t="str">
        <f t="shared" si="181"/>
        <v/>
      </c>
      <c r="AQ74" s="206" t="str">
        <f t="shared" si="181"/>
        <v/>
      </c>
      <c r="AR74" s="206" t="str">
        <f t="shared" si="181"/>
        <v/>
      </c>
    </row>
    <row r="75">
      <c r="A75" s="431"/>
      <c r="B75" s="122" t="s">
        <v>1625</v>
      </c>
      <c r="C75" s="122">
        <v>1.0</v>
      </c>
      <c r="D75" s="122">
        <v>8.0</v>
      </c>
      <c r="E75" s="122" t="s">
        <v>1471</v>
      </c>
      <c r="F75" s="122" t="s">
        <v>1445</v>
      </c>
      <c r="G75" s="122" t="s">
        <v>1491</v>
      </c>
      <c r="H75" s="122" t="s">
        <v>1443</v>
      </c>
      <c r="I75" s="122"/>
      <c r="J75" s="206" t="str">
        <f t="shared" ref="J75:Z75" si="182">IF(ISNUMBER(SEARCH($E75,J$8)),$D75,"")</f>
        <v/>
      </c>
      <c r="K75" s="206" t="str">
        <f t="shared" si="182"/>
        <v/>
      </c>
      <c r="L75" s="206" t="str">
        <f t="shared" si="182"/>
        <v/>
      </c>
      <c r="M75" s="206" t="str">
        <f t="shared" si="182"/>
        <v/>
      </c>
      <c r="N75" s="206" t="str">
        <f t="shared" si="182"/>
        <v/>
      </c>
      <c r="O75" s="206" t="str">
        <f t="shared" si="182"/>
        <v/>
      </c>
      <c r="P75" s="206" t="str">
        <f t="shared" si="182"/>
        <v/>
      </c>
      <c r="Q75" s="206" t="str">
        <f t="shared" si="182"/>
        <v/>
      </c>
      <c r="R75" s="206" t="str">
        <f t="shared" si="182"/>
        <v/>
      </c>
      <c r="S75" s="206" t="str">
        <f t="shared" si="182"/>
        <v/>
      </c>
      <c r="T75" s="206">
        <f t="shared" si="182"/>
        <v>8</v>
      </c>
      <c r="U75" s="206" t="str">
        <f t="shared" si="182"/>
        <v/>
      </c>
      <c r="V75" s="206" t="str">
        <f t="shared" si="182"/>
        <v/>
      </c>
      <c r="W75" s="206" t="str">
        <f t="shared" si="182"/>
        <v/>
      </c>
      <c r="X75" s="206" t="str">
        <f t="shared" si="182"/>
        <v/>
      </c>
      <c r="Y75" s="206" t="str">
        <f t="shared" si="182"/>
        <v/>
      </c>
      <c r="Z75" s="206" t="str">
        <f t="shared" si="182"/>
        <v/>
      </c>
      <c r="AA75" s="206"/>
      <c r="AB75" s="206" t="str">
        <f t="shared" ref="AB75:AI75" si="183">IF(ISNUMBER(SEARCH($F75,AB$8)),$D75,"")</f>
        <v/>
      </c>
      <c r="AC75" s="206" t="str">
        <f t="shared" si="183"/>
        <v/>
      </c>
      <c r="AD75" s="206">
        <f t="shared" si="183"/>
        <v>8</v>
      </c>
      <c r="AE75" s="206" t="str">
        <f t="shared" si="183"/>
        <v/>
      </c>
      <c r="AF75" s="206" t="str">
        <f t="shared" si="183"/>
        <v/>
      </c>
      <c r="AG75" s="206" t="str">
        <f t="shared" si="183"/>
        <v/>
      </c>
      <c r="AH75" s="206" t="str">
        <f t="shared" si="183"/>
        <v/>
      </c>
      <c r="AI75" s="206" t="str">
        <f t="shared" si="183"/>
        <v/>
      </c>
      <c r="AJ75" s="206"/>
      <c r="AK75" s="206">
        <f t="shared" ref="AK75:AR75" si="184">IF(ISNUMBER(SEARCH($H75,AK$8)),$D75,"")</f>
        <v>8</v>
      </c>
      <c r="AL75" s="206" t="str">
        <f t="shared" si="184"/>
        <v/>
      </c>
      <c r="AM75" s="206" t="str">
        <f t="shared" si="184"/>
        <v/>
      </c>
      <c r="AN75" s="206" t="str">
        <f t="shared" si="184"/>
        <v/>
      </c>
      <c r="AO75" s="206" t="str">
        <f t="shared" si="184"/>
        <v/>
      </c>
      <c r="AP75" s="206" t="str">
        <f t="shared" si="184"/>
        <v/>
      </c>
      <c r="AQ75" s="206" t="str">
        <f t="shared" si="184"/>
        <v/>
      </c>
      <c r="AR75" s="206" t="str">
        <f t="shared" si="184"/>
        <v/>
      </c>
    </row>
    <row r="76">
      <c r="A76" s="431"/>
      <c r="B76" s="122" t="s">
        <v>1495</v>
      </c>
      <c r="C76" s="122">
        <v>2.0</v>
      </c>
      <c r="D76" s="122">
        <v>10.0</v>
      </c>
      <c r="E76" s="122" t="s">
        <v>1076</v>
      </c>
      <c r="F76" s="122" t="s">
        <v>1447</v>
      </c>
      <c r="G76" s="122"/>
      <c r="H76" s="122" t="s">
        <v>1449</v>
      </c>
      <c r="I76" s="122"/>
      <c r="J76" s="206" t="str">
        <f t="shared" ref="J76:Z76" si="185">IF(ISNUMBER(SEARCH($E76,J$8)),$D76,"")</f>
        <v/>
      </c>
      <c r="K76" s="206" t="str">
        <f t="shared" si="185"/>
        <v/>
      </c>
      <c r="L76" s="206" t="str">
        <f t="shared" si="185"/>
        <v/>
      </c>
      <c r="M76" s="206" t="str">
        <f t="shared" si="185"/>
        <v/>
      </c>
      <c r="N76" s="206" t="str">
        <f t="shared" si="185"/>
        <v/>
      </c>
      <c r="O76" s="206" t="str">
        <f t="shared" si="185"/>
        <v/>
      </c>
      <c r="P76" s="206" t="str">
        <f t="shared" si="185"/>
        <v/>
      </c>
      <c r="Q76" s="206" t="str">
        <f t="shared" si="185"/>
        <v/>
      </c>
      <c r="R76" s="206" t="str">
        <f t="shared" si="185"/>
        <v/>
      </c>
      <c r="S76" s="206" t="str">
        <f t="shared" si="185"/>
        <v/>
      </c>
      <c r="T76" s="206" t="str">
        <f t="shared" si="185"/>
        <v/>
      </c>
      <c r="U76" s="206" t="str">
        <f t="shared" si="185"/>
        <v/>
      </c>
      <c r="V76" s="206" t="str">
        <f t="shared" si="185"/>
        <v/>
      </c>
      <c r="W76" s="206" t="str">
        <f t="shared" si="185"/>
        <v/>
      </c>
      <c r="X76" s="206" t="str">
        <f t="shared" si="185"/>
        <v/>
      </c>
      <c r="Y76" s="206" t="str">
        <f t="shared" si="185"/>
        <v/>
      </c>
      <c r="Z76" s="206">
        <f t="shared" si="185"/>
        <v>10</v>
      </c>
      <c r="AA76" s="206"/>
      <c r="AB76" s="206" t="str">
        <f t="shared" ref="AB76:AI76" si="186">IF(ISNUMBER(SEARCH($F76,AB$8)),$D76,"")</f>
        <v/>
      </c>
      <c r="AC76" s="206" t="str">
        <f t="shared" si="186"/>
        <v/>
      </c>
      <c r="AD76" s="206" t="str">
        <f t="shared" si="186"/>
        <v/>
      </c>
      <c r="AE76" s="206" t="str">
        <f t="shared" si="186"/>
        <v/>
      </c>
      <c r="AF76" s="206">
        <f t="shared" si="186"/>
        <v>10</v>
      </c>
      <c r="AG76" s="206" t="str">
        <f t="shared" si="186"/>
        <v/>
      </c>
      <c r="AH76" s="206" t="str">
        <f t="shared" si="186"/>
        <v/>
      </c>
      <c r="AI76" s="206" t="str">
        <f t="shared" si="186"/>
        <v/>
      </c>
      <c r="AJ76" s="206"/>
      <c r="AK76" s="206" t="str">
        <f t="shared" ref="AK76:AR76" si="187">IF(ISNUMBER(SEARCH($H76,AK$8)),$D76,"")</f>
        <v/>
      </c>
      <c r="AL76" s="206" t="str">
        <f t="shared" si="187"/>
        <v/>
      </c>
      <c r="AM76" s="206" t="str">
        <f t="shared" si="187"/>
        <v/>
      </c>
      <c r="AN76" s="206" t="str">
        <f t="shared" si="187"/>
        <v/>
      </c>
      <c r="AO76" s="206" t="str">
        <f t="shared" si="187"/>
        <v/>
      </c>
      <c r="AP76" s="206" t="str">
        <f t="shared" si="187"/>
        <v/>
      </c>
      <c r="AQ76" s="206">
        <f t="shared" si="187"/>
        <v>10</v>
      </c>
      <c r="AR76" s="206" t="str">
        <f t="shared" si="187"/>
        <v/>
      </c>
    </row>
    <row r="77">
      <c r="A77" s="431"/>
      <c r="B77" s="122" t="s">
        <v>1626</v>
      </c>
      <c r="C77" s="122">
        <v>3.0</v>
      </c>
      <c r="D77" s="122">
        <v>9.0</v>
      </c>
      <c r="E77" s="122" t="s">
        <v>1066</v>
      </c>
      <c r="F77" s="122" t="s">
        <v>1446</v>
      </c>
      <c r="G77" s="122"/>
      <c r="H77" s="122" t="s">
        <v>1445</v>
      </c>
      <c r="I77" s="122"/>
      <c r="J77" s="206" t="str">
        <f t="shared" ref="J77:Z77" si="188">IF(ISNUMBER(SEARCH($E77,J$8)),$D77,"")</f>
        <v/>
      </c>
      <c r="K77" s="206" t="str">
        <f t="shared" si="188"/>
        <v/>
      </c>
      <c r="L77" s="206" t="str">
        <f t="shared" si="188"/>
        <v/>
      </c>
      <c r="M77" s="206" t="str">
        <f t="shared" si="188"/>
        <v/>
      </c>
      <c r="N77" s="206" t="str">
        <f t="shared" si="188"/>
        <v/>
      </c>
      <c r="O77" s="206" t="str">
        <f t="shared" si="188"/>
        <v/>
      </c>
      <c r="P77" s="206" t="str">
        <f t="shared" si="188"/>
        <v/>
      </c>
      <c r="Q77" s="206" t="str">
        <f t="shared" si="188"/>
        <v/>
      </c>
      <c r="R77" s="206" t="str">
        <f t="shared" si="188"/>
        <v/>
      </c>
      <c r="S77" s="206" t="str">
        <f t="shared" si="188"/>
        <v/>
      </c>
      <c r="T77" s="206" t="str">
        <f t="shared" si="188"/>
        <v/>
      </c>
      <c r="U77" s="206" t="str">
        <f t="shared" si="188"/>
        <v/>
      </c>
      <c r="V77" s="206" t="str">
        <f t="shared" si="188"/>
        <v/>
      </c>
      <c r="W77" s="206" t="str">
        <f t="shared" si="188"/>
        <v/>
      </c>
      <c r="X77" s="206">
        <f t="shared" si="188"/>
        <v>9</v>
      </c>
      <c r="Y77" s="206" t="str">
        <f t="shared" si="188"/>
        <v/>
      </c>
      <c r="Z77" s="206" t="str">
        <f t="shared" si="188"/>
        <v/>
      </c>
      <c r="AA77" s="206"/>
      <c r="AB77" s="206" t="str">
        <f t="shared" ref="AB77:AI77" si="189">IF(ISNUMBER(SEARCH($F77,AB$8)),$D77,"")</f>
        <v/>
      </c>
      <c r="AC77" s="206" t="str">
        <f t="shared" si="189"/>
        <v/>
      </c>
      <c r="AD77" s="206" t="str">
        <f t="shared" si="189"/>
        <v/>
      </c>
      <c r="AE77" s="206">
        <f t="shared" si="189"/>
        <v>9</v>
      </c>
      <c r="AF77" s="206" t="str">
        <f t="shared" si="189"/>
        <v/>
      </c>
      <c r="AG77" s="206" t="str">
        <f t="shared" si="189"/>
        <v/>
      </c>
      <c r="AH77" s="206" t="str">
        <f t="shared" si="189"/>
        <v/>
      </c>
      <c r="AI77" s="206" t="str">
        <f t="shared" si="189"/>
        <v/>
      </c>
      <c r="AJ77" s="206"/>
      <c r="AK77" s="206" t="str">
        <f t="shared" ref="AK77:AR77" si="190">IF(ISNUMBER(SEARCH($H77,AK$8)),$D77,"")</f>
        <v/>
      </c>
      <c r="AL77" s="206" t="str">
        <f t="shared" si="190"/>
        <v/>
      </c>
      <c r="AM77" s="206">
        <f t="shared" si="190"/>
        <v>9</v>
      </c>
      <c r="AN77" s="206" t="str">
        <f t="shared" si="190"/>
        <v/>
      </c>
      <c r="AO77" s="206" t="str">
        <f t="shared" si="190"/>
        <v/>
      </c>
      <c r="AP77" s="206" t="str">
        <f t="shared" si="190"/>
        <v/>
      </c>
      <c r="AQ77" s="206" t="str">
        <f t="shared" si="190"/>
        <v/>
      </c>
      <c r="AR77" s="206" t="str">
        <f t="shared" si="190"/>
        <v/>
      </c>
    </row>
    <row r="78">
      <c r="A78" s="437"/>
      <c r="B78" s="420" t="s">
        <v>1592</v>
      </c>
      <c r="C78" s="420">
        <v>4.0</v>
      </c>
      <c r="D78" s="420">
        <v>8.0</v>
      </c>
      <c r="E78" s="420" t="s">
        <v>1042</v>
      </c>
      <c r="F78" s="420" t="s">
        <v>1443</v>
      </c>
      <c r="G78" s="122"/>
      <c r="H78" s="420" t="s">
        <v>1447</v>
      </c>
      <c r="I78" s="420"/>
      <c r="J78" s="206" t="str">
        <f t="shared" ref="J78:Z78" si="191">IF(ISNUMBER(SEARCH($E78,J$8)),$D78,"")</f>
        <v/>
      </c>
      <c r="K78" s="206" t="str">
        <f t="shared" si="191"/>
        <v/>
      </c>
      <c r="L78" s="206" t="str">
        <f t="shared" si="191"/>
        <v/>
      </c>
      <c r="M78" s="206" t="str">
        <f t="shared" si="191"/>
        <v/>
      </c>
      <c r="N78" s="206" t="str">
        <f t="shared" si="191"/>
        <v/>
      </c>
      <c r="O78" s="206" t="str">
        <f t="shared" si="191"/>
        <v/>
      </c>
      <c r="P78" s="206" t="str">
        <f t="shared" si="191"/>
        <v/>
      </c>
      <c r="Q78" s="206" t="str">
        <f t="shared" si="191"/>
        <v/>
      </c>
      <c r="R78" s="206" t="str">
        <f t="shared" si="191"/>
        <v/>
      </c>
      <c r="S78" s="206">
        <f t="shared" si="191"/>
        <v>8</v>
      </c>
      <c r="T78" s="206" t="str">
        <f t="shared" si="191"/>
        <v/>
      </c>
      <c r="U78" s="206" t="str">
        <f t="shared" si="191"/>
        <v/>
      </c>
      <c r="V78" s="206" t="str">
        <f t="shared" si="191"/>
        <v/>
      </c>
      <c r="W78" s="206" t="str">
        <f t="shared" si="191"/>
        <v/>
      </c>
      <c r="X78" s="206" t="str">
        <f t="shared" si="191"/>
        <v/>
      </c>
      <c r="Y78" s="206" t="str">
        <f t="shared" si="191"/>
        <v/>
      </c>
      <c r="Z78" s="206" t="str">
        <f t="shared" si="191"/>
        <v/>
      </c>
      <c r="AA78" s="206"/>
      <c r="AB78" s="206">
        <f t="shared" ref="AB78:AI78" si="192">IF(ISNUMBER(SEARCH($F78,AB$8)),$D78,"")</f>
        <v>8</v>
      </c>
      <c r="AC78" s="206" t="str">
        <f t="shared" si="192"/>
        <v/>
      </c>
      <c r="AD78" s="206" t="str">
        <f t="shared" si="192"/>
        <v/>
      </c>
      <c r="AE78" s="206" t="str">
        <f t="shared" si="192"/>
        <v/>
      </c>
      <c r="AF78" s="206" t="str">
        <f t="shared" si="192"/>
        <v/>
      </c>
      <c r="AG78" s="206" t="str">
        <f t="shared" si="192"/>
        <v/>
      </c>
      <c r="AH78" s="206" t="str">
        <f t="shared" si="192"/>
        <v/>
      </c>
      <c r="AI78" s="206" t="str">
        <f t="shared" si="192"/>
        <v/>
      </c>
      <c r="AJ78" s="206"/>
      <c r="AK78" s="206" t="str">
        <f t="shared" ref="AK78:AR78" si="193">IF(ISNUMBER(SEARCH($H78,AK$8)),$D78,"")</f>
        <v/>
      </c>
      <c r="AL78" s="206" t="str">
        <f t="shared" si="193"/>
        <v/>
      </c>
      <c r="AM78" s="206" t="str">
        <f t="shared" si="193"/>
        <v/>
      </c>
      <c r="AN78" s="206" t="str">
        <f t="shared" si="193"/>
        <v/>
      </c>
      <c r="AO78" s="206">
        <f t="shared" si="193"/>
        <v>8</v>
      </c>
      <c r="AP78" s="206" t="str">
        <f t="shared" si="193"/>
        <v/>
      </c>
      <c r="AQ78" s="206" t="str">
        <f t="shared" si="193"/>
        <v/>
      </c>
      <c r="AR78" s="206" t="str">
        <f t="shared" si="193"/>
        <v/>
      </c>
    </row>
    <row r="79">
      <c r="A79" s="426" t="s">
        <v>1475</v>
      </c>
      <c r="B79" s="427" t="s">
        <v>1548</v>
      </c>
      <c r="C79" s="427" t="s">
        <v>1477</v>
      </c>
      <c r="D79" s="427" t="s">
        <v>1478</v>
      </c>
      <c r="E79" s="427" t="s">
        <v>1489</v>
      </c>
      <c r="F79" s="427" t="s">
        <v>1481</v>
      </c>
      <c r="G79" s="427" t="s">
        <v>1482</v>
      </c>
      <c r="H79" s="356" t="s">
        <v>1483</v>
      </c>
      <c r="I79" s="356" t="s">
        <v>1484</v>
      </c>
      <c r="J79" s="206" t="str">
        <f t="shared" ref="J79:Z79" si="194">IF(ISNUMBER(SEARCH($E79,J$8)),$D79,"")</f>
        <v/>
      </c>
      <c r="K79" s="206" t="str">
        <f t="shared" si="194"/>
        <v/>
      </c>
      <c r="L79" s="206" t="str">
        <f t="shared" si="194"/>
        <v/>
      </c>
      <c r="M79" s="206" t="str">
        <f t="shared" si="194"/>
        <v/>
      </c>
      <c r="N79" s="206" t="str">
        <f t="shared" si="194"/>
        <v/>
      </c>
      <c r="O79" s="206" t="str">
        <f t="shared" si="194"/>
        <v/>
      </c>
      <c r="P79" s="206" t="str">
        <f t="shared" si="194"/>
        <v/>
      </c>
      <c r="Q79" s="206" t="str">
        <f t="shared" si="194"/>
        <v/>
      </c>
      <c r="R79" s="206" t="str">
        <f t="shared" si="194"/>
        <v/>
      </c>
      <c r="S79" s="206" t="str">
        <f t="shared" si="194"/>
        <v/>
      </c>
      <c r="T79" s="206" t="str">
        <f t="shared" si="194"/>
        <v/>
      </c>
      <c r="U79" s="206" t="str">
        <f t="shared" si="194"/>
        <v/>
      </c>
      <c r="V79" s="206" t="str">
        <f t="shared" si="194"/>
        <v/>
      </c>
      <c r="W79" s="206" t="str">
        <f t="shared" si="194"/>
        <v/>
      </c>
      <c r="X79" s="206" t="str">
        <f t="shared" si="194"/>
        <v/>
      </c>
      <c r="Y79" s="206" t="str">
        <f t="shared" si="194"/>
        <v/>
      </c>
      <c r="Z79" s="206" t="str">
        <f t="shared" si="194"/>
        <v/>
      </c>
      <c r="AA79" s="206"/>
      <c r="AB79" s="206" t="str">
        <f t="shared" ref="AB79:AI79" si="195">IF(ISNUMBER(SEARCH($F79,AB$8)),$D79,"")</f>
        <v/>
      </c>
      <c r="AC79" s="206" t="str">
        <f t="shared" si="195"/>
        <v/>
      </c>
      <c r="AD79" s="206" t="str">
        <f t="shared" si="195"/>
        <v/>
      </c>
      <c r="AE79" s="206" t="str">
        <f t="shared" si="195"/>
        <v/>
      </c>
      <c r="AF79" s="206" t="str">
        <f t="shared" si="195"/>
        <v/>
      </c>
      <c r="AG79" s="206" t="str">
        <f t="shared" si="195"/>
        <v/>
      </c>
      <c r="AH79" s="206" t="str">
        <f t="shared" si="195"/>
        <v/>
      </c>
      <c r="AI79" s="206" t="str">
        <f t="shared" si="195"/>
        <v/>
      </c>
      <c r="AJ79" s="206"/>
      <c r="AK79" s="206" t="str">
        <f t="shared" ref="AK79:AR79" si="196">IF(ISNUMBER(SEARCH($H79,AK$8)),$D79,"")</f>
        <v/>
      </c>
      <c r="AL79" s="206" t="str">
        <f t="shared" si="196"/>
        <v/>
      </c>
      <c r="AM79" s="206" t="str">
        <f t="shared" si="196"/>
        <v/>
      </c>
      <c r="AN79" s="206" t="str">
        <f t="shared" si="196"/>
        <v/>
      </c>
      <c r="AO79" s="206" t="str">
        <f t="shared" si="196"/>
        <v/>
      </c>
      <c r="AP79" s="206" t="str">
        <f t="shared" si="196"/>
        <v/>
      </c>
      <c r="AQ79" s="206" t="str">
        <f t="shared" si="196"/>
        <v/>
      </c>
      <c r="AR79" s="206" t="str">
        <f t="shared" si="196"/>
        <v/>
      </c>
    </row>
    <row r="80">
      <c r="A80" s="431" t="s">
        <v>1491</v>
      </c>
      <c r="B80" s="122" t="s">
        <v>1627</v>
      </c>
      <c r="C80" s="122">
        <v>2.0</v>
      </c>
      <c r="D80" s="122">
        <v>7.0</v>
      </c>
      <c r="E80" s="122" t="s">
        <v>1038</v>
      </c>
      <c r="F80" s="122" t="s">
        <v>1447</v>
      </c>
      <c r="G80" s="122"/>
      <c r="H80" s="122" t="s">
        <v>1447</v>
      </c>
      <c r="I80" s="122"/>
      <c r="J80" s="206" t="str">
        <f t="shared" ref="J80:Z80" si="197">IF(ISNUMBER(SEARCH($E80,J$8)),$D80,"")</f>
        <v/>
      </c>
      <c r="K80" s="206" t="str">
        <f t="shared" si="197"/>
        <v/>
      </c>
      <c r="L80" s="206" t="str">
        <f t="shared" si="197"/>
        <v/>
      </c>
      <c r="M80" s="206">
        <f t="shared" si="197"/>
        <v>7</v>
      </c>
      <c r="N80" s="206" t="str">
        <f t="shared" si="197"/>
        <v/>
      </c>
      <c r="O80" s="206" t="str">
        <f t="shared" si="197"/>
        <v/>
      </c>
      <c r="P80" s="206" t="str">
        <f t="shared" si="197"/>
        <v/>
      </c>
      <c r="Q80" s="206" t="str">
        <f t="shared" si="197"/>
        <v/>
      </c>
      <c r="R80" s="206" t="str">
        <f t="shared" si="197"/>
        <v/>
      </c>
      <c r="S80" s="206" t="str">
        <f t="shared" si="197"/>
        <v/>
      </c>
      <c r="T80" s="206" t="str">
        <f t="shared" si="197"/>
        <v/>
      </c>
      <c r="U80" s="206" t="str">
        <f t="shared" si="197"/>
        <v/>
      </c>
      <c r="V80" s="206" t="str">
        <f t="shared" si="197"/>
        <v/>
      </c>
      <c r="W80" s="206" t="str">
        <f t="shared" si="197"/>
        <v/>
      </c>
      <c r="X80" s="206" t="str">
        <f t="shared" si="197"/>
        <v/>
      </c>
      <c r="Y80" s="206" t="str">
        <f t="shared" si="197"/>
        <v/>
      </c>
      <c r="Z80" s="206" t="str">
        <f t="shared" si="197"/>
        <v/>
      </c>
      <c r="AA80" s="206"/>
      <c r="AB80" s="206" t="str">
        <f t="shared" ref="AB80:AI80" si="198">IF(ISNUMBER(SEARCH($F80,AB$8)),$D80,"")</f>
        <v/>
      </c>
      <c r="AC80" s="206" t="str">
        <f t="shared" si="198"/>
        <v/>
      </c>
      <c r="AD80" s="206" t="str">
        <f t="shared" si="198"/>
        <v/>
      </c>
      <c r="AE80" s="206" t="str">
        <f t="shared" si="198"/>
        <v/>
      </c>
      <c r="AF80" s="206">
        <f t="shared" si="198"/>
        <v>7</v>
      </c>
      <c r="AG80" s="206" t="str">
        <f t="shared" si="198"/>
        <v/>
      </c>
      <c r="AH80" s="206" t="str">
        <f t="shared" si="198"/>
        <v/>
      </c>
      <c r="AI80" s="206" t="str">
        <f t="shared" si="198"/>
        <v/>
      </c>
      <c r="AJ80" s="206"/>
      <c r="AK80" s="206" t="str">
        <f t="shared" ref="AK80:AR80" si="199">IF(ISNUMBER(SEARCH($H80,AK$8)),$D80,"")</f>
        <v/>
      </c>
      <c r="AL80" s="206" t="str">
        <f t="shared" si="199"/>
        <v/>
      </c>
      <c r="AM80" s="206" t="str">
        <f t="shared" si="199"/>
        <v/>
      </c>
      <c r="AN80" s="206" t="str">
        <f t="shared" si="199"/>
        <v/>
      </c>
      <c r="AO80" s="206">
        <f t="shared" si="199"/>
        <v>7</v>
      </c>
      <c r="AP80" s="206" t="str">
        <f t="shared" si="199"/>
        <v/>
      </c>
      <c r="AQ80" s="206" t="str">
        <f t="shared" si="199"/>
        <v/>
      </c>
      <c r="AR80" s="206" t="str">
        <f t="shared" si="199"/>
        <v/>
      </c>
    </row>
    <row r="81">
      <c r="A81" s="431"/>
      <c r="B81" s="122" t="s">
        <v>1521</v>
      </c>
      <c r="C81" s="122">
        <v>3.0</v>
      </c>
      <c r="D81" s="122">
        <v>10.0</v>
      </c>
      <c r="E81" s="122" t="s">
        <v>1353</v>
      </c>
      <c r="F81" s="122" t="s">
        <v>1448</v>
      </c>
      <c r="G81" s="122"/>
      <c r="H81" s="122" t="s">
        <v>1446</v>
      </c>
      <c r="I81" s="122"/>
      <c r="J81" s="206" t="str">
        <f t="shared" ref="J81:Z81" si="200">IF(ISNUMBER(SEARCH($E81,J$8)),$D81,"")</f>
        <v/>
      </c>
      <c r="K81" s="206" t="str">
        <f t="shared" si="200"/>
        <v/>
      </c>
      <c r="L81" s="206" t="str">
        <f t="shared" si="200"/>
        <v/>
      </c>
      <c r="M81" s="206" t="str">
        <f t="shared" si="200"/>
        <v/>
      </c>
      <c r="N81" s="206" t="str">
        <f t="shared" si="200"/>
        <v/>
      </c>
      <c r="O81" s="206" t="str">
        <f t="shared" si="200"/>
        <v/>
      </c>
      <c r="P81" s="206" t="str">
        <f t="shared" si="200"/>
        <v/>
      </c>
      <c r="Q81" s="206">
        <f t="shared" si="200"/>
        <v>10</v>
      </c>
      <c r="R81" s="206" t="str">
        <f t="shared" si="200"/>
        <v/>
      </c>
      <c r="S81" s="206" t="str">
        <f t="shared" si="200"/>
        <v/>
      </c>
      <c r="T81" s="206" t="str">
        <f t="shared" si="200"/>
        <v/>
      </c>
      <c r="U81" s="206" t="str">
        <f t="shared" si="200"/>
        <v/>
      </c>
      <c r="V81" s="206" t="str">
        <f t="shared" si="200"/>
        <v/>
      </c>
      <c r="W81" s="206" t="str">
        <f t="shared" si="200"/>
        <v/>
      </c>
      <c r="X81" s="206" t="str">
        <f t="shared" si="200"/>
        <v/>
      </c>
      <c r="Y81" s="206" t="str">
        <f t="shared" si="200"/>
        <v/>
      </c>
      <c r="Z81" s="206" t="str">
        <f t="shared" si="200"/>
        <v/>
      </c>
      <c r="AA81" s="206"/>
      <c r="AB81" s="206" t="str">
        <f t="shared" ref="AB81:AI81" si="201">IF(ISNUMBER(SEARCH($F81,AB$8)),$D81,"")</f>
        <v/>
      </c>
      <c r="AC81" s="206" t="str">
        <f t="shared" si="201"/>
        <v/>
      </c>
      <c r="AD81" s="206" t="str">
        <f t="shared" si="201"/>
        <v/>
      </c>
      <c r="AE81" s="206" t="str">
        <f t="shared" si="201"/>
        <v/>
      </c>
      <c r="AF81" s="206" t="str">
        <f t="shared" si="201"/>
        <v/>
      </c>
      <c r="AG81" s="206">
        <f t="shared" si="201"/>
        <v>10</v>
      </c>
      <c r="AH81" s="206" t="str">
        <f t="shared" si="201"/>
        <v/>
      </c>
      <c r="AI81" s="206" t="str">
        <f t="shared" si="201"/>
        <v/>
      </c>
      <c r="AJ81" s="206"/>
      <c r="AK81" s="206" t="str">
        <f t="shared" ref="AK81:AR81" si="202">IF(ISNUMBER(SEARCH($H81,AK$8)),$D81,"")</f>
        <v/>
      </c>
      <c r="AL81" s="206" t="str">
        <f t="shared" si="202"/>
        <v/>
      </c>
      <c r="AM81" s="206" t="str">
        <f t="shared" si="202"/>
        <v/>
      </c>
      <c r="AN81" s="206">
        <f t="shared" si="202"/>
        <v>10</v>
      </c>
      <c r="AO81" s="206" t="str">
        <f t="shared" si="202"/>
        <v/>
      </c>
      <c r="AP81" s="206" t="str">
        <f t="shared" si="202"/>
        <v/>
      </c>
      <c r="AQ81" s="206" t="str">
        <f t="shared" si="202"/>
        <v/>
      </c>
      <c r="AR81" s="206" t="str">
        <f t="shared" si="202"/>
        <v/>
      </c>
    </row>
    <row r="82">
      <c r="A82" s="431"/>
      <c r="B82" s="122" t="s">
        <v>1628</v>
      </c>
      <c r="C82" s="122">
        <v>4.0</v>
      </c>
      <c r="D82" s="122">
        <v>7.0</v>
      </c>
      <c r="E82" s="122" t="s">
        <v>1072</v>
      </c>
      <c r="F82" s="122" t="s">
        <v>1449</v>
      </c>
      <c r="G82" s="122"/>
      <c r="H82" s="122" t="s">
        <v>1448</v>
      </c>
      <c r="I82" s="122"/>
      <c r="J82" s="206" t="str">
        <f t="shared" ref="J82:Z82" si="203">IF(ISNUMBER(SEARCH($E82,J$8)),$D82,"")</f>
        <v/>
      </c>
      <c r="K82" s="206" t="str">
        <f t="shared" si="203"/>
        <v/>
      </c>
      <c r="L82" s="206" t="str">
        <f t="shared" si="203"/>
        <v/>
      </c>
      <c r="M82" s="206" t="str">
        <f t="shared" si="203"/>
        <v/>
      </c>
      <c r="N82" s="206" t="str">
        <f t="shared" si="203"/>
        <v/>
      </c>
      <c r="O82" s="206" t="str">
        <f t="shared" si="203"/>
        <v/>
      </c>
      <c r="P82" s="206" t="str">
        <f t="shared" si="203"/>
        <v/>
      </c>
      <c r="Q82" s="206" t="str">
        <f t="shared" si="203"/>
        <v/>
      </c>
      <c r="R82" s="206" t="str">
        <f t="shared" si="203"/>
        <v/>
      </c>
      <c r="S82" s="206" t="str">
        <f t="shared" si="203"/>
        <v/>
      </c>
      <c r="T82" s="206" t="str">
        <f t="shared" si="203"/>
        <v/>
      </c>
      <c r="U82" s="206" t="str">
        <f t="shared" si="203"/>
        <v/>
      </c>
      <c r="V82" s="206" t="str">
        <f t="shared" si="203"/>
        <v/>
      </c>
      <c r="W82" s="206" t="str">
        <f t="shared" si="203"/>
        <v/>
      </c>
      <c r="X82" s="206" t="str">
        <f t="shared" si="203"/>
        <v/>
      </c>
      <c r="Y82" s="206">
        <f t="shared" si="203"/>
        <v>7</v>
      </c>
      <c r="Z82" s="206" t="str">
        <f t="shared" si="203"/>
        <v/>
      </c>
      <c r="AA82" s="206"/>
      <c r="AB82" s="206" t="str">
        <f t="shared" ref="AB82:AI82" si="204">IF(ISNUMBER(SEARCH($F82,AB$8)),$D82,"")</f>
        <v/>
      </c>
      <c r="AC82" s="206" t="str">
        <f t="shared" si="204"/>
        <v/>
      </c>
      <c r="AD82" s="206" t="str">
        <f t="shared" si="204"/>
        <v/>
      </c>
      <c r="AE82" s="206" t="str">
        <f t="shared" si="204"/>
        <v/>
      </c>
      <c r="AF82" s="206" t="str">
        <f t="shared" si="204"/>
        <v/>
      </c>
      <c r="AG82" s="206" t="str">
        <f t="shared" si="204"/>
        <v/>
      </c>
      <c r="AH82" s="206">
        <f t="shared" si="204"/>
        <v>7</v>
      </c>
      <c r="AI82" s="206" t="str">
        <f t="shared" si="204"/>
        <v/>
      </c>
      <c r="AJ82" s="206"/>
      <c r="AK82" s="206" t="str">
        <f t="shared" ref="AK82:AR82" si="205">IF(ISNUMBER(SEARCH($H82,AK$8)),$D82,"")</f>
        <v/>
      </c>
      <c r="AL82" s="206" t="str">
        <f t="shared" si="205"/>
        <v/>
      </c>
      <c r="AM82" s="206" t="str">
        <f t="shared" si="205"/>
        <v/>
      </c>
      <c r="AN82" s="206" t="str">
        <f t="shared" si="205"/>
        <v/>
      </c>
      <c r="AO82" s="206" t="str">
        <f t="shared" si="205"/>
        <v/>
      </c>
      <c r="AP82" s="206">
        <f t="shared" si="205"/>
        <v>7</v>
      </c>
      <c r="AQ82" s="206" t="str">
        <f t="shared" si="205"/>
        <v/>
      </c>
      <c r="AR82" s="206" t="str">
        <f t="shared" si="205"/>
        <v/>
      </c>
    </row>
    <row r="83">
      <c r="A83" s="431"/>
      <c r="B83" s="122" t="s">
        <v>1629</v>
      </c>
      <c r="C83" s="122">
        <v>5.0</v>
      </c>
      <c r="D83" s="122">
        <v>5.0</v>
      </c>
      <c r="E83" s="122" t="s">
        <v>1050</v>
      </c>
      <c r="F83" s="122" t="s">
        <v>1445</v>
      </c>
      <c r="G83" s="122" t="s">
        <v>1491</v>
      </c>
      <c r="H83" s="122" t="s">
        <v>1443</v>
      </c>
      <c r="I83" s="122"/>
      <c r="J83" s="206" t="str">
        <f t="shared" ref="J83:Z83" si="206">IF(ISNUMBER(SEARCH($E83,J$8)),$D83,"")</f>
        <v/>
      </c>
      <c r="K83" s="206" t="str">
        <f t="shared" si="206"/>
        <v/>
      </c>
      <c r="L83" s="206">
        <f t="shared" si="206"/>
        <v>5</v>
      </c>
      <c r="M83" s="206" t="str">
        <f t="shared" si="206"/>
        <v/>
      </c>
      <c r="N83" s="206" t="str">
        <f t="shared" si="206"/>
        <v/>
      </c>
      <c r="O83" s="206" t="str">
        <f t="shared" si="206"/>
        <v/>
      </c>
      <c r="P83" s="206" t="str">
        <f t="shared" si="206"/>
        <v/>
      </c>
      <c r="Q83" s="206" t="str">
        <f t="shared" si="206"/>
        <v/>
      </c>
      <c r="R83" s="206" t="str">
        <f t="shared" si="206"/>
        <v/>
      </c>
      <c r="S83" s="206" t="str">
        <f t="shared" si="206"/>
        <v/>
      </c>
      <c r="T83" s="206" t="str">
        <f t="shared" si="206"/>
        <v/>
      </c>
      <c r="U83" s="206" t="str">
        <f t="shared" si="206"/>
        <v/>
      </c>
      <c r="V83" s="206" t="str">
        <f t="shared" si="206"/>
        <v/>
      </c>
      <c r="W83" s="206" t="str">
        <f t="shared" si="206"/>
        <v/>
      </c>
      <c r="X83" s="206" t="str">
        <f t="shared" si="206"/>
        <v/>
      </c>
      <c r="Y83" s="206" t="str">
        <f t="shared" si="206"/>
        <v/>
      </c>
      <c r="Z83" s="206" t="str">
        <f t="shared" si="206"/>
        <v/>
      </c>
      <c r="AA83" s="206"/>
      <c r="AB83" s="206" t="str">
        <f t="shared" ref="AB83:AI83" si="207">IF(ISNUMBER(SEARCH($F83,AB$8)),$D83,"")</f>
        <v/>
      </c>
      <c r="AC83" s="206" t="str">
        <f t="shared" si="207"/>
        <v/>
      </c>
      <c r="AD83" s="206">
        <f t="shared" si="207"/>
        <v>5</v>
      </c>
      <c r="AE83" s="206" t="str">
        <f t="shared" si="207"/>
        <v/>
      </c>
      <c r="AF83" s="206" t="str">
        <f t="shared" si="207"/>
        <v/>
      </c>
      <c r="AG83" s="206" t="str">
        <f t="shared" si="207"/>
        <v/>
      </c>
      <c r="AH83" s="206" t="str">
        <f t="shared" si="207"/>
        <v/>
      </c>
      <c r="AI83" s="206" t="str">
        <f t="shared" si="207"/>
        <v/>
      </c>
      <c r="AJ83" s="206"/>
      <c r="AK83" s="206">
        <f t="shared" ref="AK83:AR83" si="208">IF(ISNUMBER(SEARCH($H83,AK$8)),$D83,"")</f>
        <v>5</v>
      </c>
      <c r="AL83" s="206" t="str">
        <f t="shared" si="208"/>
        <v/>
      </c>
      <c r="AM83" s="206" t="str">
        <f t="shared" si="208"/>
        <v/>
      </c>
      <c r="AN83" s="206" t="str">
        <f t="shared" si="208"/>
        <v/>
      </c>
      <c r="AO83" s="206" t="str">
        <f t="shared" si="208"/>
        <v/>
      </c>
      <c r="AP83" s="206" t="str">
        <f t="shared" si="208"/>
        <v/>
      </c>
      <c r="AQ83" s="206" t="str">
        <f t="shared" si="208"/>
        <v/>
      </c>
      <c r="AR83" s="206" t="str">
        <f t="shared" si="208"/>
        <v/>
      </c>
    </row>
    <row r="84">
      <c r="A84" s="431"/>
      <c r="B84" s="122" t="s">
        <v>1630</v>
      </c>
      <c r="C84" s="122">
        <v>6.0</v>
      </c>
      <c r="D84" s="122">
        <v>5.0</v>
      </c>
      <c r="E84" s="122" t="s">
        <v>1006</v>
      </c>
      <c r="F84" s="122" t="s">
        <v>1443</v>
      </c>
      <c r="G84" s="122"/>
      <c r="H84" s="122" t="s">
        <v>1449</v>
      </c>
      <c r="I84" s="122" t="s">
        <v>1491</v>
      </c>
      <c r="J84" s="206" t="str">
        <f t="shared" ref="J84:Z84" si="209">IF(ISNUMBER(SEARCH($E84,J$8)),$D84,"")</f>
        <v/>
      </c>
      <c r="K84" s="206" t="str">
        <f t="shared" si="209"/>
        <v/>
      </c>
      <c r="L84" s="206" t="str">
        <f t="shared" si="209"/>
        <v/>
      </c>
      <c r="M84" s="206" t="str">
        <f t="shared" si="209"/>
        <v/>
      </c>
      <c r="N84" s="206" t="str">
        <f t="shared" si="209"/>
        <v/>
      </c>
      <c r="O84" s="206" t="str">
        <f t="shared" si="209"/>
        <v/>
      </c>
      <c r="P84" s="206">
        <f t="shared" si="209"/>
        <v>5</v>
      </c>
      <c r="Q84" s="206" t="str">
        <f t="shared" si="209"/>
        <v/>
      </c>
      <c r="R84" s="206" t="str">
        <f t="shared" si="209"/>
        <v/>
      </c>
      <c r="S84" s="206" t="str">
        <f t="shared" si="209"/>
        <v/>
      </c>
      <c r="T84" s="206" t="str">
        <f t="shared" si="209"/>
        <v/>
      </c>
      <c r="U84" s="206" t="str">
        <f t="shared" si="209"/>
        <v/>
      </c>
      <c r="V84" s="206" t="str">
        <f t="shared" si="209"/>
        <v/>
      </c>
      <c r="W84" s="206" t="str">
        <f t="shared" si="209"/>
        <v/>
      </c>
      <c r="X84" s="206" t="str">
        <f t="shared" si="209"/>
        <v/>
      </c>
      <c r="Y84" s="206" t="str">
        <f t="shared" si="209"/>
        <v/>
      </c>
      <c r="Z84" s="206" t="str">
        <f t="shared" si="209"/>
        <v/>
      </c>
      <c r="AA84" s="206"/>
      <c r="AB84" s="206">
        <f t="shared" ref="AB84:AI84" si="210">IF(ISNUMBER(SEARCH($F84,AB$8)),$D84,"")</f>
        <v>5</v>
      </c>
      <c r="AC84" s="206" t="str">
        <f t="shared" si="210"/>
        <v/>
      </c>
      <c r="AD84" s="206" t="str">
        <f t="shared" si="210"/>
        <v/>
      </c>
      <c r="AE84" s="206" t="str">
        <f t="shared" si="210"/>
        <v/>
      </c>
      <c r="AF84" s="206" t="str">
        <f t="shared" si="210"/>
        <v/>
      </c>
      <c r="AG84" s="206" t="str">
        <f t="shared" si="210"/>
        <v/>
      </c>
      <c r="AH84" s="206" t="str">
        <f t="shared" si="210"/>
        <v/>
      </c>
      <c r="AI84" s="206" t="str">
        <f t="shared" si="210"/>
        <v/>
      </c>
      <c r="AJ84" s="206"/>
      <c r="AK84" s="206" t="str">
        <f t="shared" ref="AK84:AR84" si="211">IF(ISNUMBER(SEARCH($H84,AK$8)),$D84,"")</f>
        <v/>
      </c>
      <c r="AL84" s="206" t="str">
        <f t="shared" si="211"/>
        <v/>
      </c>
      <c r="AM84" s="206" t="str">
        <f t="shared" si="211"/>
        <v/>
      </c>
      <c r="AN84" s="206" t="str">
        <f t="shared" si="211"/>
        <v/>
      </c>
      <c r="AO84" s="206" t="str">
        <f t="shared" si="211"/>
        <v/>
      </c>
      <c r="AP84" s="206" t="str">
        <f t="shared" si="211"/>
        <v/>
      </c>
      <c r="AQ84" s="206">
        <f t="shared" si="211"/>
        <v>5</v>
      </c>
      <c r="AR84" s="206" t="str">
        <f t="shared" si="211"/>
        <v/>
      </c>
    </row>
    <row r="85">
      <c r="A85" s="437"/>
      <c r="B85" s="420" t="s">
        <v>1631</v>
      </c>
      <c r="C85" s="420">
        <v>1.0</v>
      </c>
      <c r="D85" s="420">
        <v>6.0</v>
      </c>
      <c r="E85" s="420" t="s">
        <v>1076</v>
      </c>
      <c r="F85" s="420" t="s">
        <v>1446</v>
      </c>
      <c r="G85" s="420"/>
      <c r="H85" s="420" t="s">
        <v>1445</v>
      </c>
      <c r="I85" s="420"/>
      <c r="J85" s="206" t="str">
        <f t="shared" ref="J85:Z85" si="212">IF(ISNUMBER(SEARCH($E85,J$8)),$D85,"")</f>
        <v/>
      </c>
      <c r="K85" s="206" t="str">
        <f t="shared" si="212"/>
        <v/>
      </c>
      <c r="L85" s="206" t="str">
        <f t="shared" si="212"/>
        <v/>
      </c>
      <c r="M85" s="206" t="str">
        <f t="shared" si="212"/>
        <v/>
      </c>
      <c r="N85" s="206" t="str">
        <f t="shared" si="212"/>
        <v/>
      </c>
      <c r="O85" s="206" t="str">
        <f t="shared" si="212"/>
        <v/>
      </c>
      <c r="P85" s="206" t="str">
        <f t="shared" si="212"/>
        <v/>
      </c>
      <c r="Q85" s="206" t="str">
        <f t="shared" si="212"/>
        <v/>
      </c>
      <c r="R85" s="206" t="str">
        <f t="shared" si="212"/>
        <v/>
      </c>
      <c r="S85" s="206" t="str">
        <f t="shared" si="212"/>
        <v/>
      </c>
      <c r="T85" s="206" t="str">
        <f t="shared" si="212"/>
        <v/>
      </c>
      <c r="U85" s="206" t="str">
        <f t="shared" si="212"/>
        <v/>
      </c>
      <c r="V85" s="206" t="str">
        <f t="shared" si="212"/>
        <v/>
      </c>
      <c r="W85" s="206" t="str">
        <f t="shared" si="212"/>
        <v/>
      </c>
      <c r="X85" s="206" t="str">
        <f t="shared" si="212"/>
        <v/>
      </c>
      <c r="Y85" s="206" t="str">
        <f t="shared" si="212"/>
        <v/>
      </c>
      <c r="Z85" s="206">
        <f t="shared" si="212"/>
        <v>6</v>
      </c>
      <c r="AA85" s="206"/>
      <c r="AB85" s="206" t="str">
        <f t="shared" ref="AB85:AI85" si="213">IF(ISNUMBER(SEARCH($F85,AB$8)),$D85,"")</f>
        <v/>
      </c>
      <c r="AC85" s="206" t="str">
        <f t="shared" si="213"/>
        <v/>
      </c>
      <c r="AD85" s="206" t="str">
        <f t="shared" si="213"/>
        <v/>
      </c>
      <c r="AE85" s="206">
        <f t="shared" si="213"/>
        <v>6</v>
      </c>
      <c r="AF85" s="206" t="str">
        <f t="shared" si="213"/>
        <v/>
      </c>
      <c r="AG85" s="206" t="str">
        <f t="shared" si="213"/>
        <v/>
      </c>
      <c r="AH85" s="206" t="str">
        <f t="shared" si="213"/>
        <v/>
      </c>
      <c r="AI85" s="206" t="str">
        <f t="shared" si="213"/>
        <v/>
      </c>
      <c r="AJ85" s="206"/>
      <c r="AK85" s="206" t="str">
        <f t="shared" ref="AK85:AR85" si="214">IF(ISNUMBER(SEARCH($H85,AK$8)),$D85,"")</f>
        <v/>
      </c>
      <c r="AL85" s="206" t="str">
        <f t="shared" si="214"/>
        <v/>
      </c>
      <c r="AM85" s="206">
        <f t="shared" si="214"/>
        <v>6</v>
      </c>
      <c r="AN85" s="206" t="str">
        <f t="shared" si="214"/>
        <v/>
      </c>
      <c r="AO85" s="206" t="str">
        <f t="shared" si="214"/>
        <v/>
      </c>
      <c r="AP85" s="206" t="str">
        <f t="shared" si="214"/>
        <v/>
      </c>
      <c r="AQ85" s="206" t="str">
        <f t="shared" si="214"/>
        <v/>
      </c>
      <c r="AR85" s="206" t="str">
        <f t="shared" si="214"/>
        <v/>
      </c>
    </row>
    <row r="86">
      <c r="A86" s="426" t="s">
        <v>1475</v>
      </c>
      <c r="B86" s="427" t="s">
        <v>1553</v>
      </c>
      <c r="C86" s="427" t="s">
        <v>1477</v>
      </c>
      <c r="D86" s="427" t="s">
        <v>1478</v>
      </c>
      <c r="E86" s="427" t="s">
        <v>1489</v>
      </c>
      <c r="F86" s="427" t="s">
        <v>1481</v>
      </c>
      <c r="G86" s="427" t="s">
        <v>1482</v>
      </c>
      <c r="H86" s="356" t="s">
        <v>1483</v>
      </c>
      <c r="I86" s="356" t="s">
        <v>1484</v>
      </c>
      <c r="J86" s="206" t="str">
        <f t="shared" ref="J86:Z86" si="215">IF(ISNUMBER(SEARCH($E86,J$8)),$D86,"")</f>
        <v/>
      </c>
      <c r="K86" s="206" t="str">
        <f t="shared" si="215"/>
        <v/>
      </c>
      <c r="L86" s="206" t="str">
        <f t="shared" si="215"/>
        <v/>
      </c>
      <c r="M86" s="206" t="str">
        <f t="shared" si="215"/>
        <v/>
      </c>
      <c r="N86" s="206" t="str">
        <f t="shared" si="215"/>
        <v/>
      </c>
      <c r="O86" s="206" t="str">
        <f t="shared" si="215"/>
        <v/>
      </c>
      <c r="P86" s="206" t="str">
        <f t="shared" si="215"/>
        <v/>
      </c>
      <c r="Q86" s="206" t="str">
        <f t="shared" si="215"/>
        <v/>
      </c>
      <c r="R86" s="206" t="str">
        <f t="shared" si="215"/>
        <v/>
      </c>
      <c r="S86" s="206" t="str">
        <f t="shared" si="215"/>
        <v/>
      </c>
      <c r="T86" s="206" t="str">
        <f t="shared" si="215"/>
        <v/>
      </c>
      <c r="U86" s="206" t="str">
        <f t="shared" si="215"/>
        <v/>
      </c>
      <c r="V86" s="206" t="str">
        <f t="shared" si="215"/>
        <v/>
      </c>
      <c r="W86" s="206" t="str">
        <f t="shared" si="215"/>
        <v/>
      </c>
      <c r="X86" s="206" t="str">
        <f t="shared" si="215"/>
        <v/>
      </c>
      <c r="Y86" s="206" t="str">
        <f t="shared" si="215"/>
        <v/>
      </c>
      <c r="Z86" s="206" t="str">
        <f t="shared" si="215"/>
        <v/>
      </c>
      <c r="AA86" s="206"/>
      <c r="AB86" s="206" t="str">
        <f t="shared" ref="AB86:AI86" si="216">IF(ISNUMBER(SEARCH($F86,AB$8)),$D86,"")</f>
        <v/>
      </c>
      <c r="AC86" s="206" t="str">
        <f t="shared" si="216"/>
        <v/>
      </c>
      <c r="AD86" s="206" t="str">
        <f t="shared" si="216"/>
        <v/>
      </c>
      <c r="AE86" s="206" t="str">
        <f t="shared" si="216"/>
        <v/>
      </c>
      <c r="AF86" s="206" t="str">
        <f t="shared" si="216"/>
        <v/>
      </c>
      <c r="AG86" s="206" t="str">
        <f t="shared" si="216"/>
        <v/>
      </c>
      <c r="AH86" s="206" t="str">
        <f t="shared" si="216"/>
        <v/>
      </c>
      <c r="AI86" s="206" t="str">
        <f t="shared" si="216"/>
        <v/>
      </c>
      <c r="AJ86" s="206"/>
      <c r="AK86" s="206" t="str">
        <f t="shared" ref="AK86:AR86" si="217">IF(ISNUMBER(SEARCH($H86,AK$8)),$D86,"")</f>
        <v/>
      </c>
      <c r="AL86" s="206" t="str">
        <f t="shared" si="217"/>
        <v/>
      </c>
      <c r="AM86" s="206" t="str">
        <f t="shared" si="217"/>
        <v/>
      </c>
      <c r="AN86" s="206" t="str">
        <f t="shared" si="217"/>
        <v/>
      </c>
      <c r="AO86" s="206" t="str">
        <f t="shared" si="217"/>
        <v/>
      </c>
      <c r="AP86" s="206" t="str">
        <f t="shared" si="217"/>
        <v/>
      </c>
      <c r="AQ86" s="206" t="str">
        <f t="shared" si="217"/>
        <v/>
      </c>
      <c r="AR86" s="206" t="str">
        <f t="shared" si="217"/>
        <v/>
      </c>
    </row>
    <row r="87">
      <c r="A87" s="431" t="s">
        <v>1491</v>
      </c>
      <c r="B87" s="122" t="s">
        <v>1632</v>
      </c>
      <c r="C87" s="122">
        <v>2.0</v>
      </c>
      <c r="D87" s="122">
        <v>4.0</v>
      </c>
      <c r="E87" s="122" t="s">
        <v>1473</v>
      </c>
      <c r="F87" s="122" t="s">
        <v>1448</v>
      </c>
      <c r="G87" s="122"/>
      <c r="H87" s="122" t="s">
        <v>1443</v>
      </c>
      <c r="I87" s="122"/>
      <c r="J87" s="206" t="str">
        <f t="shared" ref="J87:Z87" si="218">IF(ISNUMBER(SEARCH($E87,J$8)),$D87,"")</f>
        <v/>
      </c>
      <c r="K87" s="206" t="str">
        <f t="shared" si="218"/>
        <v/>
      </c>
      <c r="L87" s="206" t="str">
        <f t="shared" si="218"/>
        <v/>
      </c>
      <c r="M87" s="206" t="str">
        <f t="shared" si="218"/>
        <v/>
      </c>
      <c r="N87" s="206" t="str">
        <f t="shared" si="218"/>
        <v/>
      </c>
      <c r="O87" s="206" t="str">
        <f t="shared" si="218"/>
        <v/>
      </c>
      <c r="P87" s="206" t="str">
        <f t="shared" si="218"/>
        <v/>
      </c>
      <c r="Q87" s="206" t="str">
        <f t="shared" si="218"/>
        <v/>
      </c>
      <c r="R87" s="206" t="str">
        <f t="shared" si="218"/>
        <v/>
      </c>
      <c r="S87" s="206" t="str">
        <f t="shared" si="218"/>
        <v/>
      </c>
      <c r="T87" s="206" t="str">
        <f t="shared" si="218"/>
        <v/>
      </c>
      <c r="U87" s="206">
        <f t="shared" si="218"/>
        <v>4</v>
      </c>
      <c r="V87" s="206" t="str">
        <f t="shared" si="218"/>
        <v/>
      </c>
      <c r="W87" s="206" t="str">
        <f t="shared" si="218"/>
        <v/>
      </c>
      <c r="X87" s="206" t="str">
        <f t="shared" si="218"/>
        <v/>
      </c>
      <c r="Y87" s="206" t="str">
        <f t="shared" si="218"/>
        <v/>
      </c>
      <c r="Z87" s="206" t="str">
        <f t="shared" si="218"/>
        <v/>
      </c>
      <c r="AA87" s="206"/>
      <c r="AB87" s="206" t="str">
        <f t="shared" ref="AB87:AI87" si="219">IF(ISNUMBER(SEARCH($F87,AB$8)),$D87,"")</f>
        <v/>
      </c>
      <c r="AC87" s="206" t="str">
        <f t="shared" si="219"/>
        <v/>
      </c>
      <c r="AD87" s="206" t="str">
        <f t="shared" si="219"/>
        <v/>
      </c>
      <c r="AE87" s="206" t="str">
        <f t="shared" si="219"/>
        <v/>
      </c>
      <c r="AF87" s="206" t="str">
        <f t="shared" si="219"/>
        <v/>
      </c>
      <c r="AG87" s="206">
        <f t="shared" si="219"/>
        <v>4</v>
      </c>
      <c r="AH87" s="206" t="str">
        <f t="shared" si="219"/>
        <v/>
      </c>
      <c r="AI87" s="206" t="str">
        <f t="shared" si="219"/>
        <v/>
      </c>
      <c r="AJ87" s="206"/>
      <c r="AK87" s="206">
        <f t="shared" ref="AK87:AR87" si="220">IF(ISNUMBER(SEARCH($H87,AK$8)),$D87,"")</f>
        <v>4</v>
      </c>
      <c r="AL87" s="206" t="str">
        <f t="shared" si="220"/>
        <v/>
      </c>
      <c r="AM87" s="206" t="str">
        <f t="shared" si="220"/>
        <v/>
      </c>
      <c r="AN87" s="206" t="str">
        <f t="shared" si="220"/>
        <v/>
      </c>
      <c r="AO87" s="206" t="str">
        <f t="shared" si="220"/>
        <v/>
      </c>
      <c r="AP87" s="206" t="str">
        <f t="shared" si="220"/>
        <v/>
      </c>
      <c r="AQ87" s="206" t="str">
        <f t="shared" si="220"/>
        <v/>
      </c>
      <c r="AR87" s="206" t="str">
        <f t="shared" si="220"/>
        <v/>
      </c>
    </row>
    <row r="88">
      <c r="A88" s="431"/>
      <c r="B88" s="122" t="s">
        <v>1633</v>
      </c>
      <c r="C88" s="122">
        <v>3.0</v>
      </c>
      <c r="D88" s="122">
        <v>8.0</v>
      </c>
      <c r="E88" s="122" t="s">
        <v>1035</v>
      </c>
      <c r="F88" s="122" t="s">
        <v>1449</v>
      </c>
      <c r="G88" s="122"/>
      <c r="H88" s="122" t="s">
        <v>1445</v>
      </c>
      <c r="I88" s="122"/>
      <c r="J88" s="206" t="str">
        <f t="shared" ref="J88:Z88" si="221">IF(ISNUMBER(SEARCH($E88,J$8)),$D88,"")</f>
        <v/>
      </c>
      <c r="K88" s="206" t="str">
        <f t="shared" si="221"/>
        <v/>
      </c>
      <c r="L88" s="206" t="str">
        <f t="shared" si="221"/>
        <v/>
      </c>
      <c r="M88" s="206" t="str">
        <f t="shared" si="221"/>
        <v/>
      </c>
      <c r="N88" s="206" t="str">
        <f t="shared" si="221"/>
        <v/>
      </c>
      <c r="O88" s="206" t="str">
        <f t="shared" si="221"/>
        <v/>
      </c>
      <c r="P88" s="206" t="str">
        <f t="shared" si="221"/>
        <v/>
      </c>
      <c r="Q88" s="206" t="str">
        <f t="shared" si="221"/>
        <v/>
      </c>
      <c r="R88" s="206">
        <f t="shared" si="221"/>
        <v>8</v>
      </c>
      <c r="S88" s="206" t="str">
        <f t="shared" si="221"/>
        <v/>
      </c>
      <c r="T88" s="206" t="str">
        <f t="shared" si="221"/>
        <v/>
      </c>
      <c r="U88" s="206" t="str">
        <f t="shared" si="221"/>
        <v/>
      </c>
      <c r="V88" s="206" t="str">
        <f t="shared" si="221"/>
        <v/>
      </c>
      <c r="W88" s="206" t="str">
        <f t="shared" si="221"/>
        <v/>
      </c>
      <c r="X88" s="206" t="str">
        <f t="shared" si="221"/>
        <v/>
      </c>
      <c r="Y88" s="206" t="str">
        <f t="shared" si="221"/>
        <v/>
      </c>
      <c r="Z88" s="206" t="str">
        <f t="shared" si="221"/>
        <v/>
      </c>
      <c r="AA88" s="206"/>
      <c r="AB88" s="206" t="str">
        <f t="shared" ref="AB88:AI88" si="222">IF(ISNUMBER(SEARCH($F88,AB$8)),$D88,"")</f>
        <v/>
      </c>
      <c r="AC88" s="206" t="str">
        <f t="shared" si="222"/>
        <v/>
      </c>
      <c r="AD88" s="206" t="str">
        <f t="shared" si="222"/>
        <v/>
      </c>
      <c r="AE88" s="206" t="str">
        <f t="shared" si="222"/>
        <v/>
      </c>
      <c r="AF88" s="206" t="str">
        <f t="shared" si="222"/>
        <v/>
      </c>
      <c r="AG88" s="206" t="str">
        <f t="shared" si="222"/>
        <v/>
      </c>
      <c r="AH88" s="206">
        <f t="shared" si="222"/>
        <v>8</v>
      </c>
      <c r="AI88" s="206" t="str">
        <f t="shared" si="222"/>
        <v/>
      </c>
      <c r="AJ88" s="206"/>
      <c r="AK88" s="206" t="str">
        <f t="shared" ref="AK88:AR88" si="223">IF(ISNUMBER(SEARCH($H88,AK$8)),$D88,"")</f>
        <v/>
      </c>
      <c r="AL88" s="206" t="str">
        <f t="shared" si="223"/>
        <v/>
      </c>
      <c r="AM88" s="206">
        <f t="shared" si="223"/>
        <v>8</v>
      </c>
      <c r="AN88" s="206" t="str">
        <f t="shared" si="223"/>
        <v/>
      </c>
      <c r="AO88" s="206" t="str">
        <f t="shared" si="223"/>
        <v/>
      </c>
      <c r="AP88" s="206" t="str">
        <f t="shared" si="223"/>
        <v/>
      </c>
      <c r="AQ88" s="206" t="str">
        <f t="shared" si="223"/>
        <v/>
      </c>
      <c r="AR88" s="206" t="str">
        <f t="shared" si="223"/>
        <v/>
      </c>
    </row>
    <row r="89">
      <c r="A89" s="431"/>
      <c r="B89" s="122" t="s">
        <v>1634</v>
      </c>
      <c r="C89" s="122">
        <v>4.0</v>
      </c>
      <c r="D89" s="122">
        <v>7.0</v>
      </c>
      <c r="E89" s="122" t="s">
        <v>1353</v>
      </c>
      <c r="F89" s="122" t="s">
        <v>1443</v>
      </c>
      <c r="G89" s="122"/>
      <c r="H89" s="122" t="s">
        <v>1448</v>
      </c>
      <c r="I89" s="122"/>
      <c r="J89" s="206" t="str">
        <f t="shared" ref="J89:Z89" si="224">IF(ISNUMBER(SEARCH($E89,J$8)),$D89,"")</f>
        <v/>
      </c>
      <c r="K89" s="206" t="str">
        <f t="shared" si="224"/>
        <v/>
      </c>
      <c r="L89" s="206" t="str">
        <f t="shared" si="224"/>
        <v/>
      </c>
      <c r="M89" s="206" t="str">
        <f t="shared" si="224"/>
        <v/>
      </c>
      <c r="N89" s="206" t="str">
        <f t="shared" si="224"/>
        <v/>
      </c>
      <c r="O89" s="206" t="str">
        <f t="shared" si="224"/>
        <v/>
      </c>
      <c r="P89" s="206" t="str">
        <f t="shared" si="224"/>
        <v/>
      </c>
      <c r="Q89" s="206">
        <f t="shared" si="224"/>
        <v>7</v>
      </c>
      <c r="R89" s="206" t="str">
        <f t="shared" si="224"/>
        <v/>
      </c>
      <c r="S89" s="206" t="str">
        <f t="shared" si="224"/>
        <v/>
      </c>
      <c r="T89" s="206" t="str">
        <f t="shared" si="224"/>
        <v/>
      </c>
      <c r="U89" s="206" t="str">
        <f t="shared" si="224"/>
        <v/>
      </c>
      <c r="V89" s="206" t="str">
        <f t="shared" si="224"/>
        <v/>
      </c>
      <c r="W89" s="206" t="str">
        <f t="shared" si="224"/>
        <v/>
      </c>
      <c r="X89" s="206" t="str">
        <f t="shared" si="224"/>
        <v/>
      </c>
      <c r="Y89" s="206" t="str">
        <f t="shared" si="224"/>
        <v/>
      </c>
      <c r="Z89" s="206" t="str">
        <f t="shared" si="224"/>
        <v/>
      </c>
      <c r="AA89" s="206"/>
      <c r="AB89" s="206">
        <f t="shared" ref="AB89:AI89" si="225">IF(ISNUMBER(SEARCH($F89,AB$8)),$D89,"")</f>
        <v>7</v>
      </c>
      <c r="AC89" s="206" t="str">
        <f t="shared" si="225"/>
        <v/>
      </c>
      <c r="AD89" s="206" t="str">
        <f t="shared" si="225"/>
        <v/>
      </c>
      <c r="AE89" s="206" t="str">
        <f t="shared" si="225"/>
        <v/>
      </c>
      <c r="AF89" s="206" t="str">
        <f t="shared" si="225"/>
        <v/>
      </c>
      <c r="AG89" s="206" t="str">
        <f t="shared" si="225"/>
        <v/>
      </c>
      <c r="AH89" s="206" t="str">
        <f t="shared" si="225"/>
        <v/>
      </c>
      <c r="AI89" s="206" t="str">
        <f t="shared" si="225"/>
        <v/>
      </c>
      <c r="AJ89" s="206"/>
      <c r="AK89" s="206" t="str">
        <f t="shared" ref="AK89:AR89" si="226">IF(ISNUMBER(SEARCH($H89,AK$8)),$D89,"")</f>
        <v/>
      </c>
      <c r="AL89" s="206" t="str">
        <f t="shared" si="226"/>
        <v/>
      </c>
      <c r="AM89" s="206" t="str">
        <f t="shared" si="226"/>
        <v/>
      </c>
      <c r="AN89" s="206" t="str">
        <f t="shared" si="226"/>
        <v/>
      </c>
      <c r="AO89" s="206" t="str">
        <f t="shared" si="226"/>
        <v/>
      </c>
      <c r="AP89" s="206">
        <f t="shared" si="226"/>
        <v>7</v>
      </c>
      <c r="AQ89" s="206" t="str">
        <f t="shared" si="226"/>
        <v/>
      </c>
      <c r="AR89" s="206" t="str">
        <f t="shared" si="226"/>
        <v/>
      </c>
    </row>
    <row r="90">
      <c r="A90" s="431"/>
      <c r="B90" s="122" t="s">
        <v>1635</v>
      </c>
      <c r="C90" s="122">
        <v>5.0</v>
      </c>
      <c r="D90" s="122">
        <v>3.0</v>
      </c>
      <c r="E90" s="122" t="s">
        <v>1066</v>
      </c>
      <c r="F90" s="122" t="s">
        <v>1446</v>
      </c>
      <c r="G90" s="122"/>
      <c r="H90" s="122" t="s">
        <v>1444</v>
      </c>
      <c r="I90" s="122"/>
      <c r="J90" s="206" t="str">
        <f t="shared" ref="J90:Z90" si="227">IF(ISNUMBER(SEARCH($E90,J$8)),$D90,"")</f>
        <v/>
      </c>
      <c r="K90" s="206" t="str">
        <f t="shared" si="227"/>
        <v/>
      </c>
      <c r="L90" s="206" t="str">
        <f t="shared" si="227"/>
        <v/>
      </c>
      <c r="M90" s="206" t="str">
        <f t="shared" si="227"/>
        <v/>
      </c>
      <c r="N90" s="206" t="str">
        <f t="shared" si="227"/>
        <v/>
      </c>
      <c r="O90" s="206" t="str">
        <f t="shared" si="227"/>
        <v/>
      </c>
      <c r="P90" s="206" t="str">
        <f t="shared" si="227"/>
        <v/>
      </c>
      <c r="Q90" s="206" t="str">
        <f t="shared" si="227"/>
        <v/>
      </c>
      <c r="R90" s="206" t="str">
        <f t="shared" si="227"/>
        <v/>
      </c>
      <c r="S90" s="206" t="str">
        <f t="shared" si="227"/>
        <v/>
      </c>
      <c r="T90" s="206" t="str">
        <f t="shared" si="227"/>
        <v/>
      </c>
      <c r="U90" s="206" t="str">
        <f t="shared" si="227"/>
        <v/>
      </c>
      <c r="V90" s="206" t="str">
        <f t="shared" si="227"/>
        <v/>
      </c>
      <c r="W90" s="206" t="str">
        <f t="shared" si="227"/>
        <v/>
      </c>
      <c r="X90" s="206">
        <f t="shared" si="227"/>
        <v>3</v>
      </c>
      <c r="Y90" s="206" t="str">
        <f t="shared" si="227"/>
        <v/>
      </c>
      <c r="Z90" s="206" t="str">
        <f t="shared" si="227"/>
        <v/>
      </c>
      <c r="AA90" s="206"/>
      <c r="AB90" s="206" t="str">
        <f t="shared" ref="AB90:AI90" si="228">IF(ISNUMBER(SEARCH($F90,AB$8)),$D90,"")</f>
        <v/>
      </c>
      <c r="AC90" s="206" t="str">
        <f t="shared" si="228"/>
        <v/>
      </c>
      <c r="AD90" s="206" t="str">
        <f t="shared" si="228"/>
        <v/>
      </c>
      <c r="AE90" s="206">
        <f t="shared" si="228"/>
        <v>3</v>
      </c>
      <c r="AF90" s="206" t="str">
        <f t="shared" si="228"/>
        <v/>
      </c>
      <c r="AG90" s="206" t="str">
        <f t="shared" si="228"/>
        <v/>
      </c>
      <c r="AH90" s="206" t="str">
        <f t="shared" si="228"/>
        <v/>
      </c>
      <c r="AI90" s="206" t="str">
        <f t="shared" si="228"/>
        <v/>
      </c>
      <c r="AJ90" s="206"/>
      <c r="AK90" s="206" t="str">
        <f t="shared" ref="AK90:AR90" si="229">IF(ISNUMBER(SEARCH($H90,AK$8)),$D90,"")</f>
        <v/>
      </c>
      <c r="AL90" s="206">
        <f t="shared" si="229"/>
        <v>3</v>
      </c>
      <c r="AM90" s="206" t="str">
        <f t="shared" si="229"/>
        <v/>
      </c>
      <c r="AN90" s="206" t="str">
        <f t="shared" si="229"/>
        <v/>
      </c>
      <c r="AO90" s="206" t="str">
        <f t="shared" si="229"/>
        <v/>
      </c>
      <c r="AP90" s="206" t="str">
        <f t="shared" si="229"/>
        <v/>
      </c>
      <c r="AQ90" s="206" t="str">
        <f t="shared" si="229"/>
        <v/>
      </c>
      <c r="AR90" s="206" t="str">
        <f t="shared" si="229"/>
        <v/>
      </c>
    </row>
    <row r="91">
      <c r="A91" s="431"/>
      <c r="B91" s="122" t="s">
        <v>1636</v>
      </c>
      <c r="C91" s="122">
        <v>6.0</v>
      </c>
      <c r="D91" s="122">
        <v>9.0</v>
      </c>
      <c r="E91" s="122" t="s">
        <v>1072</v>
      </c>
      <c r="F91" s="122" t="s">
        <v>1445</v>
      </c>
      <c r="G91" s="122" t="s">
        <v>1491</v>
      </c>
      <c r="H91" s="122" t="s">
        <v>1449</v>
      </c>
      <c r="I91" s="122"/>
      <c r="J91" s="206" t="str">
        <f t="shared" ref="J91:Z91" si="230">IF(ISNUMBER(SEARCH($E91,J$8)),$D91,"")</f>
        <v/>
      </c>
      <c r="K91" s="206" t="str">
        <f t="shared" si="230"/>
        <v/>
      </c>
      <c r="L91" s="206" t="str">
        <f t="shared" si="230"/>
        <v/>
      </c>
      <c r="M91" s="206" t="str">
        <f t="shared" si="230"/>
        <v/>
      </c>
      <c r="N91" s="206" t="str">
        <f t="shared" si="230"/>
        <v/>
      </c>
      <c r="O91" s="206" t="str">
        <f t="shared" si="230"/>
        <v/>
      </c>
      <c r="P91" s="206" t="str">
        <f t="shared" si="230"/>
        <v/>
      </c>
      <c r="Q91" s="206" t="str">
        <f t="shared" si="230"/>
        <v/>
      </c>
      <c r="R91" s="206" t="str">
        <f t="shared" si="230"/>
        <v/>
      </c>
      <c r="S91" s="206" t="str">
        <f t="shared" si="230"/>
        <v/>
      </c>
      <c r="T91" s="206" t="str">
        <f t="shared" si="230"/>
        <v/>
      </c>
      <c r="U91" s="206" t="str">
        <f t="shared" si="230"/>
        <v/>
      </c>
      <c r="V91" s="206" t="str">
        <f t="shared" si="230"/>
        <v/>
      </c>
      <c r="W91" s="206" t="str">
        <f t="shared" si="230"/>
        <v/>
      </c>
      <c r="X91" s="206" t="str">
        <f t="shared" si="230"/>
        <v/>
      </c>
      <c r="Y91" s="206">
        <f t="shared" si="230"/>
        <v>9</v>
      </c>
      <c r="Z91" s="206" t="str">
        <f t="shared" si="230"/>
        <v/>
      </c>
      <c r="AA91" s="206"/>
      <c r="AB91" s="206" t="str">
        <f t="shared" ref="AB91:AI91" si="231">IF(ISNUMBER(SEARCH($F91,AB$8)),$D91,"")</f>
        <v/>
      </c>
      <c r="AC91" s="206" t="str">
        <f t="shared" si="231"/>
        <v/>
      </c>
      <c r="AD91" s="206">
        <f t="shared" si="231"/>
        <v>9</v>
      </c>
      <c r="AE91" s="206" t="str">
        <f t="shared" si="231"/>
        <v/>
      </c>
      <c r="AF91" s="206" t="str">
        <f t="shared" si="231"/>
        <v/>
      </c>
      <c r="AG91" s="206" t="str">
        <f t="shared" si="231"/>
        <v/>
      </c>
      <c r="AH91" s="206" t="str">
        <f t="shared" si="231"/>
        <v/>
      </c>
      <c r="AI91" s="206" t="str">
        <f t="shared" si="231"/>
        <v/>
      </c>
      <c r="AJ91" s="206"/>
      <c r="AK91" s="206" t="str">
        <f t="shared" ref="AK91:AR91" si="232">IF(ISNUMBER(SEARCH($H91,AK$8)),$D91,"")</f>
        <v/>
      </c>
      <c r="AL91" s="206" t="str">
        <f t="shared" si="232"/>
        <v/>
      </c>
      <c r="AM91" s="206" t="str">
        <f t="shared" si="232"/>
        <v/>
      </c>
      <c r="AN91" s="206" t="str">
        <f t="shared" si="232"/>
        <v/>
      </c>
      <c r="AO91" s="206" t="str">
        <f t="shared" si="232"/>
        <v/>
      </c>
      <c r="AP91" s="206" t="str">
        <f t="shared" si="232"/>
        <v/>
      </c>
      <c r="AQ91" s="206">
        <f t="shared" si="232"/>
        <v>9</v>
      </c>
      <c r="AR91" s="206" t="str">
        <f t="shared" si="232"/>
        <v/>
      </c>
    </row>
    <row r="92">
      <c r="A92" s="437"/>
      <c r="B92" s="420" t="s">
        <v>1501</v>
      </c>
      <c r="C92" s="420">
        <v>1.0</v>
      </c>
      <c r="D92" s="420">
        <v>10.0</v>
      </c>
      <c r="E92" s="420" t="s">
        <v>1471</v>
      </c>
      <c r="F92" s="420" t="s">
        <v>1447</v>
      </c>
      <c r="G92" s="420"/>
      <c r="H92" s="420" t="s">
        <v>1447</v>
      </c>
      <c r="I92" s="420"/>
      <c r="J92" s="206" t="str">
        <f t="shared" ref="J92:Z92" si="233">IF(ISNUMBER(SEARCH($E92,J$8)),$D92,"")</f>
        <v/>
      </c>
      <c r="K92" s="206" t="str">
        <f t="shared" si="233"/>
        <v/>
      </c>
      <c r="L92" s="206" t="str">
        <f t="shared" si="233"/>
        <v/>
      </c>
      <c r="M92" s="206" t="str">
        <f t="shared" si="233"/>
        <v/>
      </c>
      <c r="N92" s="206" t="str">
        <f t="shared" si="233"/>
        <v/>
      </c>
      <c r="O92" s="206" t="str">
        <f t="shared" si="233"/>
        <v/>
      </c>
      <c r="P92" s="206" t="str">
        <f t="shared" si="233"/>
        <v/>
      </c>
      <c r="Q92" s="206" t="str">
        <f t="shared" si="233"/>
        <v/>
      </c>
      <c r="R92" s="206" t="str">
        <f t="shared" si="233"/>
        <v/>
      </c>
      <c r="S92" s="206" t="str">
        <f t="shared" si="233"/>
        <v/>
      </c>
      <c r="T92" s="206">
        <f t="shared" si="233"/>
        <v>10</v>
      </c>
      <c r="U92" s="206" t="str">
        <f t="shared" si="233"/>
        <v/>
      </c>
      <c r="V92" s="206" t="str">
        <f t="shared" si="233"/>
        <v/>
      </c>
      <c r="W92" s="206" t="str">
        <f t="shared" si="233"/>
        <v/>
      </c>
      <c r="X92" s="206" t="str">
        <f t="shared" si="233"/>
        <v/>
      </c>
      <c r="Y92" s="206" t="str">
        <f t="shared" si="233"/>
        <v/>
      </c>
      <c r="Z92" s="206" t="str">
        <f t="shared" si="233"/>
        <v/>
      </c>
      <c r="AA92" s="206"/>
      <c r="AB92" s="206" t="str">
        <f t="shared" ref="AB92:AI92" si="234">IF(ISNUMBER(SEARCH($F92,AB$8)),$D92,"")</f>
        <v/>
      </c>
      <c r="AC92" s="206" t="str">
        <f t="shared" si="234"/>
        <v/>
      </c>
      <c r="AD92" s="206" t="str">
        <f t="shared" si="234"/>
        <v/>
      </c>
      <c r="AE92" s="206" t="str">
        <f t="shared" si="234"/>
        <v/>
      </c>
      <c r="AF92" s="206">
        <f t="shared" si="234"/>
        <v>10</v>
      </c>
      <c r="AG92" s="206" t="str">
        <f t="shared" si="234"/>
        <v/>
      </c>
      <c r="AH92" s="206" t="str">
        <f t="shared" si="234"/>
        <v/>
      </c>
      <c r="AI92" s="206" t="str">
        <f t="shared" si="234"/>
        <v/>
      </c>
      <c r="AJ92" s="206"/>
      <c r="AK92" s="206" t="str">
        <f t="shared" ref="AK92:AR92" si="235">IF(ISNUMBER(SEARCH($H92,AK$8)),$D92,"")</f>
        <v/>
      </c>
      <c r="AL92" s="206" t="str">
        <f t="shared" si="235"/>
        <v/>
      </c>
      <c r="AM92" s="206" t="str">
        <f t="shared" si="235"/>
        <v/>
      </c>
      <c r="AN92" s="206" t="str">
        <f t="shared" si="235"/>
        <v/>
      </c>
      <c r="AO92" s="206">
        <f t="shared" si="235"/>
        <v>10</v>
      </c>
      <c r="AP92" s="206" t="str">
        <f t="shared" si="235"/>
        <v/>
      </c>
      <c r="AQ92" s="206" t="str">
        <f t="shared" si="235"/>
        <v/>
      </c>
      <c r="AR92" s="206" t="str">
        <f t="shared" si="235"/>
        <v/>
      </c>
    </row>
    <row r="93">
      <c r="A93" s="426" t="s">
        <v>1475</v>
      </c>
      <c r="B93" s="427" t="s">
        <v>1557</v>
      </c>
      <c r="C93" s="427" t="s">
        <v>1477</v>
      </c>
      <c r="D93" s="427" t="s">
        <v>1478</v>
      </c>
      <c r="E93" s="427" t="s">
        <v>1489</v>
      </c>
      <c r="F93" s="427" t="s">
        <v>1481</v>
      </c>
      <c r="G93" s="427" t="s">
        <v>1482</v>
      </c>
      <c r="H93" s="356" t="s">
        <v>1483</v>
      </c>
      <c r="I93" s="356" t="s">
        <v>1484</v>
      </c>
      <c r="J93" s="206" t="str">
        <f t="shared" ref="J93:Z93" si="236">IF(ISNUMBER(SEARCH($E93,J$8)),$D93,"")</f>
        <v/>
      </c>
      <c r="K93" s="206" t="str">
        <f t="shared" si="236"/>
        <v/>
      </c>
      <c r="L93" s="206" t="str">
        <f t="shared" si="236"/>
        <v/>
      </c>
      <c r="M93" s="206" t="str">
        <f t="shared" si="236"/>
        <v/>
      </c>
      <c r="N93" s="206" t="str">
        <f t="shared" si="236"/>
        <v/>
      </c>
      <c r="O93" s="206" t="str">
        <f t="shared" si="236"/>
        <v/>
      </c>
      <c r="P93" s="206" t="str">
        <f t="shared" si="236"/>
        <v/>
      </c>
      <c r="Q93" s="206" t="str">
        <f t="shared" si="236"/>
        <v/>
      </c>
      <c r="R93" s="206" t="str">
        <f t="shared" si="236"/>
        <v/>
      </c>
      <c r="S93" s="206" t="str">
        <f t="shared" si="236"/>
        <v/>
      </c>
      <c r="T93" s="206" t="str">
        <f t="shared" si="236"/>
        <v/>
      </c>
      <c r="U93" s="206" t="str">
        <f t="shared" si="236"/>
        <v/>
      </c>
      <c r="V93" s="206" t="str">
        <f t="shared" si="236"/>
        <v/>
      </c>
      <c r="W93" s="206" t="str">
        <f t="shared" si="236"/>
        <v/>
      </c>
      <c r="X93" s="206" t="str">
        <f t="shared" si="236"/>
        <v/>
      </c>
      <c r="Y93" s="206" t="str">
        <f t="shared" si="236"/>
        <v/>
      </c>
      <c r="Z93" s="206" t="str">
        <f t="shared" si="236"/>
        <v/>
      </c>
      <c r="AA93" s="206"/>
      <c r="AB93" s="206" t="str">
        <f t="shared" ref="AB93:AI93" si="237">IF(ISNUMBER(SEARCH($F93,AB$8)),$D93,"")</f>
        <v/>
      </c>
      <c r="AC93" s="206" t="str">
        <f t="shared" si="237"/>
        <v/>
      </c>
      <c r="AD93" s="206" t="str">
        <f t="shared" si="237"/>
        <v/>
      </c>
      <c r="AE93" s="206" t="str">
        <f t="shared" si="237"/>
        <v/>
      </c>
      <c r="AF93" s="206" t="str">
        <f t="shared" si="237"/>
        <v/>
      </c>
      <c r="AG93" s="206" t="str">
        <f t="shared" si="237"/>
        <v/>
      </c>
      <c r="AH93" s="206" t="str">
        <f t="shared" si="237"/>
        <v/>
      </c>
      <c r="AI93" s="206" t="str">
        <f t="shared" si="237"/>
        <v/>
      </c>
      <c r="AJ93" s="206"/>
      <c r="AK93" s="206" t="str">
        <f t="shared" ref="AK93:AR93" si="238">IF(ISNUMBER(SEARCH($H93,AK$8)),$D93,"")</f>
        <v/>
      </c>
      <c r="AL93" s="206" t="str">
        <f t="shared" si="238"/>
        <v/>
      </c>
      <c r="AM93" s="206" t="str">
        <f t="shared" si="238"/>
        <v/>
      </c>
      <c r="AN93" s="206" t="str">
        <f t="shared" si="238"/>
        <v/>
      </c>
      <c r="AO93" s="206" t="str">
        <f t="shared" si="238"/>
        <v/>
      </c>
      <c r="AP93" s="206" t="str">
        <f t="shared" si="238"/>
        <v/>
      </c>
      <c r="AQ93" s="206" t="str">
        <f t="shared" si="238"/>
        <v/>
      </c>
      <c r="AR93" s="206" t="str">
        <f t="shared" si="238"/>
        <v/>
      </c>
    </row>
    <row r="94">
      <c r="A94" s="431" t="s">
        <v>1491</v>
      </c>
      <c r="B94" s="122" t="s">
        <v>1637</v>
      </c>
      <c r="C94" s="122">
        <v>6.0</v>
      </c>
      <c r="D94" s="122">
        <v>8.0</v>
      </c>
      <c r="E94" s="122" t="s">
        <v>1072</v>
      </c>
      <c r="F94" s="122" t="s">
        <v>1443</v>
      </c>
      <c r="G94" s="122"/>
      <c r="H94" s="122" t="s">
        <v>1445</v>
      </c>
      <c r="I94" s="122"/>
      <c r="J94" s="206" t="str">
        <f t="shared" ref="J94:Z94" si="239">IF(ISNUMBER(SEARCH($E94,J$8)),$D94,"")</f>
        <v/>
      </c>
      <c r="K94" s="206" t="str">
        <f t="shared" si="239"/>
        <v/>
      </c>
      <c r="L94" s="206" t="str">
        <f t="shared" si="239"/>
        <v/>
      </c>
      <c r="M94" s="206" t="str">
        <f t="shared" si="239"/>
        <v/>
      </c>
      <c r="N94" s="206" t="str">
        <f t="shared" si="239"/>
        <v/>
      </c>
      <c r="O94" s="206" t="str">
        <f t="shared" si="239"/>
        <v/>
      </c>
      <c r="P94" s="206" t="str">
        <f t="shared" si="239"/>
        <v/>
      </c>
      <c r="Q94" s="206" t="str">
        <f t="shared" si="239"/>
        <v/>
      </c>
      <c r="R94" s="206" t="str">
        <f t="shared" si="239"/>
        <v/>
      </c>
      <c r="S94" s="206" t="str">
        <f t="shared" si="239"/>
        <v/>
      </c>
      <c r="T94" s="206" t="str">
        <f t="shared" si="239"/>
        <v/>
      </c>
      <c r="U94" s="206" t="str">
        <f t="shared" si="239"/>
        <v/>
      </c>
      <c r="V94" s="206" t="str">
        <f t="shared" si="239"/>
        <v/>
      </c>
      <c r="W94" s="206" t="str">
        <f t="shared" si="239"/>
        <v/>
      </c>
      <c r="X94" s="206" t="str">
        <f t="shared" si="239"/>
        <v/>
      </c>
      <c r="Y94" s="206">
        <f t="shared" si="239"/>
        <v>8</v>
      </c>
      <c r="Z94" s="206" t="str">
        <f t="shared" si="239"/>
        <v/>
      </c>
      <c r="AA94" s="206"/>
      <c r="AB94" s="206">
        <f t="shared" ref="AB94:AI94" si="240">IF(ISNUMBER(SEARCH($F94,AB$8)),$D94,"")</f>
        <v>8</v>
      </c>
      <c r="AC94" s="206" t="str">
        <f t="shared" si="240"/>
        <v/>
      </c>
      <c r="AD94" s="206" t="str">
        <f t="shared" si="240"/>
        <v/>
      </c>
      <c r="AE94" s="206" t="str">
        <f t="shared" si="240"/>
        <v/>
      </c>
      <c r="AF94" s="206" t="str">
        <f t="shared" si="240"/>
        <v/>
      </c>
      <c r="AG94" s="206" t="str">
        <f t="shared" si="240"/>
        <v/>
      </c>
      <c r="AH94" s="206" t="str">
        <f t="shared" si="240"/>
        <v/>
      </c>
      <c r="AI94" s="206" t="str">
        <f t="shared" si="240"/>
        <v/>
      </c>
      <c r="AJ94" s="206"/>
      <c r="AK94" s="206" t="str">
        <f t="shared" ref="AK94:AR94" si="241">IF(ISNUMBER(SEARCH($H94,AK$8)),$D94,"")</f>
        <v/>
      </c>
      <c r="AL94" s="206" t="str">
        <f t="shared" si="241"/>
        <v/>
      </c>
      <c r="AM94" s="206">
        <f t="shared" si="241"/>
        <v>8</v>
      </c>
      <c r="AN94" s="206" t="str">
        <f t="shared" si="241"/>
        <v/>
      </c>
      <c r="AO94" s="206" t="str">
        <f t="shared" si="241"/>
        <v/>
      </c>
      <c r="AP94" s="206" t="str">
        <f t="shared" si="241"/>
        <v/>
      </c>
      <c r="AQ94" s="206" t="str">
        <f t="shared" si="241"/>
        <v/>
      </c>
      <c r="AR94" s="206" t="str">
        <f t="shared" si="241"/>
        <v/>
      </c>
    </row>
    <row r="95">
      <c r="A95" s="431"/>
      <c r="B95" s="122" t="s">
        <v>1638</v>
      </c>
      <c r="C95" s="122">
        <v>1.0</v>
      </c>
      <c r="D95" s="122">
        <v>10.0</v>
      </c>
      <c r="E95" s="122" t="s">
        <v>1009</v>
      </c>
      <c r="F95" s="122" t="s">
        <v>1448</v>
      </c>
      <c r="G95" s="122"/>
      <c r="H95" s="122" t="s">
        <v>1446</v>
      </c>
      <c r="I95" s="122" t="s">
        <v>1491</v>
      </c>
      <c r="J95" s="206" t="str">
        <f t="shared" ref="J95:Z95" si="242">IF(ISNUMBER(SEARCH($E95,J$8)),$D95,"")</f>
        <v/>
      </c>
      <c r="K95" s="206" t="str">
        <f t="shared" si="242"/>
        <v/>
      </c>
      <c r="L95" s="206" t="str">
        <f t="shared" si="242"/>
        <v/>
      </c>
      <c r="M95" s="206" t="str">
        <f t="shared" si="242"/>
        <v/>
      </c>
      <c r="N95" s="206">
        <f t="shared" si="242"/>
        <v>10</v>
      </c>
      <c r="O95" s="206" t="str">
        <f t="shared" si="242"/>
        <v/>
      </c>
      <c r="P95" s="206" t="str">
        <f t="shared" si="242"/>
        <v/>
      </c>
      <c r="Q95" s="206" t="str">
        <f t="shared" si="242"/>
        <v/>
      </c>
      <c r="R95" s="206" t="str">
        <f t="shared" si="242"/>
        <v/>
      </c>
      <c r="S95" s="206" t="str">
        <f t="shared" si="242"/>
        <v/>
      </c>
      <c r="T95" s="206" t="str">
        <f t="shared" si="242"/>
        <v/>
      </c>
      <c r="U95" s="206" t="str">
        <f t="shared" si="242"/>
        <v/>
      </c>
      <c r="V95" s="206" t="str">
        <f t="shared" si="242"/>
        <v/>
      </c>
      <c r="W95" s="206" t="str">
        <f t="shared" si="242"/>
        <v/>
      </c>
      <c r="X95" s="206" t="str">
        <f t="shared" si="242"/>
        <v/>
      </c>
      <c r="Y95" s="206" t="str">
        <f t="shared" si="242"/>
        <v/>
      </c>
      <c r="Z95" s="206" t="str">
        <f t="shared" si="242"/>
        <v/>
      </c>
      <c r="AA95" s="206"/>
      <c r="AB95" s="206" t="str">
        <f t="shared" ref="AB95:AI95" si="243">IF(ISNUMBER(SEARCH($F95,AB$8)),$D95,"")</f>
        <v/>
      </c>
      <c r="AC95" s="206" t="str">
        <f t="shared" si="243"/>
        <v/>
      </c>
      <c r="AD95" s="206" t="str">
        <f t="shared" si="243"/>
        <v/>
      </c>
      <c r="AE95" s="206" t="str">
        <f t="shared" si="243"/>
        <v/>
      </c>
      <c r="AF95" s="206" t="str">
        <f t="shared" si="243"/>
        <v/>
      </c>
      <c r="AG95" s="206">
        <f t="shared" si="243"/>
        <v>10</v>
      </c>
      <c r="AH95" s="206" t="str">
        <f t="shared" si="243"/>
        <v/>
      </c>
      <c r="AI95" s="206" t="str">
        <f t="shared" si="243"/>
        <v/>
      </c>
      <c r="AJ95" s="206"/>
      <c r="AK95" s="206" t="str">
        <f t="shared" ref="AK95:AR95" si="244">IF(ISNUMBER(SEARCH($H95,AK$8)),$D95,"")</f>
        <v/>
      </c>
      <c r="AL95" s="206" t="str">
        <f t="shared" si="244"/>
        <v/>
      </c>
      <c r="AM95" s="206" t="str">
        <f t="shared" si="244"/>
        <v/>
      </c>
      <c r="AN95" s="206">
        <f t="shared" si="244"/>
        <v>10</v>
      </c>
      <c r="AO95" s="206" t="str">
        <f t="shared" si="244"/>
        <v/>
      </c>
      <c r="AP95" s="206" t="str">
        <f t="shared" si="244"/>
        <v/>
      </c>
      <c r="AQ95" s="206" t="str">
        <f t="shared" si="244"/>
        <v/>
      </c>
      <c r="AR95" s="206" t="str">
        <f t="shared" si="244"/>
        <v/>
      </c>
    </row>
    <row r="96">
      <c r="A96" s="431"/>
      <c r="B96" s="122" t="s">
        <v>1639</v>
      </c>
      <c r="C96" s="122">
        <v>2.0</v>
      </c>
      <c r="D96" s="122">
        <v>7.0</v>
      </c>
      <c r="E96" s="122" t="s">
        <v>1471</v>
      </c>
      <c r="F96" s="122" t="s">
        <v>1449</v>
      </c>
      <c r="G96" s="122"/>
      <c r="H96" s="122" t="s">
        <v>1447</v>
      </c>
      <c r="I96" s="122"/>
      <c r="J96" s="206" t="str">
        <f t="shared" ref="J96:Z96" si="245">IF(ISNUMBER(SEARCH($E96,J$8)),$D96,"")</f>
        <v/>
      </c>
      <c r="K96" s="206" t="str">
        <f t="shared" si="245"/>
        <v/>
      </c>
      <c r="L96" s="206" t="str">
        <f t="shared" si="245"/>
        <v/>
      </c>
      <c r="M96" s="206" t="str">
        <f t="shared" si="245"/>
        <v/>
      </c>
      <c r="N96" s="206" t="str">
        <f t="shared" si="245"/>
        <v/>
      </c>
      <c r="O96" s="206" t="str">
        <f t="shared" si="245"/>
        <v/>
      </c>
      <c r="P96" s="206" t="str">
        <f t="shared" si="245"/>
        <v/>
      </c>
      <c r="Q96" s="206" t="str">
        <f t="shared" si="245"/>
        <v/>
      </c>
      <c r="R96" s="206" t="str">
        <f t="shared" si="245"/>
        <v/>
      </c>
      <c r="S96" s="206" t="str">
        <f t="shared" si="245"/>
        <v/>
      </c>
      <c r="T96" s="206">
        <f t="shared" si="245"/>
        <v>7</v>
      </c>
      <c r="U96" s="206" t="str">
        <f t="shared" si="245"/>
        <v/>
      </c>
      <c r="V96" s="206" t="str">
        <f t="shared" si="245"/>
        <v/>
      </c>
      <c r="W96" s="206" t="str">
        <f t="shared" si="245"/>
        <v/>
      </c>
      <c r="X96" s="206" t="str">
        <f t="shared" si="245"/>
        <v/>
      </c>
      <c r="Y96" s="206" t="str">
        <f t="shared" si="245"/>
        <v/>
      </c>
      <c r="Z96" s="206" t="str">
        <f t="shared" si="245"/>
        <v/>
      </c>
      <c r="AA96" s="206"/>
      <c r="AB96" s="206" t="str">
        <f t="shared" ref="AB96:AI96" si="246">IF(ISNUMBER(SEARCH($F96,AB$8)),$D96,"")</f>
        <v/>
      </c>
      <c r="AC96" s="206" t="str">
        <f t="shared" si="246"/>
        <v/>
      </c>
      <c r="AD96" s="206" t="str">
        <f t="shared" si="246"/>
        <v/>
      </c>
      <c r="AE96" s="206" t="str">
        <f t="shared" si="246"/>
        <v/>
      </c>
      <c r="AF96" s="206" t="str">
        <f t="shared" si="246"/>
        <v/>
      </c>
      <c r="AG96" s="206" t="str">
        <f t="shared" si="246"/>
        <v/>
      </c>
      <c r="AH96" s="206">
        <f t="shared" si="246"/>
        <v>7</v>
      </c>
      <c r="AI96" s="206" t="str">
        <f t="shared" si="246"/>
        <v/>
      </c>
      <c r="AJ96" s="206"/>
      <c r="AK96" s="206" t="str">
        <f t="shared" ref="AK96:AR96" si="247">IF(ISNUMBER(SEARCH($H96,AK$8)),$D96,"")</f>
        <v/>
      </c>
      <c r="AL96" s="206" t="str">
        <f t="shared" si="247"/>
        <v/>
      </c>
      <c r="AM96" s="206" t="str">
        <f t="shared" si="247"/>
        <v/>
      </c>
      <c r="AN96" s="206" t="str">
        <f t="shared" si="247"/>
        <v/>
      </c>
      <c r="AO96" s="206">
        <f t="shared" si="247"/>
        <v>7</v>
      </c>
      <c r="AP96" s="206" t="str">
        <f t="shared" si="247"/>
        <v/>
      </c>
      <c r="AQ96" s="206" t="str">
        <f t="shared" si="247"/>
        <v/>
      </c>
      <c r="AR96" s="206" t="str">
        <f t="shared" si="247"/>
        <v/>
      </c>
    </row>
    <row r="97">
      <c r="A97" s="431"/>
      <c r="B97" s="122" t="s">
        <v>1640</v>
      </c>
      <c r="C97" s="122">
        <v>3.0</v>
      </c>
      <c r="D97" s="122">
        <v>7.0</v>
      </c>
      <c r="E97" s="122" t="s">
        <v>1029</v>
      </c>
      <c r="F97" s="122" t="s">
        <v>1445</v>
      </c>
      <c r="G97" s="122" t="s">
        <v>1491</v>
      </c>
      <c r="H97" s="122" t="s">
        <v>1448</v>
      </c>
      <c r="I97" s="122"/>
      <c r="J97" s="206" t="str">
        <f t="shared" ref="J97:Z97" si="248">IF(ISNUMBER(SEARCH($E97,J$8)),$D97,"")</f>
        <v/>
      </c>
      <c r="K97" s="206">
        <f t="shared" si="248"/>
        <v>7</v>
      </c>
      <c r="L97" s="206" t="str">
        <f t="shared" si="248"/>
        <v/>
      </c>
      <c r="M97" s="206" t="str">
        <f t="shared" si="248"/>
        <v/>
      </c>
      <c r="N97" s="206" t="str">
        <f t="shared" si="248"/>
        <v/>
      </c>
      <c r="O97" s="206" t="str">
        <f t="shared" si="248"/>
        <v/>
      </c>
      <c r="P97" s="206" t="str">
        <f t="shared" si="248"/>
        <v/>
      </c>
      <c r="Q97" s="206" t="str">
        <f t="shared" si="248"/>
        <v/>
      </c>
      <c r="R97" s="206" t="str">
        <f t="shared" si="248"/>
        <v/>
      </c>
      <c r="S97" s="206" t="str">
        <f t="shared" si="248"/>
        <v/>
      </c>
      <c r="T97" s="206" t="str">
        <f t="shared" si="248"/>
        <v/>
      </c>
      <c r="U97" s="206" t="str">
        <f t="shared" si="248"/>
        <v/>
      </c>
      <c r="V97" s="206" t="str">
        <f t="shared" si="248"/>
        <v/>
      </c>
      <c r="W97" s="206" t="str">
        <f t="shared" si="248"/>
        <v/>
      </c>
      <c r="X97" s="206" t="str">
        <f t="shared" si="248"/>
        <v/>
      </c>
      <c r="Y97" s="206" t="str">
        <f t="shared" si="248"/>
        <v/>
      </c>
      <c r="Z97" s="206" t="str">
        <f t="shared" si="248"/>
        <v/>
      </c>
      <c r="AA97" s="206"/>
      <c r="AB97" s="206" t="str">
        <f t="shared" ref="AB97:AI97" si="249">IF(ISNUMBER(SEARCH($F97,AB$8)),$D97,"")</f>
        <v/>
      </c>
      <c r="AC97" s="206" t="str">
        <f t="shared" si="249"/>
        <v/>
      </c>
      <c r="AD97" s="206">
        <f t="shared" si="249"/>
        <v>7</v>
      </c>
      <c r="AE97" s="206" t="str">
        <f t="shared" si="249"/>
        <v/>
      </c>
      <c r="AF97" s="206" t="str">
        <f t="shared" si="249"/>
        <v/>
      </c>
      <c r="AG97" s="206" t="str">
        <f t="shared" si="249"/>
        <v/>
      </c>
      <c r="AH97" s="206" t="str">
        <f t="shared" si="249"/>
        <v/>
      </c>
      <c r="AI97" s="206" t="str">
        <f t="shared" si="249"/>
        <v/>
      </c>
      <c r="AJ97" s="206"/>
      <c r="AK97" s="206" t="str">
        <f t="shared" ref="AK97:AR97" si="250">IF(ISNUMBER(SEARCH($H97,AK$8)),$D97,"")</f>
        <v/>
      </c>
      <c r="AL97" s="206" t="str">
        <f t="shared" si="250"/>
        <v/>
      </c>
      <c r="AM97" s="206" t="str">
        <f t="shared" si="250"/>
        <v/>
      </c>
      <c r="AN97" s="206" t="str">
        <f t="shared" si="250"/>
        <v/>
      </c>
      <c r="AO97" s="206" t="str">
        <f t="shared" si="250"/>
        <v/>
      </c>
      <c r="AP97" s="206">
        <f t="shared" si="250"/>
        <v>7</v>
      </c>
      <c r="AQ97" s="206" t="str">
        <f t="shared" si="250"/>
        <v/>
      </c>
      <c r="AR97" s="206" t="str">
        <f t="shared" si="250"/>
        <v/>
      </c>
    </row>
    <row r="98">
      <c r="A98" s="431"/>
      <c r="B98" s="122" t="s">
        <v>1641</v>
      </c>
      <c r="C98" s="122">
        <v>4.0</v>
      </c>
      <c r="D98" s="122">
        <v>6.0</v>
      </c>
      <c r="E98" s="122" t="s">
        <v>1353</v>
      </c>
      <c r="F98" s="122" t="s">
        <v>1447</v>
      </c>
      <c r="G98" s="122"/>
      <c r="H98" s="122" t="s">
        <v>1443</v>
      </c>
      <c r="I98" s="122"/>
      <c r="J98" s="206" t="str">
        <f t="shared" ref="J98:Z98" si="251">IF(ISNUMBER(SEARCH($E98,J$8)),$D98,"")</f>
        <v/>
      </c>
      <c r="K98" s="206" t="str">
        <f t="shared" si="251"/>
        <v/>
      </c>
      <c r="L98" s="206" t="str">
        <f t="shared" si="251"/>
        <v/>
      </c>
      <c r="M98" s="206" t="str">
        <f t="shared" si="251"/>
        <v/>
      </c>
      <c r="N98" s="206" t="str">
        <f t="shared" si="251"/>
        <v/>
      </c>
      <c r="O98" s="206" t="str">
        <f t="shared" si="251"/>
        <v/>
      </c>
      <c r="P98" s="206" t="str">
        <f t="shared" si="251"/>
        <v/>
      </c>
      <c r="Q98" s="206">
        <f t="shared" si="251"/>
        <v>6</v>
      </c>
      <c r="R98" s="206" t="str">
        <f t="shared" si="251"/>
        <v/>
      </c>
      <c r="S98" s="206" t="str">
        <f t="shared" si="251"/>
        <v/>
      </c>
      <c r="T98" s="206" t="str">
        <f t="shared" si="251"/>
        <v/>
      </c>
      <c r="U98" s="206" t="str">
        <f t="shared" si="251"/>
        <v/>
      </c>
      <c r="V98" s="206" t="str">
        <f t="shared" si="251"/>
        <v/>
      </c>
      <c r="W98" s="206" t="str">
        <f t="shared" si="251"/>
        <v/>
      </c>
      <c r="X98" s="206" t="str">
        <f t="shared" si="251"/>
        <v/>
      </c>
      <c r="Y98" s="206" t="str">
        <f t="shared" si="251"/>
        <v/>
      </c>
      <c r="Z98" s="206" t="str">
        <f t="shared" si="251"/>
        <v/>
      </c>
      <c r="AA98" s="206"/>
      <c r="AB98" s="206" t="str">
        <f t="shared" ref="AB98:AI98" si="252">IF(ISNUMBER(SEARCH($F98,AB$8)),$D98,"")</f>
        <v/>
      </c>
      <c r="AC98" s="206" t="str">
        <f t="shared" si="252"/>
        <v/>
      </c>
      <c r="AD98" s="206" t="str">
        <f t="shared" si="252"/>
        <v/>
      </c>
      <c r="AE98" s="206" t="str">
        <f t="shared" si="252"/>
        <v/>
      </c>
      <c r="AF98" s="206">
        <f t="shared" si="252"/>
        <v>6</v>
      </c>
      <c r="AG98" s="206" t="str">
        <f t="shared" si="252"/>
        <v/>
      </c>
      <c r="AH98" s="206" t="str">
        <f t="shared" si="252"/>
        <v/>
      </c>
      <c r="AI98" s="206" t="str">
        <f t="shared" si="252"/>
        <v/>
      </c>
      <c r="AJ98" s="206"/>
      <c r="AK98" s="206">
        <f t="shared" ref="AK98:AR98" si="253">IF(ISNUMBER(SEARCH($H98,AK$8)),$D98,"")</f>
        <v>6</v>
      </c>
      <c r="AL98" s="206" t="str">
        <f t="shared" si="253"/>
        <v/>
      </c>
      <c r="AM98" s="206" t="str">
        <f t="shared" si="253"/>
        <v/>
      </c>
      <c r="AN98" s="206" t="str">
        <f t="shared" si="253"/>
        <v/>
      </c>
      <c r="AO98" s="206" t="str">
        <f t="shared" si="253"/>
        <v/>
      </c>
      <c r="AP98" s="206" t="str">
        <f t="shared" si="253"/>
        <v/>
      </c>
      <c r="AQ98" s="206" t="str">
        <f t="shared" si="253"/>
        <v/>
      </c>
      <c r="AR98" s="206" t="str">
        <f t="shared" si="253"/>
        <v/>
      </c>
    </row>
    <row r="99">
      <c r="A99" s="437"/>
      <c r="B99" s="420" t="s">
        <v>1642</v>
      </c>
      <c r="C99" s="420">
        <v>5.0</v>
      </c>
      <c r="D99" s="420">
        <v>8.0</v>
      </c>
      <c r="E99" s="420" t="s">
        <v>1076</v>
      </c>
      <c r="F99" s="420" t="s">
        <v>1444</v>
      </c>
      <c r="G99" s="420"/>
      <c r="H99" s="420" t="s">
        <v>1449</v>
      </c>
      <c r="I99" s="420"/>
      <c r="J99" s="206" t="str">
        <f t="shared" ref="J99:Z99" si="254">IF(ISNUMBER(SEARCH($E99,J$8)),$D99,"")</f>
        <v/>
      </c>
      <c r="K99" s="206" t="str">
        <f t="shared" si="254"/>
        <v/>
      </c>
      <c r="L99" s="206" t="str">
        <f t="shared" si="254"/>
        <v/>
      </c>
      <c r="M99" s="206" t="str">
        <f t="shared" si="254"/>
        <v/>
      </c>
      <c r="N99" s="206" t="str">
        <f t="shared" si="254"/>
        <v/>
      </c>
      <c r="O99" s="206" t="str">
        <f t="shared" si="254"/>
        <v/>
      </c>
      <c r="P99" s="206" t="str">
        <f t="shared" si="254"/>
        <v/>
      </c>
      <c r="Q99" s="206" t="str">
        <f t="shared" si="254"/>
        <v/>
      </c>
      <c r="R99" s="206" t="str">
        <f t="shared" si="254"/>
        <v/>
      </c>
      <c r="S99" s="206" t="str">
        <f t="shared" si="254"/>
        <v/>
      </c>
      <c r="T99" s="206" t="str">
        <f t="shared" si="254"/>
        <v/>
      </c>
      <c r="U99" s="206" t="str">
        <f t="shared" si="254"/>
        <v/>
      </c>
      <c r="V99" s="206" t="str">
        <f t="shared" si="254"/>
        <v/>
      </c>
      <c r="W99" s="206" t="str">
        <f t="shared" si="254"/>
        <v/>
      </c>
      <c r="X99" s="206" t="str">
        <f t="shared" si="254"/>
        <v/>
      </c>
      <c r="Y99" s="206" t="str">
        <f t="shared" si="254"/>
        <v/>
      </c>
      <c r="Z99" s="206">
        <f t="shared" si="254"/>
        <v>8</v>
      </c>
      <c r="AA99" s="206"/>
      <c r="AB99" s="206" t="str">
        <f t="shared" ref="AB99:AI99" si="255">IF(ISNUMBER(SEARCH($F99,AB$8)),$D99,"")</f>
        <v/>
      </c>
      <c r="AC99" s="206">
        <f t="shared" si="255"/>
        <v>8</v>
      </c>
      <c r="AD99" s="206" t="str">
        <f t="shared" si="255"/>
        <v/>
      </c>
      <c r="AE99" s="206" t="str">
        <f t="shared" si="255"/>
        <v/>
      </c>
      <c r="AF99" s="206" t="str">
        <f t="shared" si="255"/>
        <v/>
      </c>
      <c r="AG99" s="206" t="str">
        <f t="shared" si="255"/>
        <v/>
      </c>
      <c r="AH99" s="206" t="str">
        <f t="shared" si="255"/>
        <v/>
      </c>
      <c r="AI99" s="206" t="str">
        <f t="shared" si="255"/>
        <v/>
      </c>
      <c r="AJ99" s="206"/>
      <c r="AK99" s="206" t="str">
        <f t="shared" ref="AK99:AR99" si="256">IF(ISNUMBER(SEARCH($H99,AK$8)),$D99,"")</f>
        <v/>
      </c>
      <c r="AL99" s="206" t="str">
        <f t="shared" si="256"/>
        <v/>
      </c>
      <c r="AM99" s="206" t="str">
        <f t="shared" si="256"/>
        <v/>
      </c>
      <c r="AN99" s="206" t="str">
        <f t="shared" si="256"/>
        <v/>
      </c>
      <c r="AO99" s="206" t="str">
        <f t="shared" si="256"/>
        <v/>
      </c>
      <c r="AP99" s="206" t="str">
        <f t="shared" si="256"/>
        <v/>
      </c>
      <c r="AQ99" s="206">
        <f t="shared" si="256"/>
        <v>8</v>
      </c>
      <c r="AR99" s="206" t="str">
        <f t="shared" si="256"/>
        <v/>
      </c>
    </row>
    <row r="100">
      <c r="A100" s="426" t="s">
        <v>1475</v>
      </c>
      <c r="B100" s="427" t="s">
        <v>1565</v>
      </c>
      <c r="C100" s="427" t="s">
        <v>1477</v>
      </c>
      <c r="D100" s="427" t="s">
        <v>1478</v>
      </c>
      <c r="E100" s="427" t="s">
        <v>1489</v>
      </c>
      <c r="F100" s="427" t="s">
        <v>1481</v>
      </c>
      <c r="G100" s="427" t="s">
        <v>1482</v>
      </c>
      <c r="H100" s="356" t="s">
        <v>1483</v>
      </c>
      <c r="I100" s="356" t="s">
        <v>1484</v>
      </c>
      <c r="J100" s="206" t="str">
        <f t="shared" ref="J100:Z100" si="257">IF(ISNUMBER(SEARCH($E100,J$8)),$D100,"")</f>
        <v/>
      </c>
      <c r="K100" s="206" t="str">
        <f t="shared" si="257"/>
        <v/>
      </c>
      <c r="L100" s="206" t="str">
        <f t="shared" si="257"/>
        <v/>
      </c>
      <c r="M100" s="206" t="str">
        <f t="shared" si="257"/>
        <v/>
      </c>
      <c r="N100" s="206" t="str">
        <f t="shared" si="257"/>
        <v/>
      </c>
      <c r="O100" s="206" t="str">
        <f t="shared" si="257"/>
        <v/>
      </c>
      <c r="P100" s="206" t="str">
        <f t="shared" si="257"/>
        <v/>
      </c>
      <c r="Q100" s="206" t="str">
        <f t="shared" si="257"/>
        <v/>
      </c>
      <c r="R100" s="206" t="str">
        <f t="shared" si="257"/>
        <v/>
      </c>
      <c r="S100" s="206" t="str">
        <f t="shared" si="257"/>
        <v/>
      </c>
      <c r="T100" s="206" t="str">
        <f t="shared" si="257"/>
        <v/>
      </c>
      <c r="U100" s="206" t="str">
        <f t="shared" si="257"/>
        <v/>
      </c>
      <c r="V100" s="206" t="str">
        <f t="shared" si="257"/>
        <v/>
      </c>
      <c r="W100" s="206" t="str">
        <f t="shared" si="257"/>
        <v/>
      </c>
      <c r="X100" s="206" t="str">
        <f t="shared" si="257"/>
        <v/>
      </c>
      <c r="Y100" s="206" t="str">
        <f t="shared" si="257"/>
        <v/>
      </c>
      <c r="Z100" s="206" t="str">
        <f t="shared" si="257"/>
        <v/>
      </c>
      <c r="AA100" s="206"/>
      <c r="AB100" s="206" t="str">
        <f t="shared" ref="AB100:AI100" si="258">IF(ISNUMBER(SEARCH($F100,AB$8)),$D100,"")</f>
        <v/>
      </c>
      <c r="AC100" s="206" t="str">
        <f t="shared" si="258"/>
        <v/>
      </c>
      <c r="AD100" s="206" t="str">
        <f t="shared" si="258"/>
        <v/>
      </c>
      <c r="AE100" s="206" t="str">
        <f t="shared" si="258"/>
        <v/>
      </c>
      <c r="AF100" s="206" t="str">
        <f t="shared" si="258"/>
        <v/>
      </c>
      <c r="AG100" s="206" t="str">
        <f t="shared" si="258"/>
        <v/>
      </c>
      <c r="AH100" s="206" t="str">
        <f t="shared" si="258"/>
        <v/>
      </c>
      <c r="AI100" s="206" t="str">
        <f t="shared" si="258"/>
        <v/>
      </c>
      <c r="AJ100" s="206"/>
      <c r="AK100" s="206" t="str">
        <f t="shared" ref="AK100:AR100" si="259">IF(ISNUMBER(SEARCH($H100,AK$8)),$D100,"")</f>
        <v/>
      </c>
      <c r="AL100" s="206" t="str">
        <f t="shared" si="259"/>
        <v/>
      </c>
      <c r="AM100" s="206" t="str">
        <f t="shared" si="259"/>
        <v/>
      </c>
      <c r="AN100" s="206" t="str">
        <f t="shared" si="259"/>
        <v/>
      </c>
      <c r="AO100" s="206" t="str">
        <f t="shared" si="259"/>
        <v/>
      </c>
      <c r="AP100" s="206" t="str">
        <f t="shared" si="259"/>
        <v/>
      </c>
      <c r="AQ100" s="206" t="str">
        <f t="shared" si="259"/>
        <v/>
      </c>
      <c r="AR100" s="206" t="str">
        <f t="shared" si="259"/>
        <v/>
      </c>
    </row>
    <row r="101">
      <c r="A101" s="431" t="s">
        <v>1491</v>
      </c>
      <c r="B101" s="122" t="s">
        <v>1643</v>
      </c>
      <c r="C101" s="122">
        <v>1.0</v>
      </c>
      <c r="D101" s="122">
        <v>6.0</v>
      </c>
      <c r="E101" s="122" t="s">
        <v>1035</v>
      </c>
      <c r="F101" s="122" t="s">
        <v>1448</v>
      </c>
      <c r="G101" s="122"/>
      <c r="H101" s="122" t="s">
        <v>1448</v>
      </c>
      <c r="I101" s="122"/>
      <c r="J101" s="206" t="str">
        <f t="shared" ref="J101:Z101" si="260">IF(ISNUMBER(SEARCH($E101,J$8)),$D101,"")</f>
        <v/>
      </c>
      <c r="K101" s="206" t="str">
        <f t="shared" si="260"/>
        <v/>
      </c>
      <c r="L101" s="206" t="str">
        <f t="shared" si="260"/>
        <v/>
      </c>
      <c r="M101" s="206" t="str">
        <f t="shared" si="260"/>
        <v/>
      </c>
      <c r="N101" s="206" t="str">
        <f t="shared" si="260"/>
        <v/>
      </c>
      <c r="O101" s="206" t="str">
        <f t="shared" si="260"/>
        <v/>
      </c>
      <c r="P101" s="206" t="str">
        <f t="shared" si="260"/>
        <v/>
      </c>
      <c r="Q101" s="206" t="str">
        <f t="shared" si="260"/>
        <v/>
      </c>
      <c r="R101" s="206">
        <f t="shared" si="260"/>
        <v>6</v>
      </c>
      <c r="S101" s="206" t="str">
        <f t="shared" si="260"/>
        <v/>
      </c>
      <c r="T101" s="206" t="str">
        <f t="shared" si="260"/>
        <v/>
      </c>
      <c r="U101" s="206" t="str">
        <f t="shared" si="260"/>
        <v/>
      </c>
      <c r="V101" s="206" t="str">
        <f t="shared" si="260"/>
        <v/>
      </c>
      <c r="W101" s="206" t="str">
        <f t="shared" si="260"/>
        <v/>
      </c>
      <c r="X101" s="206" t="str">
        <f t="shared" si="260"/>
        <v/>
      </c>
      <c r="Y101" s="206" t="str">
        <f t="shared" si="260"/>
        <v/>
      </c>
      <c r="Z101" s="206" t="str">
        <f t="shared" si="260"/>
        <v/>
      </c>
      <c r="AA101" s="206"/>
      <c r="AB101" s="206" t="str">
        <f t="shared" ref="AB101:AI101" si="261">IF(ISNUMBER(SEARCH($F101,AB$8)),$D101,"")</f>
        <v/>
      </c>
      <c r="AC101" s="206" t="str">
        <f t="shared" si="261"/>
        <v/>
      </c>
      <c r="AD101" s="206" t="str">
        <f t="shared" si="261"/>
        <v/>
      </c>
      <c r="AE101" s="206" t="str">
        <f t="shared" si="261"/>
        <v/>
      </c>
      <c r="AF101" s="206" t="str">
        <f t="shared" si="261"/>
        <v/>
      </c>
      <c r="AG101" s="206">
        <f t="shared" si="261"/>
        <v>6</v>
      </c>
      <c r="AH101" s="206" t="str">
        <f t="shared" si="261"/>
        <v/>
      </c>
      <c r="AI101" s="206" t="str">
        <f t="shared" si="261"/>
        <v/>
      </c>
      <c r="AJ101" s="206"/>
      <c r="AK101" s="206" t="str">
        <f t="shared" ref="AK101:AR101" si="262">IF(ISNUMBER(SEARCH($H101,AK$8)),$D101,"")</f>
        <v/>
      </c>
      <c r="AL101" s="206" t="str">
        <f t="shared" si="262"/>
        <v/>
      </c>
      <c r="AM101" s="206" t="str">
        <f t="shared" si="262"/>
        <v/>
      </c>
      <c r="AN101" s="206" t="str">
        <f t="shared" si="262"/>
        <v/>
      </c>
      <c r="AO101" s="206" t="str">
        <f t="shared" si="262"/>
        <v/>
      </c>
      <c r="AP101" s="206">
        <f t="shared" si="262"/>
        <v>6</v>
      </c>
      <c r="AQ101" s="206" t="str">
        <f t="shared" si="262"/>
        <v/>
      </c>
      <c r="AR101" s="206" t="str">
        <f t="shared" si="262"/>
        <v/>
      </c>
    </row>
    <row r="102">
      <c r="A102" s="431"/>
      <c r="B102" s="122" t="s">
        <v>1526</v>
      </c>
      <c r="C102" s="122">
        <v>2.0</v>
      </c>
      <c r="D102" s="122">
        <v>10.0</v>
      </c>
      <c r="E102" s="122" t="s">
        <v>1060</v>
      </c>
      <c r="F102" s="122" t="s">
        <v>1449</v>
      </c>
      <c r="G102" s="122"/>
      <c r="H102" s="122" t="s">
        <v>1450</v>
      </c>
      <c r="I102" s="122" t="s">
        <v>1491</v>
      </c>
      <c r="J102" s="206" t="str">
        <f t="shared" ref="J102:Z102" si="263">IF(ISNUMBER(SEARCH($E102,J$8)),$D102,"")</f>
        <v/>
      </c>
      <c r="K102" s="206" t="str">
        <f t="shared" si="263"/>
        <v/>
      </c>
      <c r="L102" s="206" t="str">
        <f t="shared" si="263"/>
        <v/>
      </c>
      <c r="M102" s="206" t="str">
        <f t="shared" si="263"/>
        <v/>
      </c>
      <c r="N102" s="206" t="str">
        <f t="shared" si="263"/>
        <v/>
      </c>
      <c r="O102" s="206">
        <f t="shared" si="263"/>
        <v>10</v>
      </c>
      <c r="P102" s="206" t="str">
        <f t="shared" si="263"/>
        <v/>
      </c>
      <c r="Q102" s="206" t="str">
        <f t="shared" si="263"/>
        <v/>
      </c>
      <c r="R102" s="206" t="str">
        <f t="shared" si="263"/>
        <v/>
      </c>
      <c r="S102" s="206" t="str">
        <f t="shared" si="263"/>
        <v/>
      </c>
      <c r="T102" s="206" t="str">
        <f t="shared" si="263"/>
        <v/>
      </c>
      <c r="U102" s="206" t="str">
        <f t="shared" si="263"/>
        <v/>
      </c>
      <c r="V102" s="206" t="str">
        <f t="shared" si="263"/>
        <v/>
      </c>
      <c r="W102" s="206" t="str">
        <f t="shared" si="263"/>
        <v/>
      </c>
      <c r="X102" s="206" t="str">
        <f t="shared" si="263"/>
        <v/>
      </c>
      <c r="Y102" s="206" t="str">
        <f t="shared" si="263"/>
        <v/>
      </c>
      <c r="Z102" s="206" t="str">
        <f t="shared" si="263"/>
        <v/>
      </c>
      <c r="AA102" s="206"/>
      <c r="AB102" s="206" t="str">
        <f t="shared" ref="AB102:AI102" si="264">IF(ISNUMBER(SEARCH($F102,AB$8)),$D102,"")</f>
        <v/>
      </c>
      <c r="AC102" s="206" t="str">
        <f t="shared" si="264"/>
        <v/>
      </c>
      <c r="AD102" s="206" t="str">
        <f t="shared" si="264"/>
        <v/>
      </c>
      <c r="AE102" s="206" t="str">
        <f t="shared" si="264"/>
        <v/>
      </c>
      <c r="AF102" s="206" t="str">
        <f t="shared" si="264"/>
        <v/>
      </c>
      <c r="AG102" s="206" t="str">
        <f t="shared" si="264"/>
        <v/>
      </c>
      <c r="AH102" s="206">
        <f t="shared" si="264"/>
        <v>10</v>
      </c>
      <c r="AI102" s="206" t="str">
        <f t="shared" si="264"/>
        <v/>
      </c>
      <c r="AJ102" s="206"/>
      <c r="AK102" s="206" t="str">
        <f t="shared" ref="AK102:AR102" si="265">IF(ISNUMBER(SEARCH($H102,AK$8)),$D102,"")</f>
        <v/>
      </c>
      <c r="AL102" s="206" t="str">
        <f t="shared" si="265"/>
        <v/>
      </c>
      <c r="AM102" s="206" t="str">
        <f t="shared" si="265"/>
        <v/>
      </c>
      <c r="AN102" s="206" t="str">
        <f t="shared" si="265"/>
        <v/>
      </c>
      <c r="AO102" s="206" t="str">
        <f t="shared" si="265"/>
        <v/>
      </c>
      <c r="AP102" s="206" t="str">
        <f t="shared" si="265"/>
        <v/>
      </c>
      <c r="AQ102" s="206" t="str">
        <f t="shared" si="265"/>
        <v/>
      </c>
      <c r="AR102" s="206">
        <f t="shared" si="265"/>
        <v>10</v>
      </c>
    </row>
    <row r="103">
      <c r="A103" s="431"/>
      <c r="B103" s="122" t="s">
        <v>1644</v>
      </c>
      <c r="C103" s="122">
        <v>3.0</v>
      </c>
      <c r="D103" s="122">
        <v>9.0</v>
      </c>
      <c r="E103" s="122" t="s">
        <v>1029</v>
      </c>
      <c r="F103" s="122" t="s">
        <v>1447</v>
      </c>
      <c r="G103" s="122" t="s">
        <v>1491</v>
      </c>
      <c r="H103" s="122" t="s">
        <v>1443</v>
      </c>
      <c r="I103" s="122"/>
      <c r="J103" s="206" t="str">
        <f t="shared" ref="J103:Z103" si="266">IF(ISNUMBER(SEARCH($E103,J$8)),$D103,"")</f>
        <v/>
      </c>
      <c r="K103" s="206">
        <f t="shared" si="266"/>
        <v>9</v>
      </c>
      <c r="L103" s="206" t="str">
        <f t="shared" si="266"/>
        <v/>
      </c>
      <c r="M103" s="206" t="str">
        <f t="shared" si="266"/>
        <v/>
      </c>
      <c r="N103" s="206" t="str">
        <f t="shared" si="266"/>
        <v/>
      </c>
      <c r="O103" s="206" t="str">
        <f t="shared" si="266"/>
        <v/>
      </c>
      <c r="P103" s="206" t="str">
        <f t="shared" si="266"/>
        <v/>
      </c>
      <c r="Q103" s="206" t="str">
        <f t="shared" si="266"/>
        <v/>
      </c>
      <c r="R103" s="206" t="str">
        <f t="shared" si="266"/>
        <v/>
      </c>
      <c r="S103" s="206" t="str">
        <f t="shared" si="266"/>
        <v/>
      </c>
      <c r="T103" s="206" t="str">
        <f t="shared" si="266"/>
        <v/>
      </c>
      <c r="U103" s="206" t="str">
        <f t="shared" si="266"/>
        <v/>
      </c>
      <c r="V103" s="206" t="str">
        <f t="shared" si="266"/>
        <v/>
      </c>
      <c r="W103" s="206" t="str">
        <f t="shared" si="266"/>
        <v/>
      </c>
      <c r="X103" s="206" t="str">
        <f t="shared" si="266"/>
        <v/>
      </c>
      <c r="Y103" s="206" t="str">
        <f t="shared" si="266"/>
        <v/>
      </c>
      <c r="Z103" s="206" t="str">
        <f t="shared" si="266"/>
        <v/>
      </c>
      <c r="AA103" s="206"/>
      <c r="AB103" s="206" t="str">
        <f t="shared" ref="AB103:AI103" si="267">IF(ISNUMBER(SEARCH($F103,AB$8)),$D103,"")</f>
        <v/>
      </c>
      <c r="AC103" s="206" t="str">
        <f t="shared" si="267"/>
        <v/>
      </c>
      <c r="AD103" s="206" t="str">
        <f t="shared" si="267"/>
        <v/>
      </c>
      <c r="AE103" s="206" t="str">
        <f t="shared" si="267"/>
        <v/>
      </c>
      <c r="AF103" s="206">
        <f t="shared" si="267"/>
        <v>9</v>
      </c>
      <c r="AG103" s="206" t="str">
        <f t="shared" si="267"/>
        <v/>
      </c>
      <c r="AH103" s="206" t="str">
        <f t="shared" si="267"/>
        <v/>
      </c>
      <c r="AI103" s="206" t="str">
        <f t="shared" si="267"/>
        <v/>
      </c>
      <c r="AJ103" s="206"/>
      <c r="AK103" s="206">
        <f t="shared" ref="AK103:AR103" si="268">IF(ISNUMBER(SEARCH($H103,AK$8)),$D103,"")</f>
        <v>9</v>
      </c>
      <c r="AL103" s="206" t="str">
        <f t="shared" si="268"/>
        <v/>
      </c>
      <c r="AM103" s="206" t="str">
        <f t="shared" si="268"/>
        <v/>
      </c>
      <c r="AN103" s="206" t="str">
        <f t="shared" si="268"/>
        <v/>
      </c>
      <c r="AO103" s="206" t="str">
        <f t="shared" si="268"/>
        <v/>
      </c>
      <c r="AP103" s="206" t="str">
        <f t="shared" si="268"/>
        <v/>
      </c>
      <c r="AQ103" s="206" t="str">
        <f t="shared" si="268"/>
        <v/>
      </c>
      <c r="AR103" s="206" t="str">
        <f t="shared" si="268"/>
        <v/>
      </c>
    </row>
    <row r="104">
      <c r="A104" s="431"/>
      <c r="B104" s="122" t="s">
        <v>1645</v>
      </c>
      <c r="C104" s="122">
        <v>4.0</v>
      </c>
      <c r="D104" s="122">
        <v>9.0</v>
      </c>
      <c r="E104" s="122" t="s">
        <v>1076</v>
      </c>
      <c r="F104" s="122" t="s">
        <v>1445</v>
      </c>
      <c r="G104" s="122"/>
      <c r="H104" s="122" t="s">
        <v>1449</v>
      </c>
      <c r="I104" s="122"/>
      <c r="J104" s="206" t="str">
        <f t="shared" ref="J104:Z104" si="269">IF(ISNUMBER(SEARCH($E104,J$8)),$D104,"")</f>
        <v/>
      </c>
      <c r="K104" s="206" t="str">
        <f t="shared" si="269"/>
        <v/>
      </c>
      <c r="L104" s="206" t="str">
        <f t="shared" si="269"/>
        <v/>
      </c>
      <c r="M104" s="206" t="str">
        <f t="shared" si="269"/>
        <v/>
      </c>
      <c r="N104" s="206" t="str">
        <f t="shared" si="269"/>
        <v/>
      </c>
      <c r="O104" s="206" t="str">
        <f t="shared" si="269"/>
        <v/>
      </c>
      <c r="P104" s="206" t="str">
        <f t="shared" si="269"/>
        <v/>
      </c>
      <c r="Q104" s="206" t="str">
        <f t="shared" si="269"/>
        <v/>
      </c>
      <c r="R104" s="206" t="str">
        <f t="shared" si="269"/>
        <v/>
      </c>
      <c r="S104" s="206" t="str">
        <f t="shared" si="269"/>
        <v/>
      </c>
      <c r="T104" s="206" t="str">
        <f t="shared" si="269"/>
        <v/>
      </c>
      <c r="U104" s="206" t="str">
        <f t="shared" si="269"/>
        <v/>
      </c>
      <c r="V104" s="206" t="str">
        <f t="shared" si="269"/>
        <v/>
      </c>
      <c r="W104" s="206" t="str">
        <f t="shared" si="269"/>
        <v/>
      </c>
      <c r="X104" s="206" t="str">
        <f t="shared" si="269"/>
        <v/>
      </c>
      <c r="Y104" s="206" t="str">
        <f t="shared" si="269"/>
        <v/>
      </c>
      <c r="Z104" s="206">
        <f t="shared" si="269"/>
        <v>9</v>
      </c>
      <c r="AA104" s="206"/>
      <c r="AB104" s="206" t="str">
        <f t="shared" ref="AB104:AI104" si="270">IF(ISNUMBER(SEARCH($F104,AB$8)),$D104,"")</f>
        <v/>
      </c>
      <c r="AC104" s="206" t="str">
        <f t="shared" si="270"/>
        <v/>
      </c>
      <c r="AD104" s="206">
        <f t="shared" si="270"/>
        <v>9</v>
      </c>
      <c r="AE104" s="206" t="str">
        <f t="shared" si="270"/>
        <v/>
      </c>
      <c r="AF104" s="206" t="str">
        <f t="shared" si="270"/>
        <v/>
      </c>
      <c r="AG104" s="206" t="str">
        <f t="shared" si="270"/>
        <v/>
      </c>
      <c r="AH104" s="206" t="str">
        <f t="shared" si="270"/>
        <v/>
      </c>
      <c r="AI104" s="206" t="str">
        <f t="shared" si="270"/>
        <v/>
      </c>
      <c r="AJ104" s="206"/>
      <c r="AK104" s="206" t="str">
        <f t="shared" ref="AK104:AR104" si="271">IF(ISNUMBER(SEARCH($H104,AK$8)),$D104,"")</f>
        <v/>
      </c>
      <c r="AL104" s="206" t="str">
        <f t="shared" si="271"/>
        <v/>
      </c>
      <c r="AM104" s="206" t="str">
        <f t="shared" si="271"/>
        <v/>
      </c>
      <c r="AN104" s="206" t="str">
        <f t="shared" si="271"/>
        <v/>
      </c>
      <c r="AO104" s="206" t="str">
        <f t="shared" si="271"/>
        <v/>
      </c>
      <c r="AP104" s="206" t="str">
        <f t="shared" si="271"/>
        <v/>
      </c>
      <c r="AQ104" s="206">
        <f t="shared" si="271"/>
        <v>9</v>
      </c>
      <c r="AR104" s="206" t="str">
        <f t="shared" si="271"/>
        <v/>
      </c>
    </row>
    <row r="105">
      <c r="A105" s="431"/>
      <c r="B105" s="122" t="s">
        <v>1646</v>
      </c>
      <c r="C105" s="122">
        <v>5.0</v>
      </c>
      <c r="D105" s="122">
        <v>8.0</v>
      </c>
      <c r="E105" s="122" t="s">
        <v>1042</v>
      </c>
      <c r="F105" s="122" t="s">
        <v>1443</v>
      </c>
      <c r="G105" s="122"/>
      <c r="H105" s="122" t="s">
        <v>1447</v>
      </c>
      <c r="I105" s="122"/>
      <c r="J105" s="206" t="str">
        <f t="shared" ref="J105:Z105" si="272">IF(ISNUMBER(SEARCH($E105,J$8)),$D105,"")</f>
        <v/>
      </c>
      <c r="K105" s="206" t="str">
        <f t="shared" si="272"/>
        <v/>
      </c>
      <c r="L105" s="206" t="str">
        <f t="shared" si="272"/>
        <v/>
      </c>
      <c r="M105" s="206" t="str">
        <f t="shared" si="272"/>
        <v/>
      </c>
      <c r="N105" s="206" t="str">
        <f t="shared" si="272"/>
        <v/>
      </c>
      <c r="O105" s="206" t="str">
        <f t="shared" si="272"/>
        <v/>
      </c>
      <c r="P105" s="206" t="str">
        <f t="shared" si="272"/>
        <v/>
      </c>
      <c r="Q105" s="206" t="str">
        <f t="shared" si="272"/>
        <v/>
      </c>
      <c r="R105" s="206" t="str">
        <f t="shared" si="272"/>
        <v/>
      </c>
      <c r="S105" s="206">
        <f t="shared" si="272"/>
        <v>8</v>
      </c>
      <c r="T105" s="206" t="str">
        <f t="shared" si="272"/>
        <v/>
      </c>
      <c r="U105" s="206" t="str">
        <f t="shared" si="272"/>
        <v/>
      </c>
      <c r="V105" s="206" t="str">
        <f t="shared" si="272"/>
        <v/>
      </c>
      <c r="W105" s="206" t="str">
        <f t="shared" si="272"/>
        <v/>
      </c>
      <c r="X105" s="206" t="str">
        <f t="shared" si="272"/>
        <v/>
      </c>
      <c r="Y105" s="206" t="str">
        <f t="shared" si="272"/>
        <v/>
      </c>
      <c r="Z105" s="206" t="str">
        <f t="shared" si="272"/>
        <v/>
      </c>
      <c r="AA105" s="206"/>
      <c r="AB105" s="206">
        <f t="shared" ref="AB105:AI105" si="273">IF(ISNUMBER(SEARCH($F105,AB$8)),$D105,"")</f>
        <v>8</v>
      </c>
      <c r="AC105" s="206" t="str">
        <f t="shared" si="273"/>
        <v/>
      </c>
      <c r="AD105" s="206" t="str">
        <f t="shared" si="273"/>
        <v/>
      </c>
      <c r="AE105" s="206" t="str">
        <f t="shared" si="273"/>
        <v/>
      </c>
      <c r="AF105" s="206" t="str">
        <f t="shared" si="273"/>
        <v/>
      </c>
      <c r="AG105" s="206" t="str">
        <f t="shared" si="273"/>
        <v/>
      </c>
      <c r="AH105" s="206" t="str">
        <f t="shared" si="273"/>
        <v/>
      </c>
      <c r="AI105" s="206" t="str">
        <f t="shared" si="273"/>
        <v/>
      </c>
      <c r="AJ105" s="206"/>
      <c r="AK105" s="206" t="str">
        <f t="shared" ref="AK105:AR105" si="274">IF(ISNUMBER(SEARCH($H105,AK$8)),$D105,"")</f>
        <v/>
      </c>
      <c r="AL105" s="206" t="str">
        <f t="shared" si="274"/>
        <v/>
      </c>
      <c r="AM105" s="206" t="str">
        <f t="shared" si="274"/>
        <v/>
      </c>
      <c r="AN105" s="206" t="str">
        <f t="shared" si="274"/>
        <v/>
      </c>
      <c r="AO105" s="206">
        <f t="shared" si="274"/>
        <v>8</v>
      </c>
      <c r="AP105" s="206" t="str">
        <f t="shared" si="274"/>
        <v/>
      </c>
      <c r="AQ105" s="206" t="str">
        <f t="shared" si="274"/>
        <v/>
      </c>
      <c r="AR105" s="206" t="str">
        <f t="shared" si="274"/>
        <v/>
      </c>
    </row>
    <row r="106">
      <c r="A106" s="437"/>
      <c r="B106" s="420" t="s">
        <v>1647</v>
      </c>
      <c r="C106" s="420">
        <v>6.0</v>
      </c>
      <c r="D106" s="420">
        <v>7.0</v>
      </c>
      <c r="E106" s="420" t="s">
        <v>1009</v>
      </c>
      <c r="F106" s="420" t="s">
        <v>1446</v>
      </c>
      <c r="G106" s="420"/>
      <c r="H106" s="420" t="s">
        <v>1445</v>
      </c>
      <c r="I106" s="420"/>
      <c r="J106" s="206" t="str">
        <f t="shared" ref="J106:Z106" si="275">IF(ISNUMBER(SEARCH($E106,J$8)),$D106,"")</f>
        <v/>
      </c>
      <c r="K106" s="206" t="str">
        <f t="shared" si="275"/>
        <v/>
      </c>
      <c r="L106" s="206" t="str">
        <f t="shared" si="275"/>
        <v/>
      </c>
      <c r="M106" s="206" t="str">
        <f t="shared" si="275"/>
        <v/>
      </c>
      <c r="N106" s="206">
        <f t="shared" si="275"/>
        <v>7</v>
      </c>
      <c r="O106" s="206" t="str">
        <f t="shared" si="275"/>
        <v/>
      </c>
      <c r="P106" s="206" t="str">
        <f t="shared" si="275"/>
        <v/>
      </c>
      <c r="Q106" s="206" t="str">
        <f t="shared" si="275"/>
        <v/>
      </c>
      <c r="R106" s="206" t="str">
        <f t="shared" si="275"/>
        <v/>
      </c>
      <c r="S106" s="206" t="str">
        <f t="shared" si="275"/>
        <v/>
      </c>
      <c r="T106" s="206" t="str">
        <f t="shared" si="275"/>
        <v/>
      </c>
      <c r="U106" s="206" t="str">
        <f t="shared" si="275"/>
        <v/>
      </c>
      <c r="V106" s="206" t="str">
        <f t="shared" si="275"/>
        <v/>
      </c>
      <c r="W106" s="206" t="str">
        <f t="shared" si="275"/>
        <v/>
      </c>
      <c r="X106" s="206" t="str">
        <f t="shared" si="275"/>
        <v/>
      </c>
      <c r="Y106" s="206" t="str">
        <f t="shared" si="275"/>
        <v/>
      </c>
      <c r="Z106" s="206" t="str">
        <f t="shared" si="275"/>
        <v/>
      </c>
      <c r="AA106" s="206"/>
      <c r="AB106" s="206" t="str">
        <f t="shared" ref="AB106:AI106" si="276">IF(ISNUMBER(SEARCH($F106,AB$8)),$D106,"")</f>
        <v/>
      </c>
      <c r="AC106" s="206" t="str">
        <f t="shared" si="276"/>
        <v/>
      </c>
      <c r="AD106" s="206" t="str">
        <f t="shared" si="276"/>
        <v/>
      </c>
      <c r="AE106" s="206">
        <f t="shared" si="276"/>
        <v>7</v>
      </c>
      <c r="AF106" s="206" t="str">
        <f t="shared" si="276"/>
        <v/>
      </c>
      <c r="AG106" s="206" t="str">
        <f t="shared" si="276"/>
        <v/>
      </c>
      <c r="AH106" s="206" t="str">
        <f t="shared" si="276"/>
        <v/>
      </c>
      <c r="AI106" s="206" t="str">
        <f t="shared" si="276"/>
        <v/>
      </c>
      <c r="AJ106" s="206"/>
      <c r="AK106" s="206" t="str">
        <f t="shared" ref="AK106:AR106" si="277">IF(ISNUMBER(SEARCH($H106,AK$8)),$D106,"")</f>
        <v/>
      </c>
      <c r="AL106" s="206" t="str">
        <f t="shared" si="277"/>
        <v/>
      </c>
      <c r="AM106" s="206">
        <f t="shared" si="277"/>
        <v>7</v>
      </c>
      <c r="AN106" s="206" t="str">
        <f t="shared" si="277"/>
        <v/>
      </c>
      <c r="AO106" s="206" t="str">
        <f t="shared" si="277"/>
        <v/>
      </c>
      <c r="AP106" s="206" t="str">
        <f t="shared" si="277"/>
        <v/>
      </c>
      <c r="AQ106" s="206" t="str">
        <f t="shared" si="277"/>
        <v/>
      </c>
      <c r="AR106" s="206" t="str">
        <f t="shared" si="277"/>
        <v/>
      </c>
    </row>
    <row r="107">
      <c r="A107" s="426" t="s">
        <v>1475</v>
      </c>
      <c r="B107" s="427" t="s">
        <v>1577</v>
      </c>
      <c r="C107" s="427" t="s">
        <v>1477</v>
      </c>
      <c r="D107" s="427" t="s">
        <v>1478</v>
      </c>
      <c r="E107" s="427" t="s">
        <v>1489</v>
      </c>
      <c r="F107" s="427" t="s">
        <v>1481</v>
      </c>
      <c r="G107" s="427" t="s">
        <v>1482</v>
      </c>
      <c r="H107" s="356" t="s">
        <v>1483</v>
      </c>
      <c r="I107" s="356" t="s">
        <v>1484</v>
      </c>
      <c r="J107" s="206" t="str">
        <f t="shared" ref="J107:Z107" si="278">IF(ISNUMBER(SEARCH($E107,J$8)),$D107,"")</f>
        <v/>
      </c>
      <c r="K107" s="206" t="str">
        <f t="shared" si="278"/>
        <v/>
      </c>
      <c r="L107" s="206" t="str">
        <f t="shared" si="278"/>
        <v/>
      </c>
      <c r="M107" s="206" t="str">
        <f t="shared" si="278"/>
        <v/>
      </c>
      <c r="N107" s="206" t="str">
        <f t="shared" si="278"/>
        <v/>
      </c>
      <c r="O107" s="206" t="str">
        <f t="shared" si="278"/>
        <v/>
      </c>
      <c r="P107" s="206" t="str">
        <f t="shared" si="278"/>
        <v/>
      </c>
      <c r="Q107" s="206" t="str">
        <f t="shared" si="278"/>
        <v/>
      </c>
      <c r="R107" s="206" t="str">
        <f t="shared" si="278"/>
        <v/>
      </c>
      <c r="S107" s="206" t="str">
        <f t="shared" si="278"/>
        <v/>
      </c>
      <c r="T107" s="206" t="str">
        <f t="shared" si="278"/>
        <v/>
      </c>
      <c r="U107" s="206" t="str">
        <f t="shared" si="278"/>
        <v/>
      </c>
      <c r="V107" s="206" t="str">
        <f t="shared" si="278"/>
        <v/>
      </c>
      <c r="W107" s="206" t="str">
        <f t="shared" si="278"/>
        <v/>
      </c>
      <c r="X107" s="206" t="str">
        <f t="shared" si="278"/>
        <v/>
      </c>
      <c r="Y107" s="206" t="str">
        <f t="shared" si="278"/>
        <v/>
      </c>
      <c r="Z107" s="206" t="str">
        <f t="shared" si="278"/>
        <v/>
      </c>
      <c r="AA107" s="206"/>
      <c r="AB107" s="206" t="str">
        <f t="shared" ref="AB107:AI107" si="279">IF(ISNUMBER(SEARCH($F107,AB$8)),$D107,"")</f>
        <v/>
      </c>
      <c r="AC107" s="206" t="str">
        <f t="shared" si="279"/>
        <v/>
      </c>
      <c r="AD107" s="206" t="str">
        <f t="shared" si="279"/>
        <v/>
      </c>
      <c r="AE107" s="206" t="str">
        <f t="shared" si="279"/>
        <v/>
      </c>
      <c r="AF107" s="206" t="str">
        <f t="shared" si="279"/>
        <v/>
      </c>
      <c r="AG107" s="206" t="str">
        <f t="shared" si="279"/>
        <v/>
      </c>
      <c r="AH107" s="206" t="str">
        <f t="shared" si="279"/>
        <v/>
      </c>
      <c r="AI107" s="206" t="str">
        <f t="shared" si="279"/>
        <v/>
      </c>
      <c r="AJ107" s="206"/>
      <c r="AK107" s="206" t="str">
        <f t="shared" ref="AK107:AR107" si="280">IF(ISNUMBER(SEARCH($H107,AK$8)),$D107,"")</f>
        <v/>
      </c>
      <c r="AL107" s="206" t="str">
        <f t="shared" si="280"/>
        <v/>
      </c>
      <c r="AM107" s="206" t="str">
        <f t="shared" si="280"/>
        <v/>
      </c>
      <c r="AN107" s="206" t="str">
        <f t="shared" si="280"/>
        <v/>
      </c>
      <c r="AO107" s="206" t="str">
        <f t="shared" si="280"/>
        <v/>
      </c>
      <c r="AP107" s="206" t="str">
        <f t="shared" si="280"/>
        <v/>
      </c>
      <c r="AQ107" s="206" t="str">
        <f t="shared" si="280"/>
        <v/>
      </c>
      <c r="AR107" s="206" t="str">
        <f t="shared" si="280"/>
        <v/>
      </c>
    </row>
    <row r="108">
      <c r="A108" s="431" t="s">
        <v>1491</v>
      </c>
      <c r="B108" s="122" t="s">
        <v>1648</v>
      </c>
      <c r="C108" s="122">
        <v>2.0</v>
      </c>
      <c r="D108" s="122">
        <v>8.0</v>
      </c>
      <c r="E108" s="122" t="s">
        <v>1035</v>
      </c>
      <c r="F108" s="122" t="s">
        <v>1449</v>
      </c>
      <c r="G108" s="122"/>
      <c r="H108" s="122" t="s">
        <v>1447</v>
      </c>
      <c r="I108" s="122"/>
      <c r="J108" s="206" t="str">
        <f t="shared" ref="J108:Z108" si="281">IF(ISNUMBER(SEARCH($E108,J$8)),$D108,"")</f>
        <v/>
      </c>
      <c r="K108" s="206" t="str">
        <f t="shared" si="281"/>
        <v/>
      </c>
      <c r="L108" s="206" t="str">
        <f t="shared" si="281"/>
        <v/>
      </c>
      <c r="M108" s="206" t="str">
        <f t="shared" si="281"/>
        <v/>
      </c>
      <c r="N108" s="206" t="str">
        <f t="shared" si="281"/>
        <v/>
      </c>
      <c r="O108" s="206" t="str">
        <f t="shared" si="281"/>
        <v/>
      </c>
      <c r="P108" s="206" t="str">
        <f t="shared" si="281"/>
        <v/>
      </c>
      <c r="Q108" s="206" t="str">
        <f t="shared" si="281"/>
        <v/>
      </c>
      <c r="R108" s="206">
        <f t="shared" si="281"/>
        <v>8</v>
      </c>
      <c r="S108" s="206" t="str">
        <f t="shared" si="281"/>
        <v/>
      </c>
      <c r="T108" s="206" t="str">
        <f t="shared" si="281"/>
        <v/>
      </c>
      <c r="U108" s="206" t="str">
        <f t="shared" si="281"/>
        <v/>
      </c>
      <c r="V108" s="206" t="str">
        <f t="shared" si="281"/>
        <v/>
      </c>
      <c r="W108" s="206" t="str">
        <f t="shared" si="281"/>
        <v/>
      </c>
      <c r="X108" s="206" t="str">
        <f t="shared" si="281"/>
        <v/>
      </c>
      <c r="Y108" s="206" t="str">
        <f t="shared" si="281"/>
        <v/>
      </c>
      <c r="Z108" s="206" t="str">
        <f t="shared" si="281"/>
        <v/>
      </c>
      <c r="AA108" s="206"/>
      <c r="AB108" s="206" t="str">
        <f t="shared" ref="AB108:AI108" si="282">IF(ISNUMBER(SEARCH($F108,AB$8)),$D108,"")</f>
        <v/>
      </c>
      <c r="AC108" s="206" t="str">
        <f t="shared" si="282"/>
        <v/>
      </c>
      <c r="AD108" s="206" t="str">
        <f t="shared" si="282"/>
        <v/>
      </c>
      <c r="AE108" s="206" t="str">
        <f t="shared" si="282"/>
        <v/>
      </c>
      <c r="AF108" s="206" t="str">
        <f t="shared" si="282"/>
        <v/>
      </c>
      <c r="AG108" s="206" t="str">
        <f t="shared" si="282"/>
        <v/>
      </c>
      <c r="AH108" s="206">
        <f t="shared" si="282"/>
        <v>8</v>
      </c>
      <c r="AI108" s="206" t="str">
        <f t="shared" si="282"/>
        <v/>
      </c>
      <c r="AJ108" s="206"/>
      <c r="AK108" s="206" t="str">
        <f t="shared" ref="AK108:AR108" si="283">IF(ISNUMBER(SEARCH($H108,AK$8)),$D108,"")</f>
        <v/>
      </c>
      <c r="AL108" s="206" t="str">
        <f t="shared" si="283"/>
        <v/>
      </c>
      <c r="AM108" s="206" t="str">
        <f t="shared" si="283"/>
        <v/>
      </c>
      <c r="AN108" s="206" t="str">
        <f t="shared" si="283"/>
        <v/>
      </c>
      <c r="AO108" s="206">
        <f t="shared" si="283"/>
        <v>8</v>
      </c>
      <c r="AP108" s="206" t="str">
        <f t="shared" si="283"/>
        <v/>
      </c>
      <c r="AQ108" s="206" t="str">
        <f t="shared" si="283"/>
        <v/>
      </c>
      <c r="AR108" s="206" t="str">
        <f t="shared" si="283"/>
        <v/>
      </c>
    </row>
    <row r="109">
      <c r="A109" s="431"/>
      <c r="B109" s="122" t="s">
        <v>1507</v>
      </c>
      <c r="C109" s="122">
        <v>3.0</v>
      </c>
      <c r="D109" s="122">
        <v>10.0</v>
      </c>
      <c r="E109" s="122" t="s">
        <v>1066</v>
      </c>
      <c r="F109" s="122" t="s">
        <v>1447</v>
      </c>
      <c r="G109" s="122"/>
      <c r="H109" s="122" t="s">
        <v>1446</v>
      </c>
      <c r="I109" s="122"/>
      <c r="J109" s="206" t="str">
        <f t="shared" ref="J109:Z109" si="284">IF(ISNUMBER(SEARCH($E109,J$8)),$D109,"")</f>
        <v/>
      </c>
      <c r="K109" s="206" t="str">
        <f t="shared" si="284"/>
        <v/>
      </c>
      <c r="L109" s="206" t="str">
        <f t="shared" si="284"/>
        <v/>
      </c>
      <c r="M109" s="206" t="str">
        <f t="shared" si="284"/>
        <v/>
      </c>
      <c r="N109" s="206" t="str">
        <f t="shared" si="284"/>
        <v/>
      </c>
      <c r="O109" s="206" t="str">
        <f t="shared" si="284"/>
        <v/>
      </c>
      <c r="P109" s="206" t="str">
        <f t="shared" si="284"/>
        <v/>
      </c>
      <c r="Q109" s="206" t="str">
        <f t="shared" si="284"/>
        <v/>
      </c>
      <c r="R109" s="206" t="str">
        <f t="shared" si="284"/>
        <v/>
      </c>
      <c r="S109" s="206" t="str">
        <f t="shared" si="284"/>
        <v/>
      </c>
      <c r="T109" s="206" t="str">
        <f t="shared" si="284"/>
        <v/>
      </c>
      <c r="U109" s="206" t="str">
        <f t="shared" si="284"/>
        <v/>
      </c>
      <c r="V109" s="206" t="str">
        <f t="shared" si="284"/>
        <v/>
      </c>
      <c r="W109" s="206" t="str">
        <f t="shared" si="284"/>
        <v/>
      </c>
      <c r="X109" s="206">
        <f t="shared" si="284"/>
        <v>10</v>
      </c>
      <c r="Y109" s="206" t="str">
        <f t="shared" si="284"/>
        <v/>
      </c>
      <c r="Z109" s="206" t="str">
        <f t="shared" si="284"/>
        <v/>
      </c>
      <c r="AA109" s="206"/>
      <c r="AB109" s="206" t="str">
        <f t="shared" ref="AB109:AI109" si="285">IF(ISNUMBER(SEARCH($F109,AB$8)),$D109,"")</f>
        <v/>
      </c>
      <c r="AC109" s="206" t="str">
        <f t="shared" si="285"/>
        <v/>
      </c>
      <c r="AD109" s="206" t="str">
        <f t="shared" si="285"/>
        <v/>
      </c>
      <c r="AE109" s="206" t="str">
        <f t="shared" si="285"/>
        <v/>
      </c>
      <c r="AF109" s="206">
        <f t="shared" si="285"/>
        <v>10</v>
      </c>
      <c r="AG109" s="206" t="str">
        <f t="shared" si="285"/>
        <v/>
      </c>
      <c r="AH109" s="206" t="str">
        <f t="shared" si="285"/>
        <v/>
      </c>
      <c r="AI109" s="206" t="str">
        <f t="shared" si="285"/>
        <v/>
      </c>
      <c r="AJ109" s="206"/>
      <c r="AK109" s="206" t="str">
        <f t="shared" ref="AK109:AR109" si="286">IF(ISNUMBER(SEARCH($H109,AK$8)),$D109,"")</f>
        <v/>
      </c>
      <c r="AL109" s="206" t="str">
        <f t="shared" si="286"/>
        <v/>
      </c>
      <c r="AM109" s="206" t="str">
        <f t="shared" si="286"/>
        <v/>
      </c>
      <c r="AN109" s="206">
        <f t="shared" si="286"/>
        <v>10</v>
      </c>
      <c r="AO109" s="206" t="str">
        <f t="shared" si="286"/>
        <v/>
      </c>
      <c r="AP109" s="206" t="str">
        <f t="shared" si="286"/>
        <v/>
      </c>
      <c r="AQ109" s="206" t="str">
        <f t="shared" si="286"/>
        <v/>
      </c>
      <c r="AR109" s="206" t="str">
        <f t="shared" si="286"/>
        <v/>
      </c>
    </row>
    <row r="110">
      <c r="A110" s="431"/>
      <c r="B110" s="122" t="s">
        <v>1649</v>
      </c>
      <c r="C110" s="122">
        <v>4.0</v>
      </c>
      <c r="D110" s="122">
        <v>8.0</v>
      </c>
      <c r="E110" s="122" t="s">
        <v>1353</v>
      </c>
      <c r="F110" s="122" t="s">
        <v>1448</v>
      </c>
      <c r="G110" s="122"/>
      <c r="H110" s="122" t="s">
        <v>1444</v>
      </c>
      <c r="I110" s="122"/>
      <c r="J110" s="206" t="str">
        <f t="shared" ref="J110:Z110" si="287">IF(ISNUMBER(SEARCH($E110,J$8)),$D110,"")</f>
        <v/>
      </c>
      <c r="K110" s="206" t="str">
        <f t="shared" si="287"/>
        <v/>
      </c>
      <c r="L110" s="206" t="str">
        <f t="shared" si="287"/>
        <v/>
      </c>
      <c r="M110" s="206" t="str">
        <f t="shared" si="287"/>
        <v/>
      </c>
      <c r="N110" s="206" t="str">
        <f t="shared" si="287"/>
        <v/>
      </c>
      <c r="O110" s="206" t="str">
        <f t="shared" si="287"/>
        <v/>
      </c>
      <c r="P110" s="206" t="str">
        <f t="shared" si="287"/>
        <v/>
      </c>
      <c r="Q110" s="206">
        <f t="shared" si="287"/>
        <v>8</v>
      </c>
      <c r="R110" s="206" t="str">
        <f t="shared" si="287"/>
        <v/>
      </c>
      <c r="S110" s="206" t="str">
        <f t="shared" si="287"/>
        <v/>
      </c>
      <c r="T110" s="206" t="str">
        <f t="shared" si="287"/>
        <v/>
      </c>
      <c r="U110" s="206" t="str">
        <f t="shared" si="287"/>
        <v/>
      </c>
      <c r="V110" s="206" t="str">
        <f t="shared" si="287"/>
        <v/>
      </c>
      <c r="W110" s="206" t="str">
        <f t="shared" si="287"/>
        <v/>
      </c>
      <c r="X110" s="206" t="str">
        <f t="shared" si="287"/>
        <v/>
      </c>
      <c r="Y110" s="206" t="str">
        <f t="shared" si="287"/>
        <v/>
      </c>
      <c r="Z110" s="206" t="str">
        <f t="shared" si="287"/>
        <v/>
      </c>
      <c r="AA110" s="206"/>
      <c r="AB110" s="206" t="str">
        <f t="shared" ref="AB110:AI110" si="288">IF(ISNUMBER(SEARCH($F110,AB$8)),$D110,"")</f>
        <v/>
      </c>
      <c r="AC110" s="206" t="str">
        <f t="shared" si="288"/>
        <v/>
      </c>
      <c r="AD110" s="206" t="str">
        <f t="shared" si="288"/>
        <v/>
      </c>
      <c r="AE110" s="206" t="str">
        <f t="shared" si="288"/>
        <v/>
      </c>
      <c r="AF110" s="206" t="str">
        <f t="shared" si="288"/>
        <v/>
      </c>
      <c r="AG110" s="206">
        <f t="shared" si="288"/>
        <v>8</v>
      </c>
      <c r="AH110" s="206" t="str">
        <f t="shared" si="288"/>
        <v/>
      </c>
      <c r="AI110" s="206" t="str">
        <f t="shared" si="288"/>
        <v/>
      </c>
      <c r="AJ110" s="206"/>
      <c r="AK110" s="206" t="str">
        <f t="shared" ref="AK110:AR110" si="289">IF(ISNUMBER(SEARCH($H110,AK$8)),$D110,"")</f>
        <v/>
      </c>
      <c r="AL110" s="206">
        <f t="shared" si="289"/>
        <v>8</v>
      </c>
      <c r="AM110" s="206" t="str">
        <f t="shared" si="289"/>
        <v/>
      </c>
      <c r="AN110" s="206" t="str">
        <f t="shared" si="289"/>
        <v/>
      </c>
      <c r="AO110" s="206" t="str">
        <f t="shared" si="289"/>
        <v/>
      </c>
      <c r="AP110" s="206" t="str">
        <f t="shared" si="289"/>
        <v/>
      </c>
      <c r="AQ110" s="206" t="str">
        <f t="shared" si="289"/>
        <v/>
      </c>
      <c r="AR110" s="206" t="str">
        <f t="shared" si="289"/>
        <v/>
      </c>
    </row>
    <row r="111">
      <c r="A111" s="431"/>
      <c r="B111" s="122" t="s">
        <v>1650</v>
      </c>
      <c r="C111" s="122">
        <v>5.0</v>
      </c>
      <c r="D111" s="122">
        <v>9.0</v>
      </c>
      <c r="E111" s="122" t="s">
        <v>1029</v>
      </c>
      <c r="F111" s="122" t="s">
        <v>1445</v>
      </c>
      <c r="G111" s="122" t="s">
        <v>1491</v>
      </c>
      <c r="H111" s="122" t="s">
        <v>1449</v>
      </c>
      <c r="I111" s="122"/>
      <c r="J111" s="206" t="str">
        <f t="shared" ref="J111:Z111" si="290">IF(ISNUMBER(SEARCH($E111,J$8)),$D111,"")</f>
        <v/>
      </c>
      <c r="K111" s="206">
        <f t="shared" si="290"/>
        <v>9</v>
      </c>
      <c r="L111" s="206" t="str">
        <f t="shared" si="290"/>
        <v/>
      </c>
      <c r="M111" s="206" t="str">
        <f t="shared" si="290"/>
        <v/>
      </c>
      <c r="N111" s="206" t="str">
        <f t="shared" si="290"/>
        <v/>
      </c>
      <c r="O111" s="206" t="str">
        <f t="shared" si="290"/>
        <v/>
      </c>
      <c r="P111" s="206" t="str">
        <f t="shared" si="290"/>
        <v/>
      </c>
      <c r="Q111" s="206" t="str">
        <f t="shared" si="290"/>
        <v/>
      </c>
      <c r="R111" s="206" t="str">
        <f t="shared" si="290"/>
        <v/>
      </c>
      <c r="S111" s="206" t="str">
        <f t="shared" si="290"/>
        <v/>
      </c>
      <c r="T111" s="206" t="str">
        <f t="shared" si="290"/>
        <v/>
      </c>
      <c r="U111" s="206" t="str">
        <f t="shared" si="290"/>
        <v/>
      </c>
      <c r="V111" s="206" t="str">
        <f t="shared" si="290"/>
        <v/>
      </c>
      <c r="W111" s="206" t="str">
        <f t="shared" si="290"/>
        <v/>
      </c>
      <c r="X111" s="206" t="str">
        <f t="shared" si="290"/>
        <v/>
      </c>
      <c r="Y111" s="206" t="str">
        <f t="shared" si="290"/>
        <v/>
      </c>
      <c r="Z111" s="206" t="str">
        <f t="shared" si="290"/>
        <v/>
      </c>
      <c r="AA111" s="206"/>
      <c r="AB111" s="206" t="str">
        <f t="shared" ref="AB111:AI111" si="291">IF(ISNUMBER(SEARCH($F111,AB$8)),$D111,"")</f>
        <v/>
      </c>
      <c r="AC111" s="206" t="str">
        <f t="shared" si="291"/>
        <v/>
      </c>
      <c r="AD111" s="206">
        <f t="shared" si="291"/>
        <v>9</v>
      </c>
      <c r="AE111" s="206" t="str">
        <f t="shared" si="291"/>
        <v/>
      </c>
      <c r="AF111" s="206" t="str">
        <f t="shared" si="291"/>
        <v/>
      </c>
      <c r="AG111" s="206" t="str">
        <f t="shared" si="291"/>
        <v/>
      </c>
      <c r="AH111" s="206" t="str">
        <f t="shared" si="291"/>
        <v/>
      </c>
      <c r="AI111" s="206" t="str">
        <f t="shared" si="291"/>
        <v/>
      </c>
      <c r="AJ111" s="206"/>
      <c r="AK111" s="206" t="str">
        <f t="shared" ref="AK111:AR111" si="292">IF(ISNUMBER(SEARCH($H111,AK$8)),$D111,"")</f>
        <v/>
      </c>
      <c r="AL111" s="206" t="str">
        <f t="shared" si="292"/>
        <v/>
      </c>
      <c r="AM111" s="206" t="str">
        <f t="shared" si="292"/>
        <v/>
      </c>
      <c r="AN111" s="206" t="str">
        <f t="shared" si="292"/>
        <v/>
      </c>
      <c r="AO111" s="206" t="str">
        <f t="shared" si="292"/>
        <v/>
      </c>
      <c r="AP111" s="206" t="str">
        <f t="shared" si="292"/>
        <v/>
      </c>
      <c r="AQ111" s="206">
        <f t="shared" si="292"/>
        <v>9</v>
      </c>
      <c r="AR111" s="206" t="str">
        <f t="shared" si="292"/>
        <v/>
      </c>
    </row>
    <row r="112">
      <c r="A112" s="431"/>
      <c r="B112" s="122" t="s">
        <v>1651</v>
      </c>
      <c r="C112" s="122">
        <v>6.0</v>
      </c>
      <c r="D112" s="122">
        <v>9.0</v>
      </c>
      <c r="E112" s="122" t="s">
        <v>1009</v>
      </c>
      <c r="F112" s="122" t="s">
        <v>1443</v>
      </c>
      <c r="G112" s="122"/>
      <c r="H112" s="122" t="s">
        <v>1443</v>
      </c>
      <c r="I112" s="122" t="s">
        <v>1491</v>
      </c>
      <c r="J112" s="206" t="str">
        <f t="shared" ref="J112:Z112" si="293">IF(ISNUMBER(SEARCH($E112,J$8)),$D112,"")</f>
        <v/>
      </c>
      <c r="K112" s="206" t="str">
        <f t="shared" si="293"/>
        <v/>
      </c>
      <c r="L112" s="206" t="str">
        <f t="shared" si="293"/>
        <v/>
      </c>
      <c r="M112" s="206" t="str">
        <f t="shared" si="293"/>
        <v/>
      </c>
      <c r="N112" s="206">
        <f t="shared" si="293"/>
        <v>9</v>
      </c>
      <c r="O112" s="206" t="str">
        <f t="shared" si="293"/>
        <v/>
      </c>
      <c r="P112" s="206" t="str">
        <f t="shared" si="293"/>
        <v/>
      </c>
      <c r="Q112" s="206" t="str">
        <f t="shared" si="293"/>
        <v/>
      </c>
      <c r="R112" s="206" t="str">
        <f t="shared" si="293"/>
        <v/>
      </c>
      <c r="S112" s="206" t="str">
        <f t="shared" si="293"/>
        <v/>
      </c>
      <c r="T112" s="206" t="str">
        <f t="shared" si="293"/>
        <v/>
      </c>
      <c r="U112" s="206" t="str">
        <f t="shared" si="293"/>
        <v/>
      </c>
      <c r="V112" s="206" t="str">
        <f t="shared" si="293"/>
        <v/>
      </c>
      <c r="W112" s="206" t="str">
        <f t="shared" si="293"/>
        <v/>
      </c>
      <c r="X112" s="206" t="str">
        <f t="shared" si="293"/>
        <v/>
      </c>
      <c r="Y112" s="206" t="str">
        <f t="shared" si="293"/>
        <v/>
      </c>
      <c r="Z112" s="206" t="str">
        <f t="shared" si="293"/>
        <v/>
      </c>
      <c r="AA112" s="206"/>
      <c r="AB112" s="206">
        <f t="shared" ref="AB112:AI112" si="294">IF(ISNUMBER(SEARCH($F112,AB$8)),$D112,"")</f>
        <v>9</v>
      </c>
      <c r="AC112" s="206" t="str">
        <f t="shared" si="294"/>
        <v/>
      </c>
      <c r="AD112" s="206" t="str">
        <f t="shared" si="294"/>
        <v/>
      </c>
      <c r="AE112" s="206" t="str">
        <f t="shared" si="294"/>
        <v/>
      </c>
      <c r="AF112" s="206" t="str">
        <f t="shared" si="294"/>
        <v/>
      </c>
      <c r="AG112" s="206" t="str">
        <f t="shared" si="294"/>
        <v/>
      </c>
      <c r="AH112" s="206" t="str">
        <f t="shared" si="294"/>
        <v/>
      </c>
      <c r="AI112" s="206" t="str">
        <f t="shared" si="294"/>
        <v/>
      </c>
      <c r="AJ112" s="206"/>
      <c r="AK112" s="206">
        <f t="shared" ref="AK112:AR112" si="295">IF(ISNUMBER(SEARCH($H112,AK$8)),$D112,"")</f>
        <v>9</v>
      </c>
      <c r="AL112" s="206" t="str">
        <f t="shared" si="295"/>
        <v/>
      </c>
      <c r="AM112" s="206" t="str">
        <f t="shared" si="295"/>
        <v/>
      </c>
      <c r="AN112" s="206" t="str">
        <f t="shared" si="295"/>
        <v/>
      </c>
      <c r="AO112" s="206" t="str">
        <f t="shared" si="295"/>
        <v/>
      </c>
      <c r="AP112" s="206" t="str">
        <f t="shared" si="295"/>
        <v/>
      </c>
      <c r="AQ112" s="206" t="str">
        <f t="shared" si="295"/>
        <v/>
      </c>
      <c r="AR112" s="206" t="str">
        <f t="shared" si="295"/>
        <v/>
      </c>
    </row>
    <row r="113">
      <c r="A113" s="437"/>
      <c r="B113" s="420" t="s">
        <v>1652</v>
      </c>
      <c r="C113" s="420">
        <v>1.0</v>
      </c>
      <c r="D113" s="420">
        <v>8.0</v>
      </c>
      <c r="E113" s="420" t="s">
        <v>1072</v>
      </c>
      <c r="F113" s="420" t="s">
        <v>1446</v>
      </c>
      <c r="G113" s="420"/>
      <c r="H113" s="420" t="s">
        <v>1445</v>
      </c>
      <c r="I113" s="420"/>
      <c r="J113" s="206" t="str">
        <f t="shared" ref="J113:Z113" si="296">IF(ISNUMBER(SEARCH($E113,J$8)),$D113,"")</f>
        <v/>
      </c>
      <c r="K113" s="206" t="str">
        <f t="shared" si="296"/>
        <v/>
      </c>
      <c r="L113" s="206" t="str">
        <f t="shared" si="296"/>
        <v/>
      </c>
      <c r="M113" s="206" t="str">
        <f t="shared" si="296"/>
        <v/>
      </c>
      <c r="N113" s="206" t="str">
        <f t="shared" si="296"/>
        <v/>
      </c>
      <c r="O113" s="206" t="str">
        <f t="shared" si="296"/>
        <v/>
      </c>
      <c r="P113" s="206" t="str">
        <f t="shared" si="296"/>
        <v/>
      </c>
      <c r="Q113" s="206" t="str">
        <f t="shared" si="296"/>
        <v/>
      </c>
      <c r="R113" s="206" t="str">
        <f t="shared" si="296"/>
        <v/>
      </c>
      <c r="S113" s="206" t="str">
        <f t="shared" si="296"/>
        <v/>
      </c>
      <c r="T113" s="206" t="str">
        <f t="shared" si="296"/>
        <v/>
      </c>
      <c r="U113" s="206" t="str">
        <f t="shared" si="296"/>
        <v/>
      </c>
      <c r="V113" s="206" t="str">
        <f t="shared" si="296"/>
        <v/>
      </c>
      <c r="W113" s="206" t="str">
        <f t="shared" si="296"/>
        <v/>
      </c>
      <c r="X113" s="206" t="str">
        <f t="shared" si="296"/>
        <v/>
      </c>
      <c r="Y113" s="206">
        <f t="shared" si="296"/>
        <v>8</v>
      </c>
      <c r="Z113" s="206" t="str">
        <f t="shared" si="296"/>
        <v/>
      </c>
      <c r="AA113" s="206"/>
      <c r="AB113" s="206" t="str">
        <f t="shared" ref="AB113:AI113" si="297">IF(ISNUMBER(SEARCH($F113,AB$8)),$D113,"")</f>
        <v/>
      </c>
      <c r="AC113" s="206" t="str">
        <f t="shared" si="297"/>
        <v/>
      </c>
      <c r="AD113" s="206" t="str">
        <f t="shared" si="297"/>
        <v/>
      </c>
      <c r="AE113" s="206">
        <f t="shared" si="297"/>
        <v>8</v>
      </c>
      <c r="AF113" s="206" t="str">
        <f t="shared" si="297"/>
        <v/>
      </c>
      <c r="AG113" s="206" t="str">
        <f t="shared" si="297"/>
        <v/>
      </c>
      <c r="AH113" s="206" t="str">
        <f t="shared" si="297"/>
        <v/>
      </c>
      <c r="AI113" s="206" t="str">
        <f t="shared" si="297"/>
        <v/>
      </c>
      <c r="AJ113" s="206"/>
      <c r="AK113" s="206" t="str">
        <f t="shared" ref="AK113:AR113" si="298">IF(ISNUMBER(SEARCH($H113,AK$8)),$D113,"")</f>
        <v/>
      </c>
      <c r="AL113" s="206" t="str">
        <f t="shared" si="298"/>
        <v/>
      </c>
      <c r="AM113" s="206">
        <f t="shared" si="298"/>
        <v>8</v>
      </c>
      <c r="AN113" s="206" t="str">
        <f t="shared" si="298"/>
        <v/>
      </c>
      <c r="AO113" s="206" t="str">
        <f t="shared" si="298"/>
        <v/>
      </c>
      <c r="AP113" s="206" t="str">
        <f t="shared" si="298"/>
        <v/>
      </c>
      <c r="AQ113" s="206" t="str">
        <f t="shared" si="298"/>
        <v/>
      </c>
      <c r="AR113" s="206" t="str">
        <f t="shared" si="298"/>
        <v/>
      </c>
    </row>
    <row r="114">
      <c r="A114" s="426" t="s">
        <v>1475</v>
      </c>
      <c r="B114" s="427" t="s">
        <v>1579</v>
      </c>
      <c r="C114" s="427" t="s">
        <v>1477</v>
      </c>
      <c r="D114" s="427" t="s">
        <v>1478</v>
      </c>
      <c r="E114" s="427" t="s">
        <v>1489</v>
      </c>
      <c r="F114" s="427" t="s">
        <v>1481</v>
      </c>
      <c r="G114" s="427" t="s">
        <v>1482</v>
      </c>
      <c r="H114" s="356" t="s">
        <v>1483</v>
      </c>
      <c r="I114" s="356" t="s">
        <v>1484</v>
      </c>
      <c r="J114" s="206" t="str">
        <f t="shared" ref="J114:Z114" si="299">IF(ISNUMBER(SEARCH($E114,J$8)),$D114,"")</f>
        <v/>
      </c>
      <c r="K114" s="206" t="str">
        <f t="shared" si="299"/>
        <v/>
      </c>
      <c r="L114" s="206" t="str">
        <f t="shared" si="299"/>
        <v/>
      </c>
      <c r="M114" s="206" t="str">
        <f t="shared" si="299"/>
        <v/>
      </c>
      <c r="N114" s="206" t="str">
        <f t="shared" si="299"/>
        <v/>
      </c>
      <c r="O114" s="206" t="str">
        <f t="shared" si="299"/>
        <v/>
      </c>
      <c r="P114" s="206" t="str">
        <f t="shared" si="299"/>
        <v/>
      </c>
      <c r="Q114" s="206" t="str">
        <f t="shared" si="299"/>
        <v/>
      </c>
      <c r="R114" s="206" t="str">
        <f t="shared" si="299"/>
        <v/>
      </c>
      <c r="S114" s="206" t="str">
        <f t="shared" si="299"/>
        <v/>
      </c>
      <c r="T114" s="206" t="str">
        <f t="shared" si="299"/>
        <v/>
      </c>
      <c r="U114" s="206" t="str">
        <f t="shared" si="299"/>
        <v/>
      </c>
      <c r="V114" s="206" t="str">
        <f t="shared" si="299"/>
        <v/>
      </c>
      <c r="W114" s="206" t="str">
        <f t="shared" si="299"/>
        <v/>
      </c>
      <c r="X114" s="206" t="str">
        <f t="shared" si="299"/>
        <v/>
      </c>
      <c r="Y114" s="206" t="str">
        <f t="shared" si="299"/>
        <v/>
      </c>
      <c r="Z114" s="206" t="str">
        <f t="shared" si="299"/>
        <v/>
      </c>
      <c r="AA114" s="206"/>
      <c r="AB114" s="206" t="str">
        <f t="shared" ref="AB114:AI114" si="300">IF(ISNUMBER(SEARCH($F114,AB$8)),$D114,"")</f>
        <v/>
      </c>
      <c r="AC114" s="206" t="str">
        <f t="shared" si="300"/>
        <v/>
      </c>
      <c r="AD114" s="206" t="str">
        <f t="shared" si="300"/>
        <v/>
      </c>
      <c r="AE114" s="206" t="str">
        <f t="shared" si="300"/>
        <v/>
      </c>
      <c r="AF114" s="206" t="str">
        <f t="shared" si="300"/>
        <v/>
      </c>
      <c r="AG114" s="206" t="str">
        <f t="shared" si="300"/>
        <v/>
      </c>
      <c r="AH114" s="206" t="str">
        <f t="shared" si="300"/>
        <v/>
      </c>
      <c r="AI114" s="206" t="str">
        <f t="shared" si="300"/>
        <v/>
      </c>
      <c r="AJ114" s="206"/>
      <c r="AK114" s="206" t="str">
        <f t="shared" ref="AK114:AR114" si="301">IF(ISNUMBER(SEARCH($H114,AK$8)),$D114,"")</f>
        <v/>
      </c>
      <c r="AL114" s="206" t="str">
        <f t="shared" si="301"/>
        <v/>
      </c>
      <c r="AM114" s="206" t="str">
        <f t="shared" si="301"/>
        <v/>
      </c>
      <c r="AN114" s="206" t="str">
        <f t="shared" si="301"/>
        <v/>
      </c>
      <c r="AO114" s="206" t="str">
        <f t="shared" si="301"/>
        <v/>
      </c>
      <c r="AP114" s="206" t="str">
        <f t="shared" si="301"/>
        <v/>
      </c>
      <c r="AQ114" s="206" t="str">
        <f t="shared" si="301"/>
        <v/>
      </c>
      <c r="AR114" s="206" t="str">
        <f t="shared" si="301"/>
        <v/>
      </c>
    </row>
    <row r="115">
      <c r="A115" s="431" t="s">
        <v>1491</v>
      </c>
      <c r="B115" s="122" t="s">
        <v>1653</v>
      </c>
      <c r="C115" s="122">
        <v>3.0</v>
      </c>
      <c r="D115" s="122">
        <v>9.0</v>
      </c>
      <c r="E115" s="122" t="s">
        <v>1038</v>
      </c>
      <c r="F115" s="122" t="s">
        <v>1448</v>
      </c>
      <c r="G115" s="122"/>
      <c r="H115" s="122" t="s">
        <v>1450</v>
      </c>
      <c r="I115" s="122" t="s">
        <v>1491</v>
      </c>
      <c r="J115" s="206" t="str">
        <f t="shared" ref="J115:Z115" si="302">IF(ISNUMBER(SEARCH($E115,J$8)),$D115,"")</f>
        <v/>
      </c>
      <c r="K115" s="206" t="str">
        <f t="shared" si="302"/>
        <v/>
      </c>
      <c r="L115" s="206" t="str">
        <f t="shared" si="302"/>
        <v/>
      </c>
      <c r="M115" s="206">
        <f t="shared" si="302"/>
        <v>9</v>
      </c>
      <c r="N115" s="206" t="str">
        <f t="shared" si="302"/>
        <v/>
      </c>
      <c r="O115" s="206" t="str">
        <f t="shared" si="302"/>
        <v/>
      </c>
      <c r="P115" s="206" t="str">
        <f t="shared" si="302"/>
        <v/>
      </c>
      <c r="Q115" s="206" t="str">
        <f t="shared" si="302"/>
        <v/>
      </c>
      <c r="R115" s="206" t="str">
        <f t="shared" si="302"/>
        <v/>
      </c>
      <c r="S115" s="206" t="str">
        <f t="shared" si="302"/>
        <v/>
      </c>
      <c r="T115" s="206" t="str">
        <f t="shared" si="302"/>
        <v/>
      </c>
      <c r="U115" s="206" t="str">
        <f t="shared" si="302"/>
        <v/>
      </c>
      <c r="V115" s="206" t="str">
        <f t="shared" si="302"/>
        <v/>
      </c>
      <c r="W115" s="206" t="str">
        <f t="shared" si="302"/>
        <v/>
      </c>
      <c r="X115" s="206" t="str">
        <f t="shared" si="302"/>
        <v/>
      </c>
      <c r="Y115" s="206" t="str">
        <f t="shared" si="302"/>
        <v/>
      </c>
      <c r="Z115" s="206" t="str">
        <f t="shared" si="302"/>
        <v/>
      </c>
      <c r="AA115" s="206"/>
      <c r="AB115" s="206" t="str">
        <f t="shared" ref="AB115:AI115" si="303">IF(ISNUMBER(SEARCH($F115,AB$8)),$D115,"")</f>
        <v/>
      </c>
      <c r="AC115" s="206" t="str">
        <f t="shared" si="303"/>
        <v/>
      </c>
      <c r="AD115" s="206" t="str">
        <f t="shared" si="303"/>
        <v/>
      </c>
      <c r="AE115" s="206" t="str">
        <f t="shared" si="303"/>
        <v/>
      </c>
      <c r="AF115" s="206" t="str">
        <f t="shared" si="303"/>
        <v/>
      </c>
      <c r="AG115" s="206">
        <f t="shared" si="303"/>
        <v>9</v>
      </c>
      <c r="AH115" s="206" t="str">
        <f t="shared" si="303"/>
        <v/>
      </c>
      <c r="AI115" s="206" t="str">
        <f t="shared" si="303"/>
        <v/>
      </c>
      <c r="AJ115" s="206"/>
      <c r="AK115" s="206" t="str">
        <f t="shared" ref="AK115:AR115" si="304">IF(ISNUMBER(SEARCH($H115,AK$8)),$D115,"")</f>
        <v/>
      </c>
      <c r="AL115" s="206" t="str">
        <f t="shared" si="304"/>
        <v/>
      </c>
      <c r="AM115" s="206" t="str">
        <f t="shared" si="304"/>
        <v/>
      </c>
      <c r="AN115" s="206" t="str">
        <f t="shared" si="304"/>
        <v/>
      </c>
      <c r="AO115" s="206" t="str">
        <f t="shared" si="304"/>
        <v/>
      </c>
      <c r="AP115" s="206" t="str">
        <f t="shared" si="304"/>
        <v/>
      </c>
      <c r="AQ115" s="206" t="str">
        <f t="shared" si="304"/>
        <v/>
      </c>
      <c r="AR115" s="206">
        <f t="shared" si="304"/>
        <v>9</v>
      </c>
    </row>
    <row r="116">
      <c r="A116" s="431"/>
      <c r="B116" s="122" t="s">
        <v>1497</v>
      </c>
      <c r="C116" s="122">
        <v>4.0</v>
      </c>
      <c r="D116" s="122">
        <v>10.0</v>
      </c>
      <c r="E116" s="122" t="s">
        <v>1353</v>
      </c>
      <c r="F116" s="122" t="s">
        <v>1447</v>
      </c>
      <c r="G116" s="122"/>
      <c r="H116" s="122" t="s">
        <v>1448</v>
      </c>
      <c r="I116" s="122"/>
      <c r="J116" s="206" t="str">
        <f t="shared" ref="J116:Z116" si="305">IF(ISNUMBER(SEARCH($E116,J$8)),$D116,"")</f>
        <v/>
      </c>
      <c r="K116" s="206" t="str">
        <f t="shared" si="305"/>
        <v/>
      </c>
      <c r="L116" s="206" t="str">
        <f t="shared" si="305"/>
        <v/>
      </c>
      <c r="M116" s="206" t="str">
        <f t="shared" si="305"/>
        <v/>
      </c>
      <c r="N116" s="206" t="str">
        <f t="shared" si="305"/>
        <v/>
      </c>
      <c r="O116" s="206" t="str">
        <f t="shared" si="305"/>
        <v/>
      </c>
      <c r="P116" s="206" t="str">
        <f t="shared" si="305"/>
        <v/>
      </c>
      <c r="Q116" s="206">
        <f t="shared" si="305"/>
        <v>10</v>
      </c>
      <c r="R116" s="206" t="str">
        <f t="shared" si="305"/>
        <v/>
      </c>
      <c r="S116" s="206" t="str">
        <f t="shared" si="305"/>
        <v/>
      </c>
      <c r="T116" s="206" t="str">
        <f t="shared" si="305"/>
        <v/>
      </c>
      <c r="U116" s="206" t="str">
        <f t="shared" si="305"/>
        <v/>
      </c>
      <c r="V116" s="206" t="str">
        <f t="shared" si="305"/>
        <v/>
      </c>
      <c r="W116" s="206" t="str">
        <f t="shared" si="305"/>
        <v/>
      </c>
      <c r="X116" s="206" t="str">
        <f t="shared" si="305"/>
        <v/>
      </c>
      <c r="Y116" s="206" t="str">
        <f t="shared" si="305"/>
        <v/>
      </c>
      <c r="Z116" s="206" t="str">
        <f t="shared" si="305"/>
        <v/>
      </c>
      <c r="AA116" s="206"/>
      <c r="AB116" s="206" t="str">
        <f t="shared" ref="AB116:AI116" si="306">IF(ISNUMBER(SEARCH($F116,AB$8)),$D116,"")</f>
        <v/>
      </c>
      <c r="AC116" s="206" t="str">
        <f t="shared" si="306"/>
        <v/>
      </c>
      <c r="AD116" s="206" t="str">
        <f t="shared" si="306"/>
        <v/>
      </c>
      <c r="AE116" s="206" t="str">
        <f t="shared" si="306"/>
        <v/>
      </c>
      <c r="AF116" s="206">
        <f t="shared" si="306"/>
        <v>10</v>
      </c>
      <c r="AG116" s="206" t="str">
        <f t="shared" si="306"/>
        <v/>
      </c>
      <c r="AH116" s="206" t="str">
        <f t="shared" si="306"/>
        <v/>
      </c>
      <c r="AI116" s="206" t="str">
        <f t="shared" si="306"/>
        <v/>
      </c>
      <c r="AJ116" s="206"/>
      <c r="AK116" s="206" t="str">
        <f t="shared" ref="AK116:AR116" si="307">IF(ISNUMBER(SEARCH($H116,AK$8)),$D116,"")</f>
        <v/>
      </c>
      <c r="AL116" s="206" t="str">
        <f t="shared" si="307"/>
        <v/>
      </c>
      <c r="AM116" s="206" t="str">
        <f t="shared" si="307"/>
        <v/>
      </c>
      <c r="AN116" s="206" t="str">
        <f t="shared" si="307"/>
        <v/>
      </c>
      <c r="AO116" s="206" t="str">
        <f t="shared" si="307"/>
        <v/>
      </c>
      <c r="AP116" s="206">
        <f t="shared" si="307"/>
        <v>10</v>
      </c>
      <c r="AQ116" s="206" t="str">
        <f t="shared" si="307"/>
        <v/>
      </c>
      <c r="AR116" s="206" t="str">
        <f t="shared" si="307"/>
        <v/>
      </c>
    </row>
    <row r="117">
      <c r="A117" s="431"/>
      <c r="B117" s="122" t="s">
        <v>1654</v>
      </c>
      <c r="C117" s="122">
        <v>5.0</v>
      </c>
      <c r="D117" s="122">
        <v>7.0</v>
      </c>
      <c r="E117" s="122" t="s">
        <v>1076</v>
      </c>
      <c r="F117" s="122" t="s">
        <v>1443</v>
      </c>
      <c r="G117" s="122"/>
      <c r="H117" s="122" t="s">
        <v>1445</v>
      </c>
      <c r="I117" s="122"/>
      <c r="J117" s="206" t="str">
        <f t="shared" ref="J117:Z117" si="308">IF(ISNUMBER(SEARCH($E117,J$8)),$D117,"")</f>
        <v/>
      </c>
      <c r="K117" s="206" t="str">
        <f t="shared" si="308"/>
        <v/>
      </c>
      <c r="L117" s="206" t="str">
        <f t="shared" si="308"/>
        <v/>
      </c>
      <c r="M117" s="206" t="str">
        <f t="shared" si="308"/>
        <v/>
      </c>
      <c r="N117" s="206" t="str">
        <f t="shared" si="308"/>
        <v/>
      </c>
      <c r="O117" s="206" t="str">
        <f t="shared" si="308"/>
        <v/>
      </c>
      <c r="P117" s="206" t="str">
        <f t="shared" si="308"/>
        <v/>
      </c>
      <c r="Q117" s="206" t="str">
        <f t="shared" si="308"/>
        <v/>
      </c>
      <c r="R117" s="206" t="str">
        <f t="shared" si="308"/>
        <v/>
      </c>
      <c r="S117" s="206" t="str">
        <f t="shared" si="308"/>
        <v/>
      </c>
      <c r="T117" s="206" t="str">
        <f t="shared" si="308"/>
        <v/>
      </c>
      <c r="U117" s="206" t="str">
        <f t="shared" si="308"/>
        <v/>
      </c>
      <c r="V117" s="206" t="str">
        <f t="shared" si="308"/>
        <v/>
      </c>
      <c r="W117" s="206" t="str">
        <f t="shared" si="308"/>
        <v/>
      </c>
      <c r="X117" s="206" t="str">
        <f t="shared" si="308"/>
        <v/>
      </c>
      <c r="Y117" s="206" t="str">
        <f t="shared" si="308"/>
        <v/>
      </c>
      <c r="Z117" s="206">
        <f t="shared" si="308"/>
        <v>7</v>
      </c>
      <c r="AA117" s="206"/>
      <c r="AB117" s="206">
        <f t="shared" ref="AB117:AI117" si="309">IF(ISNUMBER(SEARCH($F117,AB$8)),$D117,"")</f>
        <v>7</v>
      </c>
      <c r="AC117" s="206" t="str">
        <f t="shared" si="309"/>
        <v/>
      </c>
      <c r="AD117" s="206" t="str">
        <f t="shared" si="309"/>
        <v/>
      </c>
      <c r="AE117" s="206" t="str">
        <f t="shared" si="309"/>
        <v/>
      </c>
      <c r="AF117" s="206" t="str">
        <f t="shared" si="309"/>
        <v/>
      </c>
      <c r="AG117" s="206" t="str">
        <f t="shared" si="309"/>
        <v/>
      </c>
      <c r="AH117" s="206" t="str">
        <f t="shared" si="309"/>
        <v/>
      </c>
      <c r="AI117" s="206" t="str">
        <f t="shared" si="309"/>
        <v/>
      </c>
      <c r="AJ117" s="206"/>
      <c r="AK117" s="206" t="str">
        <f t="shared" ref="AK117:AR117" si="310">IF(ISNUMBER(SEARCH($H117,AK$8)),$D117,"")</f>
        <v/>
      </c>
      <c r="AL117" s="206" t="str">
        <f t="shared" si="310"/>
        <v/>
      </c>
      <c r="AM117" s="206">
        <f t="shared" si="310"/>
        <v>7</v>
      </c>
      <c r="AN117" s="206" t="str">
        <f t="shared" si="310"/>
        <v/>
      </c>
      <c r="AO117" s="206" t="str">
        <f t="shared" si="310"/>
        <v/>
      </c>
      <c r="AP117" s="206" t="str">
        <f t="shared" si="310"/>
        <v/>
      </c>
      <c r="AQ117" s="206" t="str">
        <f t="shared" si="310"/>
        <v/>
      </c>
      <c r="AR117" s="206" t="str">
        <f t="shared" si="310"/>
        <v/>
      </c>
    </row>
    <row r="118">
      <c r="A118" s="431"/>
      <c r="B118" s="122" t="s">
        <v>1655</v>
      </c>
      <c r="C118" s="122">
        <v>6.0</v>
      </c>
      <c r="D118" s="122">
        <v>5.0</v>
      </c>
      <c r="E118" s="122" t="s">
        <v>1473</v>
      </c>
      <c r="F118" s="122" t="s">
        <v>1449</v>
      </c>
      <c r="G118" s="122"/>
      <c r="H118" s="122" t="s">
        <v>1446</v>
      </c>
      <c r="I118" s="122"/>
      <c r="J118" s="206" t="str">
        <f t="shared" ref="J118:Z118" si="311">IF(ISNUMBER(SEARCH($E118,J$8)),$D118,"")</f>
        <v/>
      </c>
      <c r="K118" s="206" t="str">
        <f t="shared" si="311"/>
        <v/>
      </c>
      <c r="L118" s="206" t="str">
        <f t="shared" si="311"/>
        <v/>
      </c>
      <c r="M118" s="206" t="str">
        <f t="shared" si="311"/>
        <v/>
      </c>
      <c r="N118" s="206" t="str">
        <f t="shared" si="311"/>
        <v/>
      </c>
      <c r="O118" s="206" t="str">
        <f t="shared" si="311"/>
        <v/>
      </c>
      <c r="P118" s="206" t="str">
        <f t="shared" si="311"/>
        <v/>
      </c>
      <c r="Q118" s="206" t="str">
        <f t="shared" si="311"/>
        <v/>
      </c>
      <c r="R118" s="206" t="str">
        <f t="shared" si="311"/>
        <v/>
      </c>
      <c r="S118" s="206" t="str">
        <f t="shared" si="311"/>
        <v/>
      </c>
      <c r="T118" s="206" t="str">
        <f t="shared" si="311"/>
        <v/>
      </c>
      <c r="U118" s="206">
        <f t="shared" si="311"/>
        <v>5</v>
      </c>
      <c r="V118" s="206" t="str">
        <f t="shared" si="311"/>
        <v/>
      </c>
      <c r="W118" s="206" t="str">
        <f t="shared" si="311"/>
        <v/>
      </c>
      <c r="X118" s="206" t="str">
        <f t="shared" si="311"/>
        <v/>
      </c>
      <c r="Y118" s="206" t="str">
        <f t="shared" si="311"/>
        <v/>
      </c>
      <c r="Z118" s="206" t="str">
        <f t="shared" si="311"/>
        <v/>
      </c>
      <c r="AA118" s="206"/>
      <c r="AB118" s="206" t="str">
        <f t="shared" ref="AB118:AI118" si="312">IF(ISNUMBER(SEARCH($F118,AB$8)),$D118,"")</f>
        <v/>
      </c>
      <c r="AC118" s="206" t="str">
        <f t="shared" si="312"/>
        <v/>
      </c>
      <c r="AD118" s="206" t="str">
        <f t="shared" si="312"/>
        <v/>
      </c>
      <c r="AE118" s="206" t="str">
        <f t="shared" si="312"/>
        <v/>
      </c>
      <c r="AF118" s="206" t="str">
        <f t="shared" si="312"/>
        <v/>
      </c>
      <c r="AG118" s="206" t="str">
        <f t="shared" si="312"/>
        <v/>
      </c>
      <c r="AH118" s="206">
        <f t="shared" si="312"/>
        <v>5</v>
      </c>
      <c r="AI118" s="206" t="str">
        <f t="shared" si="312"/>
        <v/>
      </c>
      <c r="AJ118" s="206"/>
      <c r="AK118" s="206" t="str">
        <f t="shared" ref="AK118:AR118" si="313">IF(ISNUMBER(SEARCH($H118,AK$8)),$D118,"")</f>
        <v/>
      </c>
      <c r="AL118" s="206" t="str">
        <f t="shared" si="313"/>
        <v/>
      </c>
      <c r="AM118" s="206" t="str">
        <f t="shared" si="313"/>
        <v/>
      </c>
      <c r="AN118" s="206">
        <f t="shared" si="313"/>
        <v>5</v>
      </c>
      <c r="AO118" s="206" t="str">
        <f t="shared" si="313"/>
        <v/>
      </c>
      <c r="AP118" s="206" t="str">
        <f t="shared" si="313"/>
        <v/>
      </c>
      <c r="AQ118" s="206" t="str">
        <f t="shared" si="313"/>
        <v/>
      </c>
      <c r="AR118" s="206" t="str">
        <f t="shared" si="313"/>
        <v/>
      </c>
    </row>
    <row r="119">
      <c r="A119" s="431"/>
      <c r="B119" s="122" t="s">
        <v>1656</v>
      </c>
      <c r="C119" s="122">
        <v>1.0</v>
      </c>
      <c r="D119" s="122">
        <v>9.0</v>
      </c>
      <c r="E119" s="122" t="s">
        <v>1072</v>
      </c>
      <c r="F119" s="122" t="s">
        <v>1445</v>
      </c>
      <c r="G119" s="122" t="s">
        <v>1491</v>
      </c>
      <c r="H119" s="122" t="s">
        <v>1449</v>
      </c>
      <c r="I119" s="122"/>
      <c r="J119" s="206" t="str">
        <f t="shared" ref="J119:Z119" si="314">IF(ISNUMBER(SEARCH($E119,J$8)),$D119,"")</f>
        <v/>
      </c>
      <c r="K119" s="206" t="str">
        <f t="shared" si="314"/>
        <v/>
      </c>
      <c r="L119" s="206" t="str">
        <f t="shared" si="314"/>
        <v/>
      </c>
      <c r="M119" s="206" t="str">
        <f t="shared" si="314"/>
        <v/>
      </c>
      <c r="N119" s="206" t="str">
        <f t="shared" si="314"/>
        <v/>
      </c>
      <c r="O119" s="206" t="str">
        <f t="shared" si="314"/>
        <v/>
      </c>
      <c r="P119" s="206" t="str">
        <f t="shared" si="314"/>
        <v/>
      </c>
      <c r="Q119" s="206" t="str">
        <f t="shared" si="314"/>
        <v/>
      </c>
      <c r="R119" s="206" t="str">
        <f t="shared" si="314"/>
        <v/>
      </c>
      <c r="S119" s="206" t="str">
        <f t="shared" si="314"/>
        <v/>
      </c>
      <c r="T119" s="206" t="str">
        <f t="shared" si="314"/>
        <v/>
      </c>
      <c r="U119" s="206" t="str">
        <f t="shared" si="314"/>
        <v/>
      </c>
      <c r="V119" s="206" t="str">
        <f t="shared" si="314"/>
        <v/>
      </c>
      <c r="W119" s="206" t="str">
        <f t="shared" si="314"/>
        <v/>
      </c>
      <c r="X119" s="206" t="str">
        <f t="shared" si="314"/>
        <v/>
      </c>
      <c r="Y119" s="206">
        <f t="shared" si="314"/>
        <v>9</v>
      </c>
      <c r="Z119" s="206" t="str">
        <f t="shared" si="314"/>
        <v/>
      </c>
      <c r="AA119" s="206"/>
      <c r="AB119" s="206" t="str">
        <f t="shared" ref="AB119:AI119" si="315">IF(ISNUMBER(SEARCH($F119,AB$8)),$D119,"")</f>
        <v/>
      </c>
      <c r="AC119" s="206" t="str">
        <f t="shared" si="315"/>
        <v/>
      </c>
      <c r="AD119" s="206">
        <f t="shared" si="315"/>
        <v>9</v>
      </c>
      <c r="AE119" s="206" t="str">
        <f t="shared" si="315"/>
        <v/>
      </c>
      <c r="AF119" s="206" t="str">
        <f t="shared" si="315"/>
        <v/>
      </c>
      <c r="AG119" s="206" t="str">
        <f t="shared" si="315"/>
        <v/>
      </c>
      <c r="AH119" s="206" t="str">
        <f t="shared" si="315"/>
        <v/>
      </c>
      <c r="AI119" s="206" t="str">
        <f t="shared" si="315"/>
        <v/>
      </c>
      <c r="AJ119" s="206"/>
      <c r="AK119" s="206" t="str">
        <f t="shared" ref="AK119:AR119" si="316">IF(ISNUMBER(SEARCH($H119,AK$8)),$D119,"")</f>
        <v/>
      </c>
      <c r="AL119" s="206" t="str">
        <f t="shared" si="316"/>
        <v/>
      </c>
      <c r="AM119" s="206" t="str">
        <f t="shared" si="316"/>
        <v/>
      </c>
      <c r="AN119" s="206" t="str">
        <f t="shared" si="316"/>
        <v/>
      </c>
      <c r="AO119" s="206" t="str">
        <f t="shared" si="316"/>
        <v/>
      </c>
      <c r="AP119" s="206" t="str">
        <f t="shared" si="316"/>
        <v/>
      </c>
      <c r="AQ119" s="206">
        <f t="shared" si="316"/>
        <v>9</v>
      </c>
      <c r="AR119" s="206" t="str">
        <f t="shared" si="316"/>
        <v/>
      </c>
    </row>
    <row r="120">
      <c r="A120" s="437"/>
      <c r="B120" s="420" t="s">
        <v>1657</v>
      </c>
      <c r="C120" s="420">
        <v>2.0</v>
      </c>
      <c r="D120" s="420">
        <v>8.0</v>
      </c>
      <c r="E120" s="420" t="s">
        <v>1042</v>
      </c>
      <c r="F120" s="420" t="s">
        <v>1446</v>
      </c>
      <c r="G120" s="420"/>
      <c r="H120" s="420" t="s">
        <v>1447</v>
      </c>
      <c r="I120" s="420"/>
      <c r="J120" s="206" t="str">
        <f t="shared" ref="J120:Z120" si="317">IF(ISNUMBER(SEARCH($E120,J$8)),$D120,"")</f>
        <v/>
      </c>
      <c r="K120" s="206" t="str">
        <f t="shared" si="317"/>
        <v/>
      </c>
      <c r="L120" s="206" t="str">
        <f t="shared" si="317"/>
        <v/>
      </c>
      <c r="M120" s="206" t="str">
        <f t="shared" si="317"/>
        <v/>
      </c>
      <c r="N120" s="206" t="str">
        <f t="shared" si="317"/>
        <v/>
      </c>
      <c r="O120" s="206" t="str">
        <f t="shared" si="317"/>
        <v/>
      </c>
      <c r="P120" s="206" t="str">
        <f t="shared" si="317"/>
        <v/>
      </c>
      <c r="Q120" s="206" t="str">
        <f t="shared" si="317"/>
        <v/>
      </c>
      <c r="R120" s="206" t="str">
        <f t="shared" si="317"/>
        <v/>
      </c>
      <c r="S120" s="206">
        <f t="shared" si="317"/>
        <v>8</v>
      </c>
      <c r="T120" s="206" t="str">
        <f t="shared" si="317"/>
        <v/>
      </c>
      <c r="U120" s="206" t="str">
        <f t="shared" si="317"/>
        <v/>
      </c>
      <c r="V120" s="206" t="str">
        <f t="shared" si="317"/>
        <v/>
      </c>
      <c r="W120" s="206" t="str">
        <f t="shared" si="317"/>
        <v/>
      </c>
      <c r="X120" s="206" t="str">
        <f t="shared" si="317"/>
        <v/>
      </c>
      <c r="Y120" s="206" t="str">
        <f t="shared" si="317"/>
        <v/>
      </c>
      <c r="Z120" s="206" t="str">
        <f t="shared" si="317"/>
        <v/>
      </c>
      <c r="AA120" s="206"/>
      <c r="AB120" s="206" t="str">
        <f t="shared" ref="AB120:AI120" si="318">IF(ISNUMBER(SEARCH($F120,AB$8)),$D120,"")</f>
        <v/>
      </c>
      <c r="AC120" s="206" t="str">
        <f t="shared" si="318"/>
        <v/>
      </c>
      <c r="AD120" s="206" t="str">
        <f t="shared" si="318"/>
        <v/>
      </c>
      <c r="AE120" s="206">
        <f t="shared" si="318"/>
        <v>8</v>
      </c>
      <c r="AF120" s="206" t="str">
        <f t="shared" si="318"/>
        <v/>
      </c>
      <c r="AG120" s="206" t="str">
        <f t="shared" si="318"/>
        <v/>
      </c>
      <c r="AH120" s="206" t="str">
        <f t="shared" si="318"/>
        <v/>
      </c>
      <c r="AI120" s="206" t="str">
        <f t="shared" si="318"/>
        <v/>
      </c>
      <c r="AJ120" s="206"/>
      <c r="AK120" s="206" t="str">
        <f t="shared" ref="AK120:AR120" si="319">IF(ISNUMBER(SEARCH($H120,AK$8)),$D120,"")</f>
        <v/>
      </c>
      <c r="AL120" s="206" t="str">
        <f t="shared" si="319"/>
        <v/>
      </c>
      <c r="AM120" s="206" t="str">
        <f t="shared" si="319"/>
        <v/>
      </c>
      <c r="AN120" s="206" t="str">
        <f t="shared" si="319"/>
        <v/>
      </c>
      <c r="AO120" s="206">
        <f t="shared" si="319"/>
        <v>8</v>
      </c>
      <c r="AP120" s="206" t="str">
        <f t="shared" si="319"/>
        <v/>
      </c>
      <c r="AQ120" s="206" t="str">
        <f t="shared" si="319"/>
        <v/>
      </c>
      <c r="AR120" s="206" t="str">
        <f t="shared" si="319"/>
        <v/>
      </c>
    </row>
    <row r="121">
      <c r="A121" s="426" t="s">
        <v>1475</v>
      </c>
      <c r="B121" s="427" t="s">
        <v>1580</v>
      </c>
      <c r="C121" s="427" t="s">
        <v>1477</v>
      </c>
      <c r="D121" s="427" t="s">
        <v>1478</v>
      </c>
      <c r="E121" s="427" t="s">
        <v>1489</v>
      </c>
      <c r="F121" s="427" t="s">
        <v>1481</v>
      </c>
      <c r="G121" s="427" t="s">
        <v>1482</v>
      </c>
      <c r="H121" s="356" t="s">
        <v>1483</v>
      </c>
      <c r="I121" s="356" t="s">
        <v>1484</v>
      </c>
      <c r="J121" s="206" t="str">
        <f t="shared" ref="J121:Z121" si="320">IF(ISNUMBER(SEARCH($E121,J$8)),$D121,"")</f>
        <v/>
      </c>
      <c r="K121" s="206" t="str">
        <f t="shared" si="320"/>
        <v/>
      </c>
      <c r="L121" s="206" t="str">
        <f t="shared" si="320"/>
        <v/>
      </c>
      <c r="M121" s="206" t="str">
        <f t="shared" si="320"/>
        <v/>
      </c>
      <c r="N121" s="206" t="str">
        <f t="shared" si="320"/>
        <v/>
      </c>
      <c r="O121" s="206" t="str">
        <f t="shared" si="320"/>
        <v/>
      </c>
      <c r="P121" s="206" t="str">
        <f t="shared" si="320"/>
        <v/>
      </c>
      <c r="Q121" s="206" t="str">
        <f t="shared" si="320"/>
        <v/>
      </c>
      <c r="R121" s="206" t="str">
        <f t="shared" si="320"/>
        <v/>
      </c>
      <c r="S121" s="206" t="str">
        <f t="shared" si="320"/>
        <v/>
      </c>
      <c r="T121" s="206" t="str">
        <f t="shared" si="320"/>
        <v/>
      </c>
      <c r="U121" s="206" t="str">
        <f t="shared" si="320"/>
        <v/>
      </c>
      <c r="V121" s="206" t="str">
        <f t="shared" si="320"/>
        <v/>
      </c>
      <c r="W121" s="206" t="str">
        <f t="shared" si="320"/>
        <v/>
      </c>
      <c r="X121" s="206" t="str">
        <f t="shared" si="320"/>
        <v/>
      </c>
      <c r="Y121" s="206" t="str">
        <f t="shared" si="320"/>
        <v/>
      </c>
      <c r="Z121" s="206" t="str">
        <f t="shared" si="320"/>
        <v/>
      </c>
      <c r="AA121" s="206"/>
      <c r="AB121" s="206" t="str">
        <f t="shared" ref="AB121:AI121" si="321">IF(ISNUMBER(SEARCH($F121,AB$8)),$D121,"")</f>
        <v/>
      </c>
      <c r="AC121" s="206" t="str">
        <f t="shared" si="321"/>
        <v/>
      </c>
      <c r="AD121" s="206" t="str">
        <f t="shared" si="321"/>
        <v/>
      </c>
      <c r="AE121" s="206" t="str">
        <f t="shared" si="321"/>
        <v/>
      </c>
      <c r="AF121" s="206" t="str">
        <f t="shared" si="321"/>
        <v/>
      </c>
      <c r="AG121" s="206" t="str">
        <f t="shared" si="321"/>
        <v/>
      </c>
      <c r="AH121" s="206" t="str">
        <f t="shared" si="321"/>
        <v/>
      </c>
      <c r="AI121" s="206" t="str">
        <f t="shared" si="321"/>
        <v/>
      </c>
      <c r="AJ121" s="206"/>
      <c r="AK121" s="206" t="str">
        <f t="shared" ref="AK121:AR121" si="322">IF(ISNUMBER(SEARCH($H121,AK$8)),$D121,"")</f>
        <v/>
      </c>
      <c r="AL121" s="206" t="str">
        <f t="shared" si="322"/>
        <v/>
      </c>
      <c r="AM121" s="206" t="str">
        <f t="shared" si="322"/>
        <v/>
      </c>
      <c r="AN121" s="206" t="str">
        <f t="shared" si="322"/>
        <v/>
      </c>
      <c r="AO121" s="206" t="str">
        <f t="shared" si="322"/>
        <v/>
      </c>
      <c r="AP121" s="206" t="str">
        <f t="shared" si="322"/>
        <v/>
      </c>
      <c r="AQ121" s="206" t="str">
        <f t="shared" si="322"/>
        <v/>
      </c>
      <c r="AR121" s="206" t="str">
        <f t="shared" si="322"/>
        <v/>
      </c>
    </row>
    <row r="122">
      <c r="A122" s="431" t="s">
        <v>1491</v>
      </c>
      <c r="B122" s="122" t="s">
        <v>1658</v>
      </c>
      <c r="C122" s="122">
        <v>5.0</v>
      </c>
      <c r="D122" s="122">
        <v>8.0</v>
      </c>
      <c r="E122" s="122" t="s">
        <v>1353</v>
      </c>
      <c r="F122" s="122" t="s">
        <v>1443</v>
      </c>
      <c r="G122" s="122"/>
      <c r="H122" s="122" t="s">
        <v>1443</v>
      </c>
      <c r="I122" s="122" t="s">
        <v>1491</v>
      </c>
      <c r="J122" s="206" t="str">
        <f t="shared" ref="J122:Z122" si="323">IF(ISNUMBER(SEARCH($E122,J$8)),$D122,"")</f>
        <v/>
      </c>
      <c r="K122" s="206" t="str">
        <f t="shared" si="323"/>
        <v/>
      </c>
      <c r="L122" s="206" t="str">
        <f t="shared" si="323"/>
        <v/>
      </c>
      <c r="M122" s="206" t="str">
        <f t="shared" si="323"/>
        <v/>
      </c>
      <c r="N122" s="206" t="str">
        <f t="shared" si="323"/>
        <v/>
      </c>
      <c r="O122" s="206" t="str">
        <f t="shared" si="323"/>
        <v/>
      </c>
      <c r="P122" s="206" t="str">
        <f t="shared" si="323"/>
        <v/>
      </c>
      <c r="Q122" s="206">
        <f t="shared" si="323"/>
        <v>8</v>
      </c>
      <c r="R122" s="206" t="str">
        <f t="shared" si="323"/>
        <v/>
      </c>
      <c r="S122" s="206" t="str">
        <f t="shared" si="323"/>
        <v/>
      </c>
      <c r="T122" s="206" t="str">
        <f t="shared" si="323"/>
        <v/>
      </c>
      <c r="U122" s="206" t="str">
        <f t="shared" si="323"/>
        <v/>
      </c>
      <c r="V122" s="206" t="str">
        <f t="shared" si="323"/>
        <v/>
      </c>
      <c r="W122" s="206" t="str">
        <f t="shared" si="323"/>
        <v/>
      </c>
      <c r="X122" s="206" t="str">
        <f t="shared" si="323"/>
        <v/>
      </c>
      <c r="Y122" s="206" t="str">
        <f t="shared" si="323"/>
        <v/>
      </c>
      <c r="Z122" s="206" t="str">
        <f t="shared" si="323"/>
        <v/>
      </c>
      <c r="AA122" s="206"/>
      <c r="AB122" s="206">
        <f t="shared" ref="AB122:AI122" si="324">IF(ISNUMBER(SEARCH($F122,AB$8)),$D122,"")</f>
        <v>8</v>
      </c>
      <c r="AC122" s="206" t="str">
        <f t="shared" si="324"/>
        <v/>
      </c>
      <c r="AD122" s="206" t="str">
        <f t="shared" si="324"/>
        <v/>
      </c>
      <c r="AE122" s="206" t="str">
        <f t="shared" si="324"/>
        <v/>
      </c>
      <c r="AF122" s="206" t="str">
        <f t="shared" si="324"/>
        <v/>
      </c>
      <c r="AG122" s="206" t="str">
        <f t="shared" si="324"/>
        <v/>
      </c>
      <c r="AH122" s="206" t="str">
        <f t="shared" si="324"/>
        <v/>
      </c>
      <c r="AI122" s="206" t="str">
        <f t="shared" si="324"/>
        <v/>
      </c>
      <c r="AJ122" s="206"/>
      <c r="AK122" s="206">
        <f t="shared" ref="AK122:AR122" si="325">IF(ISNUMBER(SEARCH($H122,AK$8)),$D122,"")</f>
        <v>8</v>
      </c>
      <c r="AL122" s="206" t="str">
        <f t="shared" si="325"/>
        <v/>
      </c>
      <c r="AM122" s="206" t="str">
        <f t="shared" si="325"/>
        <v/>
      </c>
      <c r="AN122" s="206" t="str">
        <f t="shared" si="325"/>
        <v/>
      </c>
      <c r="AO122" s="206" t="str">
        <f t="shared" si="325"/>
        <v/>
      </c>
      <c r="AP122" s="206" t="str">
        <f t="shared" si="325"/>
        <v/>
      </c>
      <c r="AQ122" s="206" t="str">
        <f t="shared" si="325"/>
        <v/>
      </c>
      <c r="AR122" s="206" t="str">
        <f t="shared" si="325"/>
        <v/>
      </c>
    </row>
    <row r="123">
      <c r="A123" s="431"/>
      <c r="B123" s="122" t="s">
        <v>1659</v>
      </c>
      <c r="C123" s="122">
        <v>6.0</v>
      </c>
      <c r="D123" s="122">
        <v>5.0</v>
      </c>
      <c r="E123" s="122" t="s">
        <v>1038</v>
      </c>
      <c r="F123" s="122" t="s">
        <v>1449</v>
      </c>
      <c r="G123" s="122"/>
      <c r="H123" s="122" t="s">
        <v>1448</v>
      </c>
      <c r="I123" s="122"/>
      <c r="J123" s="206" t="str">
        <f t="shared" ref="J123:Z123" si="326">IF(ISNUMBER(SEARCH($E123,J$8)),$D123,"")</f>
        <v/>
      </c>
      <c r="K123" s="206" t="str">
        <f t="shared" si="326"/>
        <v/>
      </c>
      <c r="L123" s="206" t="str">
        <f t="shared" si="326"/>
        <v/>
      </c>
      <c r="M123" s="206">
        <f t="shared" si="326"/>
        <v>5</v>
      </c>
      <c r="N123" s="206" t="str">
        <f t="shared" si="326"/>
        <v/>
      </c>
      <c r="O123" s="206" t="str">
        <f t="shared" si="326"/>
        <v/>
      </c>
      <c r="P123" s="206" t="str">
        <f t="shared" si="326"/>
        <v/>
      </c>
      <c r="Q123" s="206" t="str">
        <f t="shared" si="326"/>
        <v/>
      </c>
      <c r="R123" s="206" t="str">
        <f t="shared" si="326"/>
        <v/>
      </c>
      <c r="S123" s="206" t="str">
        <f t="shared" si="326"/>
        <v/>
      </c>
      <c r="T123" s="206" t="str">
        <f t="shared" si="326"/>
        <v/>
      </c>
      <c r="U123" s="206" t="str">
        <f t="shared" si="326"/>
        <v/>
      </c>
      <c r="V123" s="206" t="str">
        <f t="shared" si="326"/>
        <v/>
      </c>
      <c r="W123" s="206" t="str">
        <f t="shared" si="326"/>
        <v/>
      </c>
      <c r="X123" s="206" t="str">
        <f t="shared" si="326"/>
        <v/>
      </c>
      <c r="Y123" s="206" t="str">
        <f t="shared" si="326"/>
        <v/>
      </c>
      <c r="Z123" s="206" t="str">
        <f t="shared" si="326"/>
        <v/>
      </c>
      <c r="AA123" s="206"/>
      <c r="AB123" s="206" t="str">
        <f t="shared" ref="AB123:AI123" si="327">IF(ISNUMBER(SEARCH($F123,AB$8)),$D123,"")</f>
        <v/>
      </c>
      <c r="AC123" s="206" t="str">
        <f t="shared" si="327"/>
        <v/>
      </c>
      <c r="AD123" s="206" t="str">
        <f t="shared" si="327"/>
        <v/>
      </c>
      <c r="AE123" s="206" t="str">
        <f t="shared" si="327"/>
        <v/>
      </c>
      <c r="AF123" s="206" t="str">
        <f t="shared" si="327"/>
        <v/>
      </c>
      <c r="AG123" s="206" t="str">
        <f t="shared" si="327"/>
        <v/>
      </c>
      <c r="AH123" s="206">
        <f t="shared" si="327"/>
        <v>5</v>
      </c>
      <c r="AI123" s="206" t="str">
        <f t="shared" si="327"/>
        <v/>
      </c>
      <c r="AJ123" s="206"/>
      <c r="AK123" s="206" t="str">
        <f t="shared" ref="AK123:AR123" si="328">IF(ISNUMBER(SEARCH($H123,AK$8)),$D123,"")</f>
        <v/>
      </c>
      <c r="AL123" s="206" t="str">
        <f t="shared" si="328"/>
        <v/>
      </c>
      <c r="AM123" s="206" t="str">
        <f t="shared" si="328"/>
        <v/>
      </c>
      <c r="AN123" s="206" t="str">
        <f t="shared" si="328"/>
        <v/>
      </c>
      <c r="AO123" s="206" t="str">
        <f t="shared" si="328"/>
        <v/>
      </c>
      <c r="AP123" s="206">
        <f t="shared" si="328"/>
        <v>5</v>
      </c>
      <c r="AQ123" s="206" t="str">
        <f t="shared" si="328"/>
        <v/>
      </c>
      <c r="AR123" s="206" t="str">
        <f t="shared" si="328"/>
        <v/>
      </c>
    </row>
    <row r="124">
      <c r="A124" s="431"/>
      <c r="B124" s="122" t="s">
        <v>1660</v>
      </c>
      <c r="C124" s="122">
        <v>1.0</v>
      </c>
      <c r="D124" s="122">
        <v>9.0</v>
      </c>
      <c r="E124" s="122" t="s">
        <v>1066</v>
      </c>
      <c r="F124" s="122" t="s">
        <v>1444</v>
      </c>
      <c r="G124" s="122"/>
      <c r="H124" s="122" t="s">
        <v>1445</v>
      </c>
      <c r="I124" s="122"/>
      <c r="J124" s="206" t="str">
        <f t="shared" ref="J124:Z124" si="329">IF(ISNUMBER(SEARCH($E124,J$8)),$D124,"")</f>
        <v/>
      </c>
      <c r="K124" s="206" t="str">
        <f t="shared" si="329"/>
        <v/>
      </c>
      <c r="L124" s="206" t="str">
        <f t="shared" si="329"/>
        <v/>
      </c>
      <c r="M124" s="206" t="str">
        <f t="shared" si="329"/>
        <v/>
      </c>
      <c r="N124" s="206" t="str">
        <f t="shared" si="329"/>
        <v/>
      </c>
      <c r="O124" s="206" t="str">
        <f t="shared" si="329"/>
        <v/>
      </c>
      <c r="P124" s="206" t="str">
        <f t="shared" si="329"/>
        <v/>
      </c>
      <c r="Q124" s="206" t="str">
        <f t="shared" si="329"/>
        <v/>
      </c>
      <c r="R124" s="206" t="str">
        <f t="shared" si="329"/>
        <v/>
      </c>
      <c r="S124" s="206" t="str">
        <f t="shared" si="329"/>
        <v/>
      </c>
      <c r="T124" s="206" t="str">
        <f t="shared" si="329"/>
        <v/>
      </c>
      <c r="U124" s="206" t="str">
        <f t="shared" si="329"/>
        <v/>
      </c>
      <c r="V124" s="206" t="str">
        <f t="shared" si="329"/>
        <v/>
      </c>
      <c r="W124" s="206" t="str">
        <f t="shared" si="329"/>
        <v/>
      </c>
      <c r="X124" s="206">
        <f t="shared" si="329"/>
        <v>9</v>
      </c>
      <c r="Y124" s="206" t="str">
        <f t="shared" si="329"/>
        <v/>
      </c>
      <c r="Z124" s="206" t="str">
        <f t="shared" si="329"/>
        <v/>
      </c>
      <c r="AA124" s="206"/>
      <c r="AB124" s="206" t="str">
        <f t="shared" ref="AB124:AI124" si="330">IF(ISNUMBER(SEARCH($F124,AB$8)),$D124,"")</f>
        <v/>
      </c>
      <c r="AC124" s="206">
        <f t="shared" si="330"/>
        <v>9</v>
      </c>
      <c r="AD124" s="206" t="str">
        <f t="shared" si="330"/>
        <v/>
      </c>
      <c r="AE124" s="206" t="str">
        <f t="shared" si="330"/>
        <v/>
      </c>
      <c r="AF124" s="206" t="str">
        <f t="shared" si="330"/>
        <v/>
      </c>
      <c r="AG124" s="206" t="str">
        <f t="shared" si="330"/>
        <v/>
      </c>
      <c r="AH124" s="206" t="str">
        <f t="shared" si="330"/>
        <v/>
      </c>
      <c r="AI124" s="206" t="str">
        <f t="shared" si="330"/>
        <v/>
      </c>
      <c r="AJ124" s="206"/>
      <c r="AK124" s="206" t="str">
        <f t="shared" ref="AK124:AR124" si="331">IF(ISNUMBER(SEARCH($H124,AK$8)),$D124,"")</f>
        <v/>
      </c>
      <c r="AL124" s="206" t="str">
        <f t="shared" si="331"/>
        <v/>
      </c>
      <c r="AM124" s="206">
        <f t="shared" si="331"/>
        <v>9</v>
      </c>
      <c r="AN124" s="206" t="str">
        <f t="shared" si="331"/>
        <v/>
      </c>
      <c r="AO124" s="206" t="str">
        <f t="shared" si="331"/>
        <v/>
      </c>
      <c r="AP124" s="206" t="str">
        <f t="shared" si="331"/>
        <v/>
      </c>
      <c r="AQ124" s="206" t="str">
        <f t="shared" si="331"/>
        <v/>
      </c>
      <c r="AR124" s="206" t="str">
        <f t="shared" si="331"/>
        <v/>
      </c>
    </row>
    <row r="125">
      <c r="A125" s="431"/>
      <c r="B125" s="122" t="s">
        <v>1661</v>
      </c>
      <c r="C125" s="122">
        <v>2.0</v>
      </c>
      <c r="D125" s="122">
        <v>10.0</v>
      </c>
      <c r="E125" s="122" t="s">
        <v>1029</v>
      </c>
      <c r="F125" s="122" t="s">
        <v>1448</v>
      </c>
      <c r="G125" s="122"/>
      <c r="H125" s="122" t="s">
        <v>1450</v>
      </c>
      <c r="I125" s="122"/>
      <c r="J125" s="206" t="str">
        <f t="shared" ref="J125:Z125" si="332">IF(ISNUMBER(SEARCH($E125,J$8)),$D125,"")</f>
        <v/>
      </c>
      <c r="K125" s="206">
        <f t="shared" si="332"/>
        <v>10</v>
      </c>
      <c r="L125" s="206" t="str">
        <f t="shared" si="332"/>
        <v/>
      </c>
      <c r="M125" s="206" t="str">
        <f t="shared" si="332"/>
        <v/>
      </c>
      <c r="N125" s="206" t="str">
        <f t="shared" si="332"/>
        <v/>
      </c>
      <c r="O125" s="206" t="str">
        <f t="shared" si="332"/>
        <v/>
      </c>
      <c r="P125" s="206" t="str">
        <f t="shared" si="332"/>
        <v/>
      </c>
      <c r="Q125" s="206" t="str">
        <f t="shared" si="332"/>
        <v/>
      </c>
      <c r="R125" s="206" t="str">
        <f t="shared" si="332"/>
        <v/>
      </c>
      <c r="S125" s="206" t="str">
        <f t="shared" si="332"/>
        <v/>
      </c>
      <c r="T125" s="206" t="str">
        <f t="shared" si="332"/>
        <v/>
      </c>
      <c r="U125" s="206" t="str">
        <f t="shared" si="332"/>
        <v/>
      </c>
      <c r="V125" s="206" t="str">
        <f t="shared" si="332"/>
        <v/>
      </c>
      <c r="W125" s="206" t="str">
        <f t="shared" si="332"/>
        <v/>
      </c>
      <c r="X125" s="206" t="str">
        <f t="shared" si="332"/>
        <v/>
      </c>
      <c r="Y125" s="206" t="str">
        <f t="shared" si="332"/>
        <v/>
      </c>
      <c r="Z125" s="206" t="str">
        <f t="shared" si="332"/>
        <v/>
      </c>
      <c r="AA125" s="206"/>
      <c r="AB125" s="206" t="str">
        <f t="shared" ref="AB125:AI125" si="333">IF(ISNUMBER(SEARCH($F125,AB$8)),$D125,"")</f>
        <v/>
      </c>
      <c r="AC125" s="206" t="str">
        <f t="shared" si="333"/>
        <v/>
      </c>
      <c r="AD125" s="206" t="str">
        <f t="shared" si="333"/>
        <v/>
      </c>
      <c r="AE125" s="206" t="str">
        <f t="shared" si="333"/>
        <v/>
      </c>
      <c r="AF125" s="206" t="str">
        <f t="shared" si="333"/>
        <v/>
      </c>
      <c r="AG125" s="206">
        <f t="shared" si="333"/>
        <v>10</v>
      </c>
      <c r="AH125" s="206" t="str">
        <f t="shared" si="333"/>
        <v/>
      </c>
      <c r="AI125" s="206" t="str">
        <f t="shared" si="333"/>
        <v/>
      </c>
      <c r="AJ125" s="206"/>
      <c r="AK125" s="206" t="str">
        <f t="shared" ref="AK125:AR125" si="334">IF(ISNUMBER(SEARCH($H125,AK$8)),$D125,"")</f>
        <v/>
      </c>
      <c r="AL125" s="206" t="str">
        <f t="shared" si="334"/>
        <v/>
      </c>
      <c r="AM125" s="206" t="str">
        <f t="shared" si="334"/>
        <v/>
      </c>
      <c r="AN125" s="206" t="str">
        <f t="shared" si="334"/>
        <v/>
      </c>
      <c r="AO125" s="206" t="str">
        <f t="shared" si="334"/>
        <v/>
      </c>
      <c r="AP125" s="206" t="str">
        <f t="shared" si="334"/>
        <v/>
      </c>
      <c r="AQ125" s="206" t="str">
        <f t="shared" si="334"/>
        <v/>
      </c>
      <c r="AR125" s="206">
        <f t="shared" si="334"/>
        <v>10</v>
      </c>
    </row>
    <row r="126">
      <c r="A126" s="431"/>
      <c r="B126" s="122" t="s">
        <v>1662</v>
      </c>
      <c r="C126" s="122">
        <v>3.0</v>
      </c>
      <c r="D126" s="122">
        <v>7.0</v>
      </c>
      <c r="E126" s="122" t="s">
        <v>1042</v>
      </c>
      <c r="F126" s="122" t="s">
        <v>1445</v>
      </c>
      <c r="G126" s="122" t="s">
        <v>1491</v>
      </c>
      <c r="H126" s="122" t="s">
        <v>1447</v>
      </c>
      <c r="I126" s="122"/>
      <c r="J126" s="206" t="str">
        <f t="shared" ref="J126:Z126" si="335">IF(ISNUMBER(SEARCH($E126,J$8)),$D126,"")</f>
        <v/>
      </c>
      <c r="K126" s="206" t="str">
        <f t="shared" si="335"/>
        <v/>
      </c>
      <c r="L126" s="206" t="str">
        <f t="shared" si="335"/>
        <v/>
      </c>
      <c r="M126" s="206" t="str">
        <f t="shared" si="335"/>
        <v/>
      </c>
      <c r="N126" s="206" t="str">
        <f t="shared" si="335"/>
        <v/>
      </c>
      <c r="O126" s="206" t="str">
        <f t="shared" si="335"/>
        <v/>
      </c>
      <c r="P126" s="206" t="str">
        <f t="shared" si="335"/>
        <v/>
      </c>
      <c r="Q126" s="206" t="str">
        <f t="shared" si="335"/>
        <v/>
      </c>
      <c r="R126" s="206" t="str">
        <f t="shared" si="335"/>
        <v/>
      </c>
      <c r="S126" s="206">
        <f t="shared" si="335"/>
        <v>7</v>
      </c>
      <c r="T126" s="206" t="str">
        <f t="shared" si="335"/>
        <v/>
      </c>
      <c r="U126" s="206" t="str">
        <f t="shared" si="335"/>
        <v/>
      </c>
      <c r="V126" s="206" t="str">
        <f t="shared" si="335"/>
        <v/>
      </c>
      <c r="W126" s="206" t="str">
        <f t="shared" si="335"/>
        <v/>
      </c>
      <c r="X126" s="206" t="str">
        <f t="shared" si="335"/>
        <v/>
      </c>
      <c r="Y126" s="206" t="str">
        <f t="shared" si="335"/>
        <v/>
      </c>
      <c r="Z126" s="206" t="str">
        <f t="shared" si="335"/>
        <v/>
      </c>
      <c r="AA126" s="206"/>
      <c r="AB126" s="206" t="str">
        <f t="shared" ref="AB126:AI126" si="336">IF(ISNUMBER(SEARCH($F126,AB$8)),$D126,"")</f>
        <v/>
      </c>
      <c r="AC126" s="206" t="str">
        <f t="shared" si="336"/>
        <v/>
      </c>
      <c r="AD126" s="206">
        <f t="shared" si="336"/>
        <v>7</v>
      </c>
      <c r="AE126" s="206" t="str">
        <f t="shared" si="336"/>
        <v/>
      </c>
      <c r="AF126" s="206" t="str">
        <f t="shared" si="336"/>
        <v/>
      </c>
      <c r="AG126" s="206" t="str">
        <f t="shared" si="336"/>
        <v/>
      </c>
      <c r="AH126" s="206" t="str">
        <f t="shared" si="336"/>
        <v/>
      </c>
      <c r="AI126" s="206" t="str">
        <f t="shared" si="336"/>
        <v/>
      </c>
      <c r="AJ126" s="206"/>
      <c r="AK126" s="206" t="str">
        <f t="shared" ref="AK126:AR126" si="337">IF(ISNUMBER(SEARCH($H126,AK$8)),$D126,"")</f>
        <v/>
      </c>
      <c r="AL126" s="206" t="str">
        <f t="shared" si="337"/>
        <v/>
      </c>
      <c r="AM126" s="206" t="str">
        <f t="shared" si="337"/>
        <v/>
      </c>
      <c r="AN126" s="206" t="str">
        <f t="shared" si="337"/>
        <v/>
      </c>
      <c r="AO126" s="206">
        <f t="shared" si="337"/>
        <v>7</v>
      </c>
      <c r="AP126" s="206" t="str">
        <f t="shared" si="337"/>
        <v/>
      </c>
      <c r="AQ126" s="206" t="str">
        <f t="shared" si="337"/>
        <v/>
      </c>
      <c r="AR126" s="206" t="str">
        <f t="shared" si="337"/>
        <v/>
      </c>
    </row>
    <row r="127">
      <c r="A127" s="437"/>
      <c r="B127" s="420" t="s">
        <v>1663</v>
      </c>
      <c r="C127" s="420">
        <v>4.0</v>
      </c>
      <c r="D127" s="420">
        <v>7.0</v>
      </c>
      <c r="E127" s="420" t="s">
        <v>1072</v>
      </c>
      <c r="F127" s="420" t="s">
        <v>1446</v>
      </c>
      <c r="G127" s="420"/>
      <c r="H127" s="420" t="s">
        <v>1449</v>
      </c>
      <c r="I127" s="420"/>
      <c r="J127" s="206" t="str">
        <f t="shared" ref="J127:Z127" si="338">IF(ISNUMBER(SEARCH($E127,J$8)),$D127,"")</f>
        <v/>
      </c>
      <c r="K127" s="206" t="str">
        <f t="shared" si="338"/>
        <v/>
      </c>
      <c r="L127" s="206" t="str">
        <f t="shared" si="338"/>
        <v/>
      </c>
      <c r="M127" s="206" t="str">
        <f t="shared" si="338"/>
        <v/>
      </c>
      <c r="N127" s="206" t="str">
        <f t="shared" si="338"/>
        <v/>
      </c>
      <c r="O127" s="206" t="str">
        <f t="shared" si="338"/>
        <v/>
      </c>
      <c r="P127" s="206" t="str">
        <f t="shared" si="338"/>
        <v/>
      </c>
      <c r="Q127" s="206" t="str">
        <f t="shared" si="338"/>
        <v/>
      </c>
      <c r="R127" s="206" t="str">
        <f t="shared" si="338"/>
        <v/>
      </c>
      <c r="S127" s="206" t="str">
        <f t="shared" si="338"/>
        <v/>
      </c>
      <c r="T127" s="206" t="str">
        <f t="shared" si="338"/>
        <v/>
      </c>
      <c r="U127" s="206" t="str">
        <f t="shared" si="338"/>
        <v/>
      </c>
      <c r="V127" s="206" t="str">
        <f t="shared" si="338"/>
        <v/>
      </c>
      <c r="W127" s="206" t="str">
        <f t="shared" si="338"/>
        <v/>
      </c>
      <c r="X127" s="206" t="str">
        <f t="shared" si="338"/>
        <v/>
      </c>
      <c r="Y127" s="206">
        <f t="shared" si="338"/>
        <v>7</v>
      </c>
      <c r="Z127" s="206" t="str">
        <f t="shared" si="338"/>
        <v/>
      </c>
      <c r="AA127" s="206"/>
      <c r="AB127" s="206" t="str">
        <f t="shared" ref="AB127:AI127" si="339">IF(ISNUMBER(SEARCH($F127,AB$8)),$D127,"")</f>
        <v/>
      </c>
      <c r="AC127" s="206" t="str">
        <f t="shared" si="339"/>
        <v/>
      </c>
      <c r="AD127" s="206" t="str">
        <f t="shared" si="339"/>
        <v/>
      </c>
      <c r="AE127" s="206">
        <f t="shared" si="339"/>
        <v>7</v>
      </c>
      <c r="AF127" s="206" t="str">
        <f t="shared" si="339"/>
        <v/>
      </c>
      <c r="AG127" s="206" t="str">
        <f t="shared" si="339"/>
        <v/>
      </c>
      <c r="AH127" s="206" t="str">
        <f t="shared" si="339"/>
        <v/>
      </c>
      <c r="AI127" s="206" t="str">
        <f t="shared" si="339"/>
        <v/>
      </c>
      <c r="AJ127" s="206"/>
      <c r="AK127" s="206" t="str">
        <f t="shared" ref="AK127:AR127" si="340">IF(ISNUMBER(SEARCH($H127,AK$8)),$D127,"")</f>
        <v/>
      </c>
      <c r="AL127" s="206" t="str">
        <f t="shared" si="340"/>
        <v/>
      </c>
      <c r="AM127" s="206" t="str">
        <f t="shared" si="340"/>
        <v/>
      </c>
      <c r="AN127" s="206" t="str">
        <f t="shared" si="340"/>
        <v/>
      </c>
      <c r="AO127" s="206" t="str">
        <f t="shared" si="340"/>
        <v/>
      </c>
      <c r="AP127" s="206" t="str">
        <f t="shared" si="340"/>
        <v/>
      </c>
      <c r="AQ127" s="206">
        <f t="shared" si="340"/>
        <v>7</v>
      </c>
      <c r="AR127" s="206" t="str">
        <f t="shared" si="340"/>
        <v/>
      </c>
    </row>
    <row r="128">
      <c r="A128" s="426" t="s">
        <v>1475</v>
      </c>
      <c r="B128" s="427" t="s">
        <v>1581</v>
      </c>
      <c r="C128" s="427" t="s">
        <v>1477</v>
      </c>
      <c r="D128" s="427" t="s">
        <v>1478</v>
      </c>
      <c r="E128" s="427" t="s">
        <v>1489</v>
      </c>
      <c r="F128" s="427" t="s">
        <v>1481</v>
      </c>
      <c r="G128" s="427" t="s">
        <v>1482</v>
      </c>
      <c r="H128" s="356" t="s">
        <v>1483</v>
      </c>
      <c r="I128" s="356" t="s">
        <v>1484</v>
      </c>
      <c r="J128" s="206" t="str">
        <f t="shared" ref="J128:Z128" si="341">IF(ISNUMBER(SEARCH($E128,J$8)),$D128,"")</f>
        <v/>
      </c>
      <c r="K128" s="206" t="str">
        <f t="shared" si="341"/>
        <v/>
      </c>
      <c r="L128" s="206" t="str">
        <f t="shared" si="341"/>
        <v/>
      </c>
      <c r="M128" s="206" t="str">
        <f t="shared" si="341"/>
        <v/>
      </c>
      <c r="N128" s="206" t="str">
        <f t="shared" si="341"/>
        <v/>
      </c>
      <c r="O128" s="206" t="str">
        <f t="shared" si="341"/>
        <v/>
      </c>
      <c r="P128" s="206" t="str">
        <f t="shared" si="341"/>
        <v/>
      </c>
      <c r="Q128" s="206" t="str">
        <f t="shared" si="341"/>
        <v/>
      </c>
      <c r="R128" s="206" t="str">
        <f t="shared" si="341"/>
        <v/>
      </c>
      <c r="S128" s="206" t="str">
        <f t="shared" si="341"/>
        <v/>
      </c>
      <c r="T128" s="206" t="str">
        <f t="shared" si="341"/>
        <v/>
      </c>
      <c r="U128" s="206" t="str">
        <f t="shared" si="341"/>
        <v/>
      </c>
      <c r="V128" s="206" t="str">
        <f t="shared" si="341"/>
        <v/>
      </c>
      <c r="W128" s="206" t="str">
        <f t="shared" si="341"/>
        <v/>
      </c>
      <c r="X128" s="206" t="str">
        <f t="shared" si="341"/>
        <v/>
      </c>
      <c r="Y128" s="206" t="str">
        <f t="shared" si="341"/>
        <v/>
      </c>
      <c r="Z128" s="206" t="str">
        <f t="shared" si="341"/>
        <v/>
      </c>
      <c r="AA128" s="206"/>
      <c r="AB128" s="206" t="str">
        <f t="shared" ref="AB128:AI128" si="342">IF(ISNUMBER(SEARCH($F128,AB$8)),$D128,"")</f>
        <v/>
      </c>
      <c r="AC128" s="206" t="str">
        <f t="shared" si="342"/>
        <v/>
      </c>
      <c r="AD128" s="206" t="str">
        <f t="shared" si="342"/>
        <v/>
      </c>
      <c r="AE128" s="206" t="str">
        <f t="shared" si="342"/>
        <v/>
      </c>
      <c r="AF128" s="206" t="str">
        <f t="shared" si="342"/>
        <v/>
      </c>
      <c r="AG128" s="206" t="str">
        <f t="shared" si="342"/>
        <v/>
      </c>
      <c r="AH128" s="206" t="str">
        <f t="shared" si="342"/>
        <v/>
      </c>
      <c r="AI128" s="206" t="str">
        <f t="shared" si="342"/>
        <v/>
      </c>
      <c r="AJ128" s="206"/>
      <c r="AK128" s="206" t="str">
        <f t="shared" ref="AK128:AR128" si="343">IF(ISNUMBER(SEARCH($H128,AK$8)),$D128,"")</f>
        <v/>
      </c>
      <c r="AL128" s="206" t="str">
        <f t="shared" si="343"/>
        <v/>
      </c>
      <c r="AM128" s="206" t="str">
        <f t="shared" si="343"/>
        <v/>
      </c>
      <c r="AN128" s="206" t="str">
        <f t="shared" si="343"/>
        <v/>
      </c>
      <c r="AO128" s="206" t="str">
        <f t="shared" si="343"/>
        <v/>
      </c>
      <c r="AP128" s="206" t="str">
        <f t="shared" si="343"/>
        <v/>
      </c>
      <c r="AQ128" s="206" t="str">
        <f t="shared" si="343"/>
        <v/>
      </c>
      <c r="AR128" s="206" t="str">
        <f t="shared" si="343"/>
        <v/>
      </c>
    </row>
    <row r="129">
      <c r="A129" s="431" t="s">
        <v>1491</v>
      </c>
      <c r="B129" s="122" t="s">
        <v>1664</v>
      </c>
      <c r="C129" s="122">
        <v>6.0</v>
      </c>
      <c r="D129" s="122">
        <v>7.0</v>
      </c>
      <c r="E129" s="122" t="s">
        <v>1006</v>
      </c>
      <c r="F129" s="122" t="s">
        <v>1447</v>
      </c>
      <c r="G129" s="122"/>
      <c r="H129" s="122" t="s">
        <v>1447</v>
      </c>
      <c r="I129" s="122"/>
      <c r="J129" s="206" t="str">
        <f t="shared" ref="J129:Z129" si="344">IF(ISNUMBER(SEARCH($E129,J$8)),$D129,"")</f>
        <v/>
      </c>
      <c r="K129" s="206" t="str">
        <f t="shared" si="344"/>
        <v/>
      </c>
      <c r="L129" s="206" t="str">
        <f t="shared" si="344"/>
        <v/>
      </c>
      <c r="M129" s="206" t="str">
        <f t="shared" si="344"/>
        <v/>
      </c>
      <c r="N129" s="206" t="str">
        <f t="shared" si="344"/>
        <v/>
      </c>
      <c r="O129" s="206" t="str">
        <f t="shared" si="344"/>
        <v/>
      </c>
      <c r="P129" s="206">
        <f t="shared" si="344"/>
        <v>7</v>
      </c>
      <c r="Q129" s="206" t="str">
        <f t="shared" si="344"/>
        <v/>
      </c>
      <c r="R129" s="206" t="str">
        <f t="shared" si="344"/>
        <v/>
      </c>
      <c r="S129" s="206" t="str">
        <f t="shared" si="344"/>
        <v/>
      </c>
      <c r="T129" s="206" t="str">
        <f t="shared" si="344"/>
        <v/>
      </c>
      <c r="U129" s="206" t="str">
        <f t="shared" si="344"/>
        <v/>
      </c>
      <c r="V129" s="206" t="str">
        <f t="shared" si="344"/>
        <v/>
      </c>
      <c r="W129" s="206" t="str">
        <f t="shared" si="344"/>
        <v/>
      </c>
      <c r="X129" s="206" t="str">
        <f t="shared" si="344"/>
        <v/>
      </c>
      <c r="Y129" s="206" t="str">
        <f t="shared" si="344"/>
        <v/>
      </c>
      <c r="Z129" s="206" t="str">
        <f t="shared" si="344"/>
        <v/>
      </c>
      <c r="AA129" s="206"/>
      <c r="AB129" s="206" t="str">
        <f t="shared" ref="AB129:AI129" si="345">IF(ISNUMBER(SEARCH($F129,AB$8)),$D129,"")</f>
        <v/>
      </c>
      <c r="AC129" s="206" t="str">
        <f t="shared" si="345"/>
        <v/>
      </c>
      <c r="AD129" s="206" t="str">
        <f t="shared" si="345"/>
        <v/>
      </c>
      <c r="AE129" s="206" t="str">
        <f t="shared" si="345"/>
        <v/>
      </c>
      <c r="AF129" s="206">
        <f t="shared" si="345"/>
        <v>7</v>
      </c>
      <c r="AG129" s="206" t="str">
        <f t="shared" si="345"/>
        <v/>
      </c>
      <c r="AH129" s="206" t="str">
        <f t="shared" si="345"/>
        <v/>
      </c>
      <c r="AI129" s="206" t="str">
        <f t="shared" si="345"/>
        <v/>
      </c>
      <c r="AJ129" s="206"/>
      <c r="AK129" s="206" t="str">
        <f t="shared" ref="AK129:AR129" si="346">IF(ISNUMBER(SEARCH($H129,AK$8)),$D129,"")</f>
        <v/>
      </c>
      <c r="AL129" s="206" t="str">
        <f t="shared" si="346"/>
        <v/>
      </c>
      <c r="AM129" s="206" t="str">
        <f t="shared" si="346"/>
        <v/>
      </c>
      <c r="AN129" s="206" t="str">
        <f t="shared" si="346"/>
        <v/>
      </c>
      <c r="AO129" s="206">
        <f t="shared" si="346"/>
        <v>7</v>
      </c>
      <c r="AP129" s="206" t="str">
        <f t="shared" si="346"/>
        <v/>
      </c>
      <c r="AQ129" s="206" t="str">
        <f t="shared" si="346"/>
        <v/>
      </c>
      <c r="AR129" s="206" t="str">
        <f t="shared" si="346"/>
        <v/>
      </c>
    </row>
    <row r="130">
      <c r="A130" s="431"/>
      <c r="B130" s="122" t="s">
        <v>1543</v>
      </c>
      <c r="C130" s="122">
        <v>1.0</v>
      </c>
      <c r="D130" s="122">
        <v>10.0</v>
      </c>
      <c r="E130" s="122" t="s">
        <v>1066</v>
      </c>
      <c r="F130" s="122" t="s">
        <v>1446</v>
      </c>
      <c r="G130" s="122"/>
      <c r="H130" s="122" t="s">
        <v>1443</v>
      </c>
      <c r="I130" s="122"/>
      <c r="J130" s="206" t="str">
        <f t="shared" ref="J130:Z130" si="347">IF(ISNUMBER(SEARCH($E130,J$8)),$D130,"")</f>
        <v/>
      </c>
      <c r="K130" s="206" t="str">
        <f t="shared" si="347"/>
        <v/>
      </c>
      <c r="L130" s="206" t="str">
        <f t="shared" si="347"/>
        <v/>
      </c>
      <c r="M130" s="206" t="str">
        <f t="shared" si="347"/>
        <v/>
      </c>
      <c r="N130" s="206" t="str">
        <f t="shared" si="347"/>
        <v/>
      </c>
      <c r="O130" s="206" t="str">
        <f t="shared" si="347"/>
        <v/>
      </c>
      <c r="P130" s="206" t="str">
        <f t="shared" si="347"/>
        <v/>
      </c>
      <c r="Q130" s="206" t="str">
        <f t="shared" si="347"/>
        <v/>
      </c>
      <c r="R130" s="206" t="str">
        <f t="shared" si="347"/>
        <v/>
      </c>
      <c r="S130" s="206" t="str">
        <f t="shared" si="347"/>
        <v/>
      </c>
      <c r="T130" s="206" t="str">
        <f t="shared" si="347"/>
        <v/>
      </c>
      <c r="U130" s="206" t="str">
        <f t="shared" si="347"/>
        <v/>
      </c>
      <c r="V130" s="206" t="str">
        <f t="shared" si="347"/>
        <v/>
      </c>
      <c r="W130" s="206" t="str">
        <f t="shared" si="347"/>
        <v/>
      </c>
      <c r="X130" s="206">
        <f t="shared" si="347"/>
        <v>10</v>
      </c>
      <c r="Y130" s="206" t="str">
        <f t="shared" si="347"/>
        <v/>
      </c>
      <c r="Z130" s="206" t="str">
        <f t="shared" si="347"/>
        <v/>
      </c>
      <c r="AA130" s="206"/>
      <c r="AB130" s="206" t="str">
        <f t="shared" ref="AB130:AI130" si="348">IF(ISNUMBER(SEARCH($F130,AB$8)),$D130,"")</f>
        <v/>
      </c>
      <c r="AC130" s="206" t="str">
        <f t="shared" si="348"/>
        <v/>
      </c>
      <c r="AD130" s="206" t="str">
        <f t="shared" si="348"/>
        <v/>
      </c>
      <c r="AE130" s="206">
        <f t="shared" si="348"/>
        <v>10</v>
      </c>
      <c r="AF130" s="206" t="str">
        <f t="shared" si="348"/>
        <v/>
      </c>
      <c r="AG130" s="206" t="str">
        <f t="shared" si="348"/>
        <v/>
      </c>
      <c r="AH130" s="206" t="str">
        <f t="shared" si="348"/>
        <v/>
      </c>
      <c r="AI130" s="206" t="str">
        <f t="shared" si="348"/>
        <v/>
      </c>
      <c r="AJ130" s="206"/>
      <c r="AK130" s="206">
        <f t="shared" ref="AK130:AR130" si="349">IF(ISNUMBER(SEARCH($H130,AK$8)),$D130,"")</f>
        <v>10</v>
      </c>
      <c r="AL130" s="206" t="str">
        <f t="shared" si="349"/>
        <v/>
      </c>
      <c r="AM130" s="206" t="str">
        <f t="shared" si="349"/>
        <v/>
      </c>
      <c r="AN130" s="206" t="str">
        <f t="shared" si="349"/>
        <v/>
      </c>
      <c r="AO130" s="206" t="str">
        <f t="shared" si="349"/>
        <v/>
      </c>
      <c r="AP130" s="206" t="str">
        <f t="shared" si="349"/>
        <v/>
      </c>
      <c r="AQ130" s="206" t="str">
        <f t="shared" si="349"/>
        <v/>
      </c>
      <c r="AR130" s="206" t="str">
        <f t="shared" si="349"/>
        <v/>
      </c>
    </row>
    <row r="131">
      <c r="A131" s="431"/>
      <c r="B131" s="122" t="s">
        <v>1665</v>
      </c>
      <c r="C131" s="122">
        <v>2.0</v>
      </c>
      <c r="D131" s="122">
        <v>7.0</v>
      </c>
      <c r="E131" s="122" t="s">
        <v>1042</v>
      </c>
      <c r="F131" s="122" t="s">
        <v>1448</v>
      </c>
      <c r="G131" s="122"/>
      <c r="H131" s="122" t="s">
        <v>1445</v>
      </c>
      <c r="I131" s="122" t="s">
        <v>1491</v>
      </c>
      <c r="J131" s="206" t="str">
        <f t="shared" ref="J131:Z131" si="350">IF(ISNUMBER(SEARCH($E131,J$8)),$D131,"")</f>
        <v/>
      </c>
      <c r="K131" s="206" t="str">
        <f t="shared" si="350"/>
        <v/>
      </c>
      <c r="L131" s="206" t="str">
        <f t="shared" si="350"/>
        <v/>
      </c>
      <c r="M131" s="206" t="str">
        <f t="shared" si="350"/>
        <v/>
      </c>
      <c r="N131" s="206" t="str">
        <f t="shared" si="350"/>
        <v/>
      </c>
      <c r="O131" s="206" t="str">
        <f t="shared" si="350"/>
        <v/>
      </c>
      <c r="P131" s="206" t="str">
        <f t="shared" si="350"/>
        <v/>
      </c>
      <c r="Q131" s="206" t="str">
        <f t="shared" si="350"/>
        <v/>
      </c>
      <c r="R131" s="206" t="str">
        <f t="shared" si="350"/>
        <v/>
      </c>
      <c r="S131" s="206">
        <f t="shared" si="350"/>
        <v>7</v>
      </c>
      <c r="T131" s="206" t="str">
        <f t="shared" si="350"/>
        <v/>
      </c>
      <c r="U131" s="206" t="str">
        <f t="shared" si="350"/>
        <v/>
      </c>
      <c r="V131" s="206" t="str">
        <f t="shared" si="350"/>
        <v/>
      </c>
      <c r="W131" s="206" t="str">
        <f t="shared" si="350"/>
        <v/>
      </c>
      <c r="X131" s="206" t="str">
        <f t="shared" si="350"/>
        <v/>
      </c>
      <c r="Y131" s="206" t="str">
        <f t="shared" si="350"/>
        <v/>
      </c>
      <c r="Z131" s="206" t="str">
        <f t="shared" si="350"/>
        <v/>
      </c>
      <c r="AA131" s="206"/>
      <c r="AB131" s="206" t="str">
        <f t="shared" ref="AB131:AI131" si="351">IF(ISNUMBER(SEARCH($F131,AB$8)),$D131,"")</f>
        <v/>
      </c>
      <c r="AC131" s="206" t="str">
        <f t="shared" si="351"/>
        <v/>
      </c>
      <c r="AD131" s="206" t="str">
        <f t="shared" si="351"/>
        <v/>
      </c>
      <c r="AE131" s="206" t="str">
        <f t="shared" si="351"/>
        <v/>
      </c>
      <c r="AF131" s="206" t="str">
        <f t="shared" si="351"/>
        <v/>
      </c>
      <c r="AG131" s="206">
        <f t="shared" si="351"/>
        <v>7</v>
      </c>
      <c r="AH131" s="206" t="str">
        <f t="shared" si="351"/>
        <v/>
      </c>
      <c r="AI131" s="206" t="str">
        <f t="shared" si="351"/>
        <v/>
      </c>
      <c r="AJ131" s="206"/>
      <c r="AK131" s="206" t="str">
        <f t="shared" ref="AK131:AR131" si="352">IF(ISNUMBER(SEARCH($H131,AK$8)),$D131,"")</f>
        <v/>
      </c>
      <c r="AL131" s="206" t="str">
        <f t="shared" si="352"/>
        <v/>
      </c>
      <c r="AM131" s="206">
        <f t="shared" si="352"/>
        <v>7</v>
      </c>
      <c r="AN131" s="206" t="str">
        <f t="shared" si="352"/>
        <v/>
      </c>
      <c r="AO131" s="206" t="str">
        <f t="shared" si="352"/>
        <v/>
      </c>
      <c r="AP131" s="206" t="str">
        <f t="shared" si="352"/>
        <v/>
      </c>
      <c r="AQ131" s="206" t="str">
        <f t="shared" si="352"/>
        <v/>
      </c>
      <c r="AR131" s="206" t="str">
        <f t="shared" si="352"/>
        <v/>
      </c>
    </row>
    <row r="132">
      <c r="A132" s="431"/>
      <c r="B132" s="122" t="s">
        <v>1666</v>
      </c>
      <c r="C132" s="122">
        <v>3.0</v>
      </c>
      <c r="D132" s="122">
        <v>9.0</v>
      </c>
      <c r="E132" s="122" t="s">
        <v>1035</v>
      </c>
      <c r="F132" s="122" t="s">
        <v>1449</v>
      </c>
      <c r="G132" s="122"/>
      <c r="H132" s="122" t="s">
        <v>1448</v>
      </c>
      <c r="I132" s="122"/>
      <c r="J132" s="206" t="str">
        <f t="shared" ref="J132:Z132" si="353">IF(ISNUMBER(SEARCH($E132,J$8)),$D132,"")</f>
        <v/>
      </c>
      <c r="K132" s="206" t="str">
        <f t="shared" si="353"/>
        <v/>
      </c>
      <c r="L132" s="206" t="str">
        <f t="shared" si="353"/>
        <v/>
      </c>
      <c r="M132" s="206" t="str">
        <f t="shared" si="353"/>
        <v/>
      </c>
      <c r="N132" s="206" t="str">
        <f t="shared" si="353"/>
        <v/>
      </c>
      <c r="O132" s="206" t="str">
        <f t="shared" si="353"/>
        <v/>
      </c>
      <c r="P132" s="206" t="str">
        <f t="shared" si="353"/>
        <v/>
      </c>
      <c r="Q132" s="206" t="str">
        <f t="shared" si="353"/>
        <v/>
      </c>
      <c r="R132" s="206">
        <f t="shared" si="353"/>
        <v>9</v>
      </c>
      <c r="S132" s="206" t="str">
        <f t="shared" si="353"/>
        <v/>
      </c>
      <c r="T132" s="206" t="str">
        <f t="shared" si="353"/>
        <v/>
      </c>
      <c r="U132" s="206" t="str">
        <f t="shared" si="353"/>
        <v/>
      </c>
      <c r="V132" s="206" t="str">
        <f t="shared" si="353"/>
        <v/>
      </c>
      <c r="W132" s="206" t="str">
        <f t="shared" si="353"/>
        <v/>
      </c>
      <c r="X132" s="206" t="str">
        <f t="shared" si="353"/>
        <v/>
      </c>
      <c r="Y132" s="206" t="str">
        <f t="shared" si="353"/>
        <v/>
      </c>
      <c r="Z132" s="206" t="str">
        <f t="shared" si="353"/>
        <v/>
      </c>
      <c r="AA132" s="206"/>
      <c r="AB132" s="206" t="str">
        <f t="shared" ref="AB132:AI132" si="354">IF(ISNUMBER(SEARCH($F132,AB$8)),$D132,"")</f>
        <v/>
      </c>
      <c r="AC132" s="206" t="str">
        <f t="shared" si="354"/>
        <v/>
      </c>
      <c r="AD132" s="206" t="str">
        <f t="shared" si="354"/>
        <v/>
      </c>
      <c r="AE132" s="206" t="str">
        <f t="shared" si="354"/>
        <v/>
      </c>
      <c r="AF132" s="206" t="str">
        <f t="shared" si="354"/>
        <v/>
      </c>
      <c r="AG132" s="206" t="str">
        <f t="shared" si="354"/>
        <v/>
      </c>
      <c r="AH132" s="206">
        <f t="shared" si="354"/>
        <v>9</v>
      </c>
      <c r="AI132" s="206" t="str">
        <f t="shared" si="354"/>
        <v/>
      </c>
      <c r="AJ132" s="206"/>
      <c r="AK132" s="206" t="str">
        <f t="shared" ref="AK132:AR132" si="355">IF(ISNUMBER(SEARCH($H132,AK$8)),$D132,"")</f>
        <v/>
      </c>
      <c r="AL132" s="206" t="str">
        <f t="shared" si="355"/>
        <v/>
      </c>
      <c r="AM132" s="206" t="str">
        <f t="shared" si="355"/>
        <v/>
      </c>
      <c r="AN132" s="206" t="str">
        <f t="shared" si="355"/>
        <v/>
      </c>
      <c r="AO132" s="206" t="str">
        <f t="shared" si="355"/>
        <v/>
      </c>
      <c r="AP132" s="206">
        <f t="shared" si="355"/>
        <v>9</v>
      </c>
      <c r="AQ132" s="206" t="str">
        <f t="shared" si="355"/>
        <v/>
      </c>
      <c r="AR132" s="206" t="str">
        <f t="shared" si="355"/>
        <v/>
      </c>
    </row>
    <row r="133">
      <c r="A133" s="431"/>
      <c r="B133" s="122" t="s">
        <v>1667</v>
      </c>
      <c r="C133" s="122">
        <v>4.0</v>
      </c>
      <c r="D133" s="122">
        <v>9.0</v>
      </c>
      <c r="E133" s="122" t="s">
        <v>1050</v>
      </c>
      <c r="F133" s="122" t="s">
        <v>1443</v>
      </c>
      <c r="G133" s="122"/>
      <c r="H133" s="122" t="s">
        <v>1446</v>
      </c>
      <c r="I133" s="122"/>
      <c r="J133" s="206" t="str">
        <f t="shared" ref="J133:Z133" si="356">IF(ISNUMBER(SEARCH($E133,J$8)),$D133,"")</f>
        <v/>
      </c>
      <c r="K133" s="206" t="str">
        <f t="shared" si="356"/>
        <v/>
      </c>
      <c r="L133" s="206">
        <f t="shared" si="356"/>
        <v>9</v>
      </c>
      <c r="M133" s="206" t="str">
        <f t="shared" si="356"/>
        <v/>
      </c>
      <c r="N133" s="206" t="str">
        <f t="shared" si="356"/>
        <v/>
      </c>
      <c r="O133" s="206" t="str">
        <f t="shared" si="356"/>
        <v/>
      </c>
      <c r="P133" s="206" t="str">
        <f t="shared" si="356"/>
        <v/>
      </c>
      <c r="Q133" s="206" t="str">
        <f t="shared" si="356"/>
        <v/>
      </c>
      <c r="R133" s="206" t="str">
        <f t="shared" si="356"/>
        <v/>
      </c>
      <c r="S133" s="206" t="str">
        <f t="shared" si="356"/>
        <v/>
      </c>
      <c r="T133" s="206" t="str">
        <f t="shared" si="356"/>
        <v/>
      </c>
      <c r="U133" s="206" t="str">
        <f t="shared" si="356"/>
        <v/>
      </c>
      <c r="V133" s="206" t="str">
        <f t="shared" si="356"/>
        <v/>
      </c>
      <c r="W133" s="206" t="str">
        <f t="shared" si="356"/>
        <v/>
      </c>
      <c r="X133" s="206" t="str">
        <f t="shared" si="356"/>
        <v/>
      </c>
      <c r="Y133" s="206" t="str">
        <f t="shared" si="356"/>
        <v/>
      </c>
      <c r="Z133" s="206" t="str">
        <f t="shared" si="356"/>
        <v/>
      </c>
      <c r="AA133" s="206"/>
      <c r="AB133" s="206">
        <f t="shared" ref="AB133:AI133" si="357">IF(ISNUMBER(SEARCH($F133,AB$8)),$D133,"")</f>
        <v>9</v>
      </c>
      <c r="AC133" s="206" t="str">
        <f t="shared" si="357"/>
        <v/>
      </c>
      <c r="AD133" s="206" t="str">
        <f t="shared" si="357"/>
        <v/>
      </c>
      <c r="AE133" s="206" t="str">
        <f t="shared" si="357"/>
        <v/>
      </c>
      <c r="AF133" s="206" t="str">
        <f t="shared" si="357"/>
        <v/>
      </c>
      <c r="AG133" s="206" t="str">
        <f t="shared" si="357"/>
        <v/>
      </c>
      <c r="AH133" s="206" t="str">
        <f t="shared" si="357"/>
        <v/>
      </c>
      <c r="AI133" s="206" t="str">
        <f t="shared" si="357"/>
        <v/>
      </c>
      <c r="AJ133" s="206"/>
      <c r="AK133" s="206" t="str">
        <f t="shared" ref="AK133:AR133" si="358">IF(ISNUMBER(SEARCH($H133,AK$8)),$D133,"")</f>
        <v/>
      </c>
      <c r="AL133" s="206" t="str">
        <f t="shared" si="358"/>
        <v/>
      </c>
      <c r="AM133" s="206" t="str">
        <f t="shared" si="358"/>
        <v/>
      </c>
      <c r="AN133" s="206">
        <f t="shared" si="358"/>
        <v>9</v>
      </c>
      <c r="AO133" s="206" t="str">
        <f t="shared" si="358"/>
        <v/>
      </c>
      <c r="AP133" s="206" t="str">
        <f t="shared" si="358"/>
        <v/>
      </c>
      <c r="AQ133" s="206" t="str">
        <f t="shared" si="358"/>
        <v/>
      </c>
      <c r="AR133" s="206" t="str">
        <f t="shared" si="358"/>
        <v/>
      </c>
    </row>
    <row r="134">
      <c r="A134" s="437"/>
      <c r="B134" s="420" t="s">
        <v>1668</v>
      </c>
      <c r="C134" s="420">
        <v>5.0</v>
      </c>
      <c r="D134" s="420">
        <v>7.0</v>
      </c>
      <c r="E134" s="420" t="s">
        <v>1353</v>
      </c>
      <c r="F134" s="420" t="s">
        <v>1445</v>
      </c>
      <c r="G134" s="420" t="s">
        <v>1491</v>
      </c>
      <c r="H134" s="420" t="s">
        <v>1449</v>
      </c>
      <c r="I134" s="420"/>
      <c r="J134" s="206" t="str">
        <f t="shared" ref="J134:Z134" si="359">IF(ISNUMBER(SEARCH($E134,J$8)),$D134,"")</f>
        <v/>
      </c>
      <c r="K134" s="206" t="str">
        <f t="shared" si="359"/>
        <v/>
      </c>
      <c r="L134" s="206" t="str">
        <f t="shared" si="359"/>
        <v/>
      </c>
      <c r="M134" s="206" t="str">
        <f t="shared" si="359"/>
        <v/>
      </c>
      <c r="N134" s="206" t="str">
        <f t="shared" si="359"/>
        <v/>
      </c>
      <c r="O134" s="206" t="str">
        <f t="shared" si="359"/>
        <v/>
      </c>
      <c r="P134" s="206" t="str">
        <f t="shared" si="359"/>
        <v/>
      </c>
      <c r="Q134" s="206">
        <f t="shared" si="359"/>
        <v>7</v>
      </c>
      <c r="R134" s="206" t="str">
        <f t="shared" si="359"/>
        <v/>
      </c>
      <c r="S134" s="206" t="str">
        <f t="shared" si="359"/>
        <v/>
      </c>
      <c r="T134" s="206" t="str">
        <f t="shared" si="359"/>
        <v/>
      </c>
      <c r="U134" s="206" t="str">
        <f t="shared" si="359"/>
        <v/>
      </c>
      <c r="V134" s="206" t="str">
        <f t="shared" si="359"/>
        <v/>
      </c>
      <c r="W134" s="206" t="str">
        <f t="shared" si="359"/>
        <v/>
      </c>
      <c r="X134" s="206" t="str">
        <f t="shared" si="359"/>
        <v/>
      </c>
      <c r="Y134" s="206" t="str">
        <f t="shared" si="359"/>
        <v/>
      </c>
      <c r="Z134" s="206" t="str">
        <f t="shared" si="359"/>
        <v/>
      </c>
      <c r="AA134" s="206"/>
      <c r="AB134" s="206" t="str">
        <f t="shared" ref="AB134:AI134" si="360">IF(ISNUMBER(SEARCH($F134,AB$8)),$D134,"")</f>
        <v/>
      </c>
      <c r="AC134" s="206" t="str">
        <f t="shared" si="360"/>
        <v/>
      </c>
      <c r="AD134" s="206">
        <f t="shared" si="360"/>
        <v>7</v>
      </c>
      <c r="AE134" s="206" t="str">
        <f t="shared" si="360"/>
        <v/>
      </c>
      <c r="AF134" s="206" t="str">
        <f t="shared" si="360"/>
        <v/>
      </c>
      <c r="AG134" s="206" t="str">
        <f t="shared" si="360"/>
        <v/>
      </c>
      <c r="AH134" s="206" t="str">
        <f t="shared" si="360"/>
        <v/>
      </c>
      <c r="AI134" s="206" t="str">
        <f t="shared" si="360"/>
        <v/>
      </c>
      <c r="AJ134" s="206"/>
      <c r="AK134" s="206" t="str">
        <f t="shared" ref="AK134:AR134" si="361">IF(ISNUMBER(SEARCH($H134,AK$8)),$D134,"")</f>
        <v/>
      </c>
      <c r="AL134" s="206" t="str">
        <f t="shared" si="361"/>
        <v/>
      </c>
      <c r="AM134" s="206" t="str">
        <f t="shared" si="361"/>
        <v/>
      </c>
      <c r="AN134" s="206" t="str">
        <f t="shared" si="361"/>
        <v/>
      </c>
      <c r="AO134" s="206" t="str">
        <f t="shared" si="361"/>
        <v/>
      </c>
      <c r="AP134" s="206" t="str">
        <f t="shared" si="361"/>
        <v/>
      </c>
      <c r="AQ134" s="206">
        <f t="shared" si="361"/>
        <v>7</v>
      </c>
      <c r="AR134" s="206" t="str">
        <f t="shared" si="361"/>
        <v/>
      </c>
    </row>
  </sheetData>
  <mergeCells count="2">
    <mergeCell ref="J1:O1"/>
    <mergeCell ref="J2:M2"/>
  </mergeCells>
  <dataValidations>
    <dataValidation type="list" allowBlank="1" sqref="E10:E15 E17:E22 E24:E29 E31:E36 E38:E43 E45:E50 E52:E57 E59:E64 E66:E71 E73:E78 E80:E85 E87:E92 E94:E99 E101:E106 E108:E113 E115:E120 E122:E127 E129:E134">
      <formula1>'2019 SCPT Tournament Prelim Sta'!$J$7:$Z$7</formula1>
    </dataValidation>
    <dataValidation type="list" allowBlank="1" showErrorMessage="1" sqref="F10:F15 H10:H15 F17:F22 H17:H22 F24:F29 H24:H29 F31:F36 H31:H36 F38:F43 H38:H43 F45:F50 H45:H50 F52:F57 H52:H57 F59:F64 H59:H64 F66:F71 H66:H71 F73:F78 H73:H78 F80:F85 H80:H85 F87:F92 H87:H92 F94:F99 H94:H99 F101:F106 H101:H106 F108:F113 H108:H113 F115:F120 H115:H120 F122:F127 H122:H127 F129:F134 H129:H134">
      <formula1>'2019 SCPT Tournament Prelim Sta'!$P$1:$W$1</formula1>
    </dataValidation>
  </dataValidations>
  <hyperlinks>
    <hyperlink r:id="rId1" ref="N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1522</v>
      </c>
      <c r="B1" s="356" t="s">
        <v>1416</v>
      </c>
      <c r="C1" s="356" t="s">
        <v>1417</v>
      </c>
      <c r="D1" s="356" t="s">
        <v>1418</v>
      </c>
      <c r="E1" s="357" t="s">
        <v>1419</v>
      </c>
      <c r="G1" s="356"/>
      <c r="J1" s="387" t="s">
        <v>1442</v>
      </c>
      <c r="P1" s="388" t="s">
        <v>1443</v>
      </c>
      <c r="Q1" s="388" t="s">
        <v>1444</v>
      </c>
      <c r="R1" s="389" t="s">
        <v>1445</v>
      </c>
      <c r="S1" s="389" t="s">
        <v>1446</v>
      </c>
      <c r="T1" s="389" t="s">
        <v>1447</v>
      </c>
      <c r="U1" s="389" t="s">
        <v>1448</v>
      </c>
      <c r="V1" s="390" t="s">
        <v>1449</v>
      </c>
      <c r="W1" s="388" t="s">
        <v>1450</v>
      </c>
      <c r="X1" s="206"/>
      <c r="Y1" s="206"/>
      <c r="Z1" s="206"/>
      <c r="AA1" s="206"/>
      <c r="AB1" s="206"/>
      <c r="AC1" s="206"/>
      <c r="AD1" s="206"/>
      <c r="AE1" s="206"/>
      <c r="AF1" s="206"/>
      <c r="AG1" s="206"/>
      <c r="AH1" s="206"/>
      <c r="AI1" s="206"/>
      <c r="AJ1" s="206"/>
      <c r="AK1" s="206"/>
      <c r="AL1" s="206"/>
      <c r="AM1" s="206"/>
      <c r="AN1" s="206"/>
      <c r="AO1" s="206"/>
      <c r="AP1" s="206"/>
      <c r="AQ1" s="206"/>
      <c r="AR1" s="206"/>
    </row>
    <row r="2" ht="28.5" customHeight="1">
      <c r="A2" s="378" t="s">
        <v>1432</v>
      </c>
      <c r="B2" s="378" t="s">
        <v>1525</v>
      </c>
      <c r="C2" s="378">
        <v>1.0</v>
      </c>
      <c r="D2" s="380">
        <f t="shared" ref="D2:D6" si="1">SUMIF($C$9:$C$99981,C2,$D$9:$D$9981)/$A$3</f>
        <v>9</v>
      </c>
      <c r="E2" s="377">
        <f>countifs(C$10:C$9961,"=1",D$10:D$9961,"=10")</f>
        <v>1</v>
      </c>
      <c r="J2" s="387" t="s">
        <v>1454</v>
      </c>
      <c r="N2" s="394" t="s">
        <v>1457</v>
      </c>
      <c r="O2" s="206"/>
      <c r="P2" s="206"/>
      <c r="Q2" s="206"/>
      <c r="R2" s="206"/>
      <c r="S2" s="206"/>
      <c r="T2" s="206"/>
      <c r="U2" s="206"/>
      <c r="V2" s="206"/>
      <c r="W2" s="206"/>
      <c r="X2" s="206"/>
      <c r="Y2" s="206"/>
      <c r="Z2" s="206"/>
      <c r="AA2" s="206"/>
      <c r="AB2" s="395" t="s">
        <v>1459</v>
      </c>
      <c r="AC2" s="206"/>
      <c r="AD2" s="206"/>
      <c r="AE2" s="206"/>
      <c r="AF2" s="206"/>
      <c r="AG2" s="206"/>
      <c r="AH2" s="206"/>
      <c r="AI2" s="206"/>
      <c r="AJ2" s="395"/>
      <c r="AK2" s="395" t="s">
        <v>1460</v>
      </c>
      <c r="AL2" s="206"/>
      <c r="AM2" s="206"/>
      <c r="AN2" s="206"/>
      <c r="AO2" s="206"/>
      <c r="AP2" s="206"/>
      <c r="AQ2" s="206"/>
      <c r="AR2" s="206"/>
    </row>
    <row r="3" ht="28.5" customHeight="1">
      <c r="A3" s="384">
        <f>Count(C9:C9981)/5</f>
        <v>3</v>
      </c>
      <c r="B3" s="378" t="s">
        <v>1528</v>
      </c>
      <c r="C3" s="378">
        <v>2.0</v>
      </c>
      <c r="D3" s="380">
        <f t="shared" si="1"/>
        <v>7.666666667</v>
      </c>
      <c r="E3" s="377">
        <f>countifs(C$10:C$9961,"=2",D$10:D$9961,"=10")</f>
        <v>0</v>
      </c>
      <c r="H3" s="306"/>
      <c r="I3" s="398" t="s">
        <v>1441</v>
      </c>
      <c r="J3" s="377">
        <f t="shared" ref="J3:Z3" si="2">COUNT(J9:J9981)</f>
        <v>0</v>
      </c>
      <c r="K3" s="377">
        <f t="shared" si="2"/>
        <v>2</v>
      </c>
      <c r="L3" s="377">
        <f t="shared" si="2"/>
        <v>0</v>
      </c>
      <c r="M3" s="377">
        <f t="shared" si="2"/>
        <v>1</v>
      </c>
      <c r="N3" s="377">
        <f t="shared" si="2"/>
        <v>2</v>
      </c>
      <c r="O3" s="377">
        <f t="shared" si="2"/>
        <v>2</v>
      </c>
      <c r="P3" s="377">
        <f t="shared" si="2"/>
        <v>2</v>
      </c>
      <c r="Q3" s="377">
        <f t="shared" si="2"/>
        <v>2</v>
      </c>
      <c r="R3" s="377">
        <f t="shared" si="2"/>
        <v>0</v>
      </c>
      <c r="S3" s="377">
        <f t="shared" si="2"/>
        <v>2</v>
      </c>
      <c r="T3" s="377">
        <f t="shared" si="2"/>
        <v>0</v>
      </c>
      <c r="U3" s="377">
        <f t="shared" si="2"/>
        <v>0</v>
      </c>
      <c r="V3" s="377">
        <f t="shared" si="2"/>
        <v>0</v>
      </c>
      <c r="W3" s="377">
        <f t="shared" si="2"/>
        <v>0</v>
      </c>
      <c r="X3" s="377">
        <f t="shared" si="2"/>
        <v>0</v>
      </c>
      <c r="Y3" s="377">
        <f t="shared" si="2"/>
        <v>1</v>
      </c>
      <c r="Z3" s="402">
        <f t="shared" si="2"/>
        <v>1</v>
      </c>
      <c r="AA3" s="403"/>
      <c r="AB3" s="404">
        <f t="shared" ref="AB3:AI3" si="3">COUNT(AB9:AB9981)</f>
        <v>2</v>
      </c>
      <c r="AC3" s="377">
        <f t="shared" si="3"/>
        <v>1</v>
      </c>
      <c r="AD3" s="377">
        <f t="shared" si="3"/>
        <v>2</v>
      </c>
      <c r="AE3" s="377">
        <f t="shared" si="3"/>
        <v>0</v>
      </c>
      <c r="AF3" s="377">
        <f t="shared" si="3"/>
        <v>2</v>
      </c>
      <c r="AG3" s="377">
        <f t="shared" si="3"/>
        <v>2</v>
      </c>
      <c r="AH3" s="377">
        <f t="shared" si="3"/>
        <v>2</v>
      </c>
      <c r="AI3" s="402">
        <f t="shared" si="3"/>
        <v>0</v>
      </c>
      <c r="AJ3" s="403"/>
      <c r="AK3" s="404">
        <f t="shared" ref="AK3:AR3" si="4">COUNT(AK9:AK9981)</f>
        <v>2</v>
      </c>
      <c r="AL3" s="377">
        <f t="shared" si="4"/>
        <v>0</v>
      </c>
      <c r="AM3" s="377">
        <f t="shared" si="4"/>
        <v>2</v>
      </c>
      <c r="AN3" s="377">
        <f t="shared" si="4"/>
        <v>2</v>
      </c>
      <c r="AO3" s="377">
        <f t="shared" si="4"/>
        <v>2</v>
      </c>
      <c r="AP3" s="377">
        <f t="shared" si="4"/>
        <v>0</v>
      </c>
      <c r="AQ3" s="377">
        <f t="shared" si="4"/>
        <v>2</v>
      </c>
      <c r="AR3" s="377">
        <f t="shared" si="4"/>
        <v>0</v>
      </c>
    </row>
    <row r="4" ht="28.5" customHeight="1">
      <c r="A4" s="391"/>
      <c r="B4" s="398" t="s">
        <v>1531</v>
      </c>
      <c r="C4" s="378">
        <v>3.0</v>
      </c>
      <c r="D4" s="380">
        <f t="shared" si="1"/>
        <v>7.333333333</v>
      </c>
      <c r="E4" s="377">
        <f>countifs(C$10:C$9961,"=3",D$10:D$9961,"=10")</f>
        <v>0</v>
      </c>
      <c r="F4" s="378" t="s">
        <v>1453</v>
      </c>
      <c r="G4" s="406" t="s">
        <v>1455</v>
      </c>
      <c r="H4" s="407" t="s">
        <v>1456</v>
      </c>
      <c r="I4" s="398" t="s">
        <v>1469</v>
      </c>
      <c r="J4" s="408" t="str">
        <f t="shared" ref="J4:Z4" si="5">SUM(J9:J9981)/J3</f>
        <v>#DIV/0!</v>
      </c>
      <c r="K4" s="408">
        <f t="shared" si="5"/>
        <v>7</v>
      </c>
      <c r="L4" s="408" t="str">
        <f t="shared" si="5"/>
        <v>#DIV/0!</v>
      </c>
      <c r="M4" s="408">
        <f t="shared" si="5"/>
        <v>10</v>
      </c>
      <c r="N4" s="408">
        <f t="shared" si="5"/>
        <v>9.5</v>
      </c>
      <c r="O4" s="408">
        <f t="shared" si="5"/>
        <v>7</v>
      </c>
      <c r="P4" s="408">
        <f t="shared" si="5"/>
        <v>8.5</v>
      </c>
      <c r="Q4" s="408">
        <f t="shared" si="5"/>
        <v>9</v>
      </c>
      <c r="R4" s="408" t="str">
        <f t="shared" si="5"/>
        <v>#DIV/0!</v>
      </c>
      <c r="S4" s="408">
        <f t="shared" si="5"/>
        <v>8.5</v>
      </c>
      <c r="T4" s="408" t="str">
        <f t="shared" si="5"/>
        <v>#DIV/0!</v>
      </c>
      <c r="U4" s="408" t="str">
        <f t="shared" si="5"/>
        <v>#DIV/0!</v>
      </c>
      <c r="V4" s="408" t="str">
        <f t="shared" si="5"/>
        <v>#DIV/0!</v>
      </c>
      <c r="W4" s="408" t="str">
        <f t="shared" si="5"/>
        <v>#DIV/0!</v>
      </c>
      <c r="X4" s="408" t="str">
        <f t="shared" si="5"/>
        <v>#DIV/0!</v>
      </c>
      <c r="Y4" s="408">
        <f t="shared" si="5"/>
        <v>8</v>
      </c>
      <c r="Z4" s="410">
        <f t="shared" si="5"/>
        <v>9</v>
      </c>
      <c r="AA4" s="411"/>
      <c r="AB4" s="413">
        <f t="shared" ref="AB4:AI4" si="6">SUM(AB9:AB9981)/AB3</f>
        <v>10</v>
      </c>
      <c r="AC4" s="408">
        <f t="shared" si="6"/>
        <v>10</v>
      </c>
      <c r="AD4" s="408">
        <f t="shared" si="6"/>
        <v>6</v>
      </c>
      <c r="AE4" s="408" t="str">
        <f t="shared" si="6"/>
        <v>#DIV/0!</v>
      </c>
      <c r="AF4" s="408">
        <f t="shared" si="6"/>
        <v>8.5</v>
      </c>
      <c r="AG4" s="408">
        <f t="shared" si="6"/>
        <v>9</v>
      </c>
      <c r="AH4" s="408">
        <f t="shared" si="6"/>
        <v>8.5</v>
      </c>
      <c r="AI4" s="410" t="str">
        <f t="shared" si="6"/>
        <v>#DIV/0!</v>
      </c>
      <c r="AJ4" s="411"/>
      <c r="AK4" s="413">
        <f t="shared" ref="AK4:AR4" si="7">SUM(AK9:AK9981)/AK3</f>
        <v>7.5</v>
      </c>
      <c r="AL4" s="408" t="str">
        <f t="shared" si="7"/>
        <v>#DIV/0!</v>
      </c>
      <c r="AM4" s="408">
        <f t="shared" si="7"/>
        <v>8</v>
      </c>
      <c r="AN4" s="408">
        <f t="shared" si="7"/>
        <v>9</v>
      </c>
      <c r="AO4" s="408">
        <f t="shared" si="7"/>
        <v>9</v>
      </c>
      <c r="AP4" s="408" t="str">
        <f t="shared" si="7"/>
        <v>#DIV/0!</v>
      </c>
      <c r="AQ4" s="408">
        <f t="shared" si="7"/>
        <v>8.5</v>
      </c>
      <c r="AR4" s="408" t="str">
        <f t="shared" si="7"/>
        <v>#DIV/0!</v>
      </c>
    </row>
    <row r="5" ht="28.5" customHeight="1">
      <c r="A5" s="396"/>
      <c r="B5" s="398" t="s">
        <v>1534</v>
      </c>
      <c r="C5" s="378">
        <v>4.0</v>
      </c>
      <c r="D5" s="380">
        <f t="shared" si="1"/>
        <v>9.333333333</v>
      </c>
      <c r="E5" s="377">
        <f>countifs(C$10:C$9961,"=4",D$10:D$9961,"=10")</f>
        <v>2</v>
      </c>
      <c r="F5" s="399">
        <f>COUNTIFS(A10:A9981,"x",D10:D9981,"10")</f>
        <v>0</v>
      </c>
      <c r="G5" s="400">
        <f>COUNTIFS(G10:G9981,"x",D10:D9981,"10")</f>
        <v>0</v>
      </c>
      <c r="H5" s="378">
        <f>COUNTIFS(I10:I9981,"x",D10:D9981,"10")</f>
        <v>0</v>
      </c>
      <c r="I5" s="417" t="s">
        <v>1463</v>
      </c>
      <c r="J5" s="377">
        <f t="shared" ref="J5:Z5" si="8">COUNTIF(J9:J9981,10)</f>
        <v>0</v>
      </c>
      <c r="K5" s="377">
        <f t="shared" si="8"/>
        <v>0</v>
      </c>
      <c r="L5" s="377">
        <f t="shared" si="8"/>
        <v>0</v>
      </c>
      <c r="M5" s="377">
        <f t="shared" si="8"/>
        <v>1</v>
      </c>
      <c r="N5" s="377">
        <f t="shared" si="8"/>
        <v>1</v>
      </c>
      <c r="O5" s="377">
        <f t="shared" si="8"/>
        <v>0</v>
      </c>
      <c r="P5" s="377">
        <f t="shared" si="8"/>
        <v>0</v>
      </c>
      <c r="Q5" s="377">
        <f t="shared" si="8"/>
        <v>1</v>
      </c>
      <c r="R5" s="377">
        <f t="shared" si="8"/>
        <v>0</v>
      </c>
      <c r="S5" s="377">
        <f t="shared" si="8"/>
        <v>0</v>
      </c>
      <c r="T5" s="377">
        <f t="shared" si="8"/>
        <v>0</v>
      </c>
      <c r="U5" s="377">
        <f t="shared" si="8"/>
        <v>0</v>
      </c>
      <c r="V5" s="377">
        <f t="shared" si="8"/>
        <v>0</v>
      </c>
      <c r="W5" s="377">
        <f t="shared" si="8"/>
        <v>0</v>
      </c>
      <c r="X5" s="377">
        <f t="shared" si="8"/>
        <v>0</v>
      </c>
      <c r="Y5" s="377">
        <f t="shared" si="8"/>
        <v>0</v>
      </c>
      <c r="Z5" s="402">
        <f t="shared" si="8"/>
        <v>0</v>
      </c>
      <c r="AA5" s="403"/>
      <c r="AB5" s="404">
        <f t="shared" ref="AB5:AI5" si="9">COUNTIF(AB9:AB9981,10)</f>
        <v>2</v>
      </c>
      <c r="AC5" s="377">
        <f t="shared" si="9"/>
        <v>1</v>
      </c>
      <c r="AD5" s="377">
        <f t="shared" si="9"/>
        <v>0</v>
      </c>
      <c r="AE5" s="377">
        <f t="shared" si="9"/>
        <v>0</v>
      </c>
      <c r="AF5" s="377">
        <f t="shared" si="9"/>
        <v>0</v>
      </c>
      <c r="AG5" s="377">
        <f t="shared" si="9"/>
        <v>0</v>
      </c>
      <c r="AH5" s="377">
        <f t="shared" si="9"/>
        <v>0</v>
      </c>
      <c r="AI5" s="402">
        <f t="shared" si="9"/>
        <v>0</v>
      </c>
      <c r="AJ5" s="403"/>
      <c r="AK5" s="404">
        <f t="shared" ref="AK5:AR5" si="10">COUNTIF(AK9:AK9981,10)</f>
        <v>0</v>
      </c>
      <c r="AL5" s="377">
        <f t="shared" si="10"/>
        <v>0</v>
      </c>
      <c r="AM5" s="377">
        <f t="shared" si="10"/>
        <v>1</v>
      </c>
      <c r="AN5" s="377">
        <f t="shared" si="10"/>
        <v>0</v>
      </c>
      <c r="AO5" s="377">
        <f t="shared" si="10"/>
        <v>1</v>
      </c>
      <c r="AP5" s="377">
        <f t="shared" si="10"/>
        <v>0</v>
      </c>
      <c r="AQ5" s="377">
        <f t="shared" si="10"/>
        <v>0</v>
      </c>
      <c r="AR5" s="377">
        <f t="shared" si="10"/>
        <v>0</v>
      </c>
    </row>
    <row r="6" ht="29.25" customHeight="1">
      <c r="A6" s="306"/>
      <c r="B6" s="398" t="s">
        <v>1537</v>
      </c>
      <c r="C6" s="378">
        <v>5.0</v>
      </c>
      <c r="D6" s="380">
        <f t="shared" si="1"/>
        <v>8.666666667</v>
      </c>
      <c r="E6" s="377">
        <f>countifs(C$10:C$9961,"=5",D$10:D$9961,"=10")</f>
        <v>0</v>
      </c>
      <c r="F6" s="378" t="s">
        <v>1466</v>
      </c>
      <c r="G6" s="406" t="s">
        <v>1467</v>
      </c>
      <c r="H6" s="378" t="s">
        <v>1468</v>
      </c>
      <c r="I6" s="418" t="s">
        <v>1487</v>
      </c>
      <c r="J6" s="377"/>
      <c r="K6" s="377"/>
      <c r="L6" s="377"/>
      <c r="M6" s="377"/>
      <c r="N6" s="377"/>
      <c r="O6" s="377"/>
      <c r="P6" s="377"/>
      <c r="Q6" s="377"/>
      <c r="R6" s="377"/>
      <c r="S6" s="377"/>
      <c r="T6" s="377"/>
      <c r="U6" s="377"/>
      <c r="V6" s="377"/>
      <c r="W6" s="377"/>
      <c r="X6" s="377"/>
      <c r="Y6" s="377"/>
      <c r="Z6" s="377"/>
    </row>
    <row r="7" ht="29.25" customHeight="1">
      <c r="A7" s="409"/>
      <c r="B7" s="398"/>
      <c r="C7" s="378"/>
      <c r="D7" s="380"/>
      <c r="E7" s="377"/>
      <c r="F7" s="380">
        <f>SUMIF(A10:A9981,"x",D10:D9981)/A3</f>
        <v>8.666666667</v>
      </c>
      <c r="G7" s="380">
        <f>SUMIF(G10:G9981,"x",D10:D9981)/A3</f>
        <v>8.333333333</v>
      </c>
      <c r="H7" s="414">
        <f>SUMIF(I10:I9981,"x",D10:D9981)/(COUNTIF(I10:I9981,"x"))</f>
        <v>8.333333333</v>
      </c>
      <c r="J7" s="415" t="s">
        <v>1</v>
      </c>
      <c r="K7" s="415" t="s">
        <v>1029</v>
      </c>
      <c r="L7" s="415" t="s">
        <v>1050</v>
      </c>
      <c r="M7" s="415" t="s">
        <v>1038</v>
      </c>
      <c r="N7" s="415" t="s">
        <v>1009</v>
      </c>
      <c r="O7" s="415" t="s">
        <v>1060</v>
      </c>
      <c r="P7" s="415" t="s">
        <v>1006</v>
      </c>
      <c r="Q7" s="415" t="s">
        <v>1353</v>
      </c>
      <c r="R7" s="415" t="s">
        <v>1035</v>
      </c>
      <c r="S7" s="415" t="s">
        <v>1042</v>
      </c>
      <c r="T7" s="415" t="s">
        <v>1471</v>
      </c>
      <c r="U7" s="415" t="s">
        <v>1473</v>
      </c>
      <c r="V7" s="415" t="s">
        <v>1020</v>
      </c>
      <c r="W7" s="415" t="s">
        <v>162</v>
      </c>
      <c r="X7" s="415" t="s">
        <v>1066</v>
      </c>
      <c r="Y7" s="415" t="s">
        <v>1072</v>
      </c>
      <c r="Z7" s="415" t="s">
        <v>1076</v>
      </c>
      <c r="AA7" s="415"/>
      <c r="AB7" s="415"/>
      <c r="AC7" s="415"/>
      <c r="AD7" s="415"/>
      <c r="AE7" s="415"/>
      <c r="AF7" s="415"/>
      <c r="AG7" s="415"/>
      <c r="AH7" s="415"/>
      <c r="AI7" s="415"/>
      <c r="AJ7" s="415"/>
      <c r="AK7" s="415"/>
      <c r="AL7" s="415"/>
      <c r="AM7" s="415"/>
      <c r="AN7" s="415"/>
      <c r="AO7" s="415"/>
      <c r="AP7" s="415"/>
      <c r="AQ7" s="415"/>
      <c r="AR7" s="415"/>
    </row>
    <row r="8">
      <c r="C8" s="399" t="s">
        <v>1474</v>
      </c>
      <c r="D8" s="416">
        <f>AVERAGE(D10:D9961)</f>
        <v>8.4</v>
      </c>
      <c r="E8" s="388" t="s">
        <v>1450</v>
      </c>
      <c r="J8" s="359" t="s">
        <v>1</v>
      </c>
      <c r="K8" s="360" t="s">
        <v>30</v>
      </c>
      <c r="L8" s="361" t="s">
        <v>1050</v>
      </c>
      <c r="M8" s="362" t="s">
        <v>135</v>
      </c>
      <c r="N8" s="269" t="s">
        <v>161</v>
      </c>
      <c r="O8" s="363" t="s">
        <v>200</v>
      </c>
      <c r="P8" s="364" t="s">
        <v>218</v>
      </c>
      <c r="Q8" s="365" t="s">
        <v>340</v>
      </c>
      <c r="R8" s="366" t="s">
        <v>252</v>
      </c>
      <c r="S8" s="367" t="s">
        <v>2</v>
      </c>
      <c r="T8" s="368" t="s">
        <v>31</v>
      </c>
      <c r="U8" s="369" t="s">
        <v>66</v>
      </c>
      <c r="V8" s="370" t="s">
        <v>143</v>
      </c>
      <c r="W8" s="371" t="s">
        <v>162</v>
      </c>
      <c r="X8" s="372" t="s">
        <v>201</v>
      </c>
      <c r="Y8" s="373" t="s">
        <v>219</v>
      </c>
      <c r="Z8" s="374" t="s">
        <v>234</v>
      </c>
      <c r="AA8" s="419"/>
      <c r="AB8" s="268" t="s">
        <v>1443</v>
      </c>
      <c r="AC8" s="267" t="s">
        <v>1444</v>
      </c>
      <c r="AD8" s="269" t="s">
        <v>1445</v>
      </c>
      <c r="AE8" s="367" t="s">
        <v>1446</v>
      </c>
      <c r="AF8" s="421" t="s">
        <v>1447</v>
      </c>
      <c r="AG8" s="422" t="s">
        <v>1448</v>
      </c>
      <c r="AH8" s="423" t="s">
        <v>1449</v>
      </c>
      <c r="AI8" s="424" t="s">
        <v>1450</v>
      </c>
      <c r="AJ8" s="419"/>
      <c r="AK8" s="268" t="s">
        <v>1443</v>
      </c>
      <c r="AL8" s="267" t="s">
        <v>1444</v>
      </c>
      <c r="AM8" s="269" t="s">
        <v>1445</v>
      </c>
      <c r="AN8" s="367" t="s">
        <v>1446</v>
      </c>
      <c r="AO8" s="421" t="s">
        <v>1447</v>
      </c>
      <c r="AP8" s="422" t="s">
        <v>1448</v>
      </c>
      <c r="AQ8" s="423" t="s">
        <v>1449</v>
      </c>
      <c r="AR8" s="424" t="s">
        <v>1450</v>
      </c>
    </row>
    <row r="9">
      <c r="A9" s="356" t="s">
        <v>1475</v>
      </c>
      <c r="B9" s="356" t="s">
        <v>1476</v>
      </c>
      <c r="C9" s="356" t="s">
        <v>1477</v>
      </c>
      <c r="D9" s="356" t="s">
        <v>1478</v>
      </c>
      <c r="E9" s="356" t="s">
        <v>1489</v>
      </c>
      <c r="F9" s="356" t="s">
        <v>1481</v>
      </c>
      <c r="G9" s="356" t="s">
        <v>1482</v>
      </c>
      <c r="H9" s="356" t="s">
        <v>1483</v>
      </c>
      <c r="I9" s="356" t="s">
        <v>1484</v>
      </c>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row>
    <row r="10">
      <c r="A10" s="122" t="s">
        <v>1491</v>
      </c>
      <c r="B10" s="122" t="s">
        <v>1499</v>
      </c>
      <c r="C10" s="122">
        <v>3.0</v>
      </c>
      <c r="D10" s="122">
        <v>8.0</v>
      </c>
      <c r="E10" s="122" t="s">
        <v>1029</v>
      </c>
      <c r="F10" s="122" t="s">
        <v>1449</v>
      </c>
      <c r="G10" s="122"/>
      <c r="H10" s="122" t="s">
        <v>1443</v>
      </c>
      <c r="I10" s="122" t="s">
        <v>1491</v>
      </c>
      <c r="J10" s="206" t="str">
        <f t="shared" ref="J10:Z10" si="11">IF(ISNUMBER(SEARCH($E10,J$8)),$D10,"")</f>
        <v/>
      </c>
      <c r="K10" s="206">
        <f t="shared" si="11"/>
        <v>8</v>
      </c>
      <c r="L10" s="206" t="str">
        <f t="shared" si="11"/>
        <v/>
      </c>
      <c r="M10" s="206" t="str">
        <f t="shared" si="11"/>
        <v/>
      </c>
      <c r="N10" s="206" t="str">
        <f t="shared" si="11"/>
        <v/>
      </c>
      <c r="O10" s="206" t="str">
        <f t="shared" si="11"/>
        <v/>
      </c>
      <c r="P10" s="206" t="str">
        <f t="shared" si="11"/>
        <v/>
      </c>
      <c r="Q10" s="206" t="str">
        <f t="shared" si="11"/>
        <v/>
      </c>
      <c r="R10" s="206" t="str">
        <f t="shared" si="11"/>
        <v/>
      </c>
      <c r="S10" s="206" t="str">
        <f t="shared" si="11"/>
        <v/>
      </c>
      <c r="T10" s="206" t="str">
        <f t="shared" si="11"/>
        <v/>
      </c>
      <c r="U10" s="206" t="str">
        <f t="shared" si="11"/>
        <v/>
      </c>
      <c r="V10" s="206" t="str">
        <f t="shared" si="11"/>
        <v/>
      </c>
      <c r="W10" s="206" t="str">
        <f t="shared" si="11"/>
        <v/>
      </c>
      <c r="X10" s="206" t="str">
        <f t="shared" si="11"/>
        <v/>
      </c>
      <c r="Y10" s="206" t="str">
        <f t="shared" si="11"/>
        <v/>
      </c>
      <c r="Z10" s="206" t="str">
        <f t="shared" si="11"/>
        <v/>
      </c>
      <c r="AA10" s="206"/>
      <c r="AB10" s="206"/>
      <c r="AC10" s="122">
        <v>10.0</v>
      </c>
      <c r="AD10" s="206"/>
      <c r="AE10" s="206"/>
      <c r="AF10" s="206"/>
      <c r="AG10" s="206"/>
      <c r="AH10" s="206"/>
      <c r="AI10" s="206"/>
      <c r="AJ10" s="206"/>
      <c r="AK10" s="206"/>
      <c r="AL10" s="206"/>
      <c r="AM10" s="206"/>
      <c r="AN10" s="206"/>
      <c r="AO10" s="206"/>
      <c r="AP10" s="206"/>
      <c r="AQ10" s="206"/>
      <c r="AR10" s="206"/>
    </row>
    <row r="11">
      <c r="A11" s="122"/>
      <c r="B11" s="122" t="s">
        <v>1493</v>
      </c>
      <c r="C11" s="122">
        <v>4.0</v>
      </c>
      <c r="D11" s="122">
        <v>8.0</v>
      </c>
      <c r="E11" s="122" t="s">
        <v>1060</v>
      </c>
      <c r="F11" s="122" t="s">
        <v>1448</v>
      </c>
      <c r="G11" s="122"/>
      <c r="H11" s="122" t="s">
        <v>1445</v>
      </c>
      <c r="I11" s="122"/>
      <c r="J11" s="206" t="str">
        <f t="shared" ref="J11:Z11" si="12">IF(ISNUMBER(SEARCH($E11,J$8)),$D11,"")</f>
        <v/>
      </c>
      <c r="K11" s="206" t="str">
        <f t="shared" si="12"/>
        <v/>
      </c>
      <c r="L11" s="206" t="str">
        <f t="shared" si="12"/>
        <v/>
      </c>
      <c r="M11" s="206" t="str">
        <f t="shared" si="12"/>
        <v/>
      </c>
      <c r="N11" s="206" t="str">
        <f t="shared" si="12"/>
        <v/>
      </c>
      <c r="O11" s="206">
        <f t="shared" si="12"/>
        <v>8</v>
      </c>
      <c r="P11" s="206" t="str">
        <f t="shared" si="12"/>
        <v/>
      </c>
      <c r="Q11" s="206" t="str">
        <f t="shared" si="12"/>
        <v/>
      </c>
      <c r="R11" s="206" t="str">
        <f t="shared" si="12"/>
        <v/>
      </c>
      <c r="S11" s="206" t="str">
        <f t="shared" si="12"/>
        <v/>
      </c>
      <c r="T11" s="206" t="str">
        <f t="shared" si="12"/>
        <v/>
      </c>
      <c r="U11" s="206" t="str">
        <f t="shared" si="12"/>
        <v/>
      </c>
      <c r="V11" s="206" t="str">
        <f t="shared" si="12"/>
        <v/>
      </c>
      <c r="W11" s="206" t="str">
        <f t="shared" si="12"/>
        <v/>
      </c>
      <c r="X11" s="206" t="str">
        <f t="shared" si="12"/>
        <v/>
      </c>
      <c r="Y11" s="206" t="str">
        <f t="shared" si="12"/>
        <v/>
      </c>
      <c r="Z11" s="206" t="str">
        <f t="shared" si="12"/>
        <v/>
      </c>
      <c r="AA11" s="206"/>
      <c r="AB11" s="206"/>
      <c r="AC11" s="206"/>
      <c r="AD11" s="206"/>
      <c r="AE11" s="206"/>
      <c r="AF11" s="206"/>
      <c r="AG11" s="206"/>
      <c r="AH11" s="206"/>
      <c r="AI11" s="206"/>
      <c r="AJ11" s="206"/>
      <c r="AK11" s="206"/>
      <c r="AL11" s="206"/>
      <c r="AM11" s="206"/>
      <c r="AN11" s="206"/>
      <c r="AO11" s="206"/>
      <c r="AP11" s="206"/>
      <c r="AQ11" s="206"/>
      <c r="AR11" s="206"/>
    </row>
    <row r="12">
      <c r="A12" s="122"/>
      <c r="B12" s="122" t="s">
        <v>1503</v>
      </c>
      <c r="C12" s="122">
        <v>5.0</v>
      </c>
      <c r="D12" s="122">
        <v>8.0</v>
      </c>
      <c r="E12" s="122" t="s">
        <v>1353</v>
      </c>
      <c r="F12" s="122" t="s">
        <v>1445</v>
      </c>
      <c r="G12" s="122" t="s">
        <v>1491</v>
      </c>
      <c r="H12" s="122" t="s">
        <v>1449</v>
      </c>
      <c r="I12" s="122"/>
      <c r="J12" s="206" t="str">
        <f t="shared" ref="J12:Z12" si="13">IF(ISNUMBER(SEARCH($E12,J$8)),$D12,"")</f>
        <v/>
      </c>
      <c r="K12" s="206" t="str">
        <f t="shared" si="13"/>
        <v/>
      </c>
      <c r="L12" s="206" t="str">
        <f t="shared" si="13"/>
        <v/>
      </c>
      <c r="M12" s="206" t="str">
        <f t="shared" si="13"/>
        <v/>
      </c>
      <c r="N12" s="206" t="str">
        <f t="shared" si="13"/>
        <v/>
      </c>
      <c r="O12" s="206" t="str">
        <f t="shared" si="13"/>
        <v/>
      </c>
      <c r="P12" s="206" t="str">
        <f t="shared" si="13"/>
        <v/>
      </c>
      <c r="Q12" s="206">
        <f t="shared" si="13"/>
        <v>8</v>
      </c>
      <c r="R12" s="206" t="str">
        <f t="shared" si="13"/>
        <v/>
      </c>
      <c r="S12" s="206" t="str">
        <f t="shared" si="13"/>
        <v/>
      </c>
      <c r="T12" s="206" t="str">
        <f t="shared" si="13"/>
        <v/>
      </c>
      <c r="U12" s="206" t="str">
        <f t="shared" si="13"/>
        <v/>
      </c>
      <c r="V12" s="206" t="str">
        <f t="shared" si="13"/>
        <v/>
      </c>
      <c r="W12" s="206" t="str">
        <f t="shared" si="13"/>
        <v/>
      </c>
      <c r="X12" s="206" t="str">
        <f t="shared" si="13"/>
        <v/>
      </c>
      <c r="Y12" s="206" t="str">
        <f t="shared" si="13"/>
        <v/>
      </c>
      <c r="Z12" s="206" t="str">
        <f t="shared" si="13"/>
        <v/>
      </c>
      <c r="AA12" s="206"/>
      <c r="AB12" s="206"/>
      <c r="AC12" s="206"/>
      <c r="AD12" s="206"/>
      <c r="AE12" s="206"/>
      <c r="AF12" s="206"/>
      <c r="AG12" s="206"/>
      <c r="AH12" s="206"/>
      <c r="AI12" s="206"/>
      <c r="AJ12" s="206"/>
      <c r="AK12" s="206"/>
      <c r="AL12" s="206"/>
      <c r="AM12" s="206"/>
      <c r="AN12" s="206"/>
      <c r="AO12" s="206"/>
      <c r="AP12" s="206"/>
      <c r="AQ12" s="206"/>
      <c r="AR12" s="206"/>
    </row>
    <row r="13">
      <c r="A13" s="122"/>
      <c r="B13" s="122" t="s">
        <v>1512</v>
      </c>
      <c r="C13" s="122">
        <v>1.0</v>
      </c>
      <c r="D13" s="122">
        <v>10.0</v>
      </c>
      <c r="E13" s="122" t="s">
        <v>1009</v>
      </c>
      <c r="F13" s="122" t="s">
        <v>1447</v>
      </c>
      <c r="G13" s="122"/>
      <c r="H13" s="122" t="s">
        <v>1447</v>
      </c>
      <c r="I13" s="122"/>
      <c r="J13" s="206" t="str">
        <f t="shared" ref="J13:Z13" si="14">IF(ISNUMBER(SEARCH($E13,J$8)),$D13,"")</f>
        <v/>
      </c>
      <c r="K13" s="206" t="str">
        <f t="shared" si="14"/>
        <v/>
      </c>
      <c r="L13" s="206" t="str">
        <f t="shared" si="14"/>
        <v/>
      </c>
      <c r="M13" s="206" t="str">
        <f t="shared" si="14"/>
        <v/>
      </c>
      <c r="N13" s="206">
        <f t="shared" si="14"/>
        <v>10</v>
      </c>
      <c r="O13" s="206" t="str">
        <f t="shared" si="14"/>
        <v/>
      </c>
      <c r="P13" s="206" t="str">
        <f t="shared" si="14"/>
        <v/>
      </c>
      <c r="Q13" s="206" t="str">
        <f t="shared" si="14"/>
        <v/>
      </c>
      <c r="R13" s="206" t="str">
        <f t="shared" si="14"/>
        <v/>
      </c>
      <c r="S13" s="206" t="str">
        <f t="shared" si="14"/>
        <v/>
      </c>
      <c r="T13" s="206" t="str">
        <f t="shared" si="14"/>
        <v/>
      </c>
      <c r="U13" s="206" t="str">
        <f t="shared" si="14"/>
        <v/>
      </c>
      <c r="V13" s="206" t="str">
        <f t="shared" si="14"/>
        <v/>
      </c>
      <c r="W13" s="206" t="str">
        <f t="shared" si="14"/>
        <v/>
      </c>
      <c r="X13" s="206" t="str">
        <f t="shared" si="14"/>
        <v/>
      </c>
      <c r="Y13" s="206" t="str">
        <f t="shared" si="14"/>
        <v/>
      </c>
      <c r="Z13" s="206" t="str">
        <f t="shared" si="14"/>
        <v/>
      </c>
      <c r="AA13" s="206"/>
      <c r="AB13" s="206"/>
      <c r="AC13" s="206"/>
      <c r="AD13" s="206"/>
      <c r="AE13" s="206"/>
      <c r="AF13" s="206"/>
      <c r="AG13" s="206"/>
      <c r="AH13" s="206"/>
      <c r="AI13" s="206"/>
      <c r="AJ13" s="206"/>
      <c r="AK13" s="206"/>
      <c r="AL13" s="206"/>
      <c r="AM13" s="206"/>
      <c r="AN13" s="206"/>
      <c r="AO13" s="206"/>
      <c r="AP13" s="206"/>
      <c r="AQ13" s="206"/>
      <c r="AR13" s="206"/>
    </row>
    <row r="14">
      <c r="A14" s="122"/>
      <c r="B14" s="122" t="s">
        <v>1507</v>
      </c>
      <c r="C14" s="122">
        <v>2.0</v>
      </c>
      <c r="D14" s="122">
        <v>8.0</v>
      </c>
      <c r="E14" s="122" t="s">
        <v>1006</v>
      </c>
      <c r="F14" s="122" t="s">
        <v>1443</v>
      </c>
      <c r="G14" s="122"/>
      <c r="H14" s="122" t="s">
        <v>1446</v>
      </c>
      <c r="I14" s="122"/>
      <c r="J14" s="206" t="str">
        <f t="shared" ref="J14:Z14" si="15">IF(ISNUMBER(SEARCH($E14,J$8)),$D14,"")</f>
        <v/>
      </c>
      <c r="K14" s="206" t="str">
        <f t="shared" si="15"/>
        <v/>
      </c>
      <c r="L14" s="206" t="str">
        <f t="shared" si="15"/>
        <v/>
      </c>
      <c r="M14" s="206" t="str">
        <f t="shared" si="15"/>
        <v/>
      </c>
      <c r="N14" s="206" t="str">
        <f t="shared" si="15"/>
        <v/>
      </c>
      <c r="O14" s="206" t="str">
        <f t="shared" si="15"/>
        <v/>
      </c>
      <c r="P14" s="206">
        <f t="shared" si="15"/>
        <v>8</v>
      </c>
      <c r="Q14" s="206" t="str">
        <f t="shared" si="15"/>
        <v/>
      </c>
      <c r="R14" s="206" t="str">
        <f t="shared" si="15"/>
        <v/>
      </c>
      <c r="S14" s="206" t="str">
        <f t="shared" si="15"/>
        <v/>
      </c>
      <c r="T14" s="206" t="str">
        <f t="shared" si="15"/>
        <v/>
      </c>
      <c r="U14" s="206" t="str">
        <f t="shared" si="15"/>
        <v/>
      </c>
      <c r="V14" s="206" t="str">
        <f t="shared" si="15"/>
        <v/>
      </c>
      <c r="W14" s="206" t="str">
        <f t="shared" si="15"/>
        <v/>
      </c>
      <c r="X14" s="206" t="str">
        <f t="shared" si="15"/>
        <v/>
      </c>
      <c r="Y14" s="206" t="str">
        <f t="shared" si="15"/>
        <v/>
      </c>
      <c r="Z14" s="206" t="str">
        <f t="shared" si="15"/>
        <v/>
      </c>
      <c r="AA14" s="206"/>
      <c r="AB14" s="206"/>
      <c r="AC14" s="206"/>
      <c r="AD14" s="206"/>
      <c r="AE14" s="206"/>
      <c r="AF14" s="206"/>
      <c r="AG14" s="206"/>
      <c r="AH14" s="206"/>
      <c r="AI14" s="206"/>
      <c r="AJ14" s="206"/>
      <c r="AK14" s="206"/>
      <c r="AL14" s="206"/>
      <c r="AM14" s="206"/>
      <c r="AN14" s="206"/>
      <c r="AO14" s="206"/>
      <c r="AP14" s="206"/>
      <c r="AQ14" s="206"/>
      <c r="AR14" s="206"/>
    </row>
    <row r="15">
      <c r="A15" s="356" t="s">
        <v>1475</v>
      </c>
      <c r="B15" s="356" t="s">
        <v>1490</v>
      </c>
      <c r="C15" s="356" t="s">
        <v>1477</v>
      </c>
      <c r="D15" s="356" t="s">
        <v>1478</v>
      </c>
      <c r="E15" s="356" t="s">
        <v>1489</v>
      </c>
      <c r="F15" s="356" t="s">
        <v>1481</v>
      </c>
      <c r="G15" s="356" t="s">
        <v>1482</v>
      </c>
      <c r="H15" s="356" t="s">
        <v>1483</v>
      </c>
      <c r="I15" s="356" t="s">
        <v>1484</v>
      </c>
      <c r="J15" s="206" t="str">
        <f t="shared" ref="J15:Z15" si="16">IF(ISNUMBER(SEARCH($E15,J$8)),$D15,"")</f>
        <v/>
      </c>
      <c r="K15" s="206" t="str">
        <f t="shared" si="16"/>
        <v/>
      </c>
      <c r="L15" s="206" t="str">
        <f t="shared" si="16"/>
        <v/>
      </c>
      <c r="M15" s="206" t="str">
        <f t="shared" si="16"/>
        <v/>
      </c>
      <c r="N15" s="206" t="str">
        <f t="shared" si="16"/>
        <v/>
      </c>
      <c r="O15" s="206" t="str">
        <f t="shared" si="16"/>
        <v/>
      </c>
      <c r="P15" s="206" t="str">
        <f t="shared" si="16"/>
        <v/>
      </c>
      <c r="Q15" s="206" t="str">
        <f t="shared" si="16"/>
        <v/>
      </c>
      <c r="R15" s="206" t="str">
        <f t="shared" si="16"/>
        <v/>
      </c>
      <c r="S15" s="206" t="str">
        <f t="shared" si="16"/>
        <v/>
      </c>
      <c r="T15" s="206" t="str">
        <f t="shared" si="16"/>
        <v/>
      </c>
      <c r="U15" s="206" t="str">
        <f t="shared" si="16"/>
        <v/>
      </c>
      <c r="V15" s="206" t="str">
        <f t="shared" si="16"/>
        <v/>
      </c>
      <c r="W15" s="206" t="str">
        <f t="shared" si="16"/>
        <v/>
      </c>
      <c r="X15" s="206" t="str">
        <f t="shared" si="16"/>
        <v/>
      </c>
      <c r="Y15" s="206" t="str">
        <f t="shared" si="16"/>
        <v/>
      </c>
      <c r="Z15" s="206" t="str">
        <f t="shared" si="16"/>
        <v/>
      </c>
      <c r="AA15" s="206"/>
      <c r="AB15" s="206" t="str">
        <f t="shared" ref="AB15:AI15" si="17">IF(ISNUMBER(SEARCH($F15,AB$8)),$D15,"")</f>
        <v/>
      </c>
      <c r="AC15" s="206" t="str">
        <f t="shared" si="17"/>
        <v/>
      </c>
      <c r="AD15" s="206" t="str">
        <f t="shared" si="17"/>
        <v/>
      </c>
      <c r="AE15" s="206" t="str">
        <f t="shared" si="17"/>
        <v/>
      </c>
      <c r="AF15" s="206" t="str">
        <f t="shared" si="17"/>
        <v/>
      </c>
      <c r="AG15" s="206" t="str">
        <f t="shared" si="17"/>
        <v/>
      </c>
      <c r="AH15" s="206" t="str">
        <f t="shared" si="17"/>
        <v/>
      </c>
      <c r="AI15" s="206" t="str">
        <f t="shared" si="17"/>
        <v/>
      </c>
      <c r="AJ15" s="206"/>
      <c r="AK15" s="206" t="str">
        <f t="shared" ref="AK15:AR15" si="18">IF(ISNUMBER(SEARCH($H15,AK$8)),$D15,"")</f>
        <v/>
      </c>
      <c r="AL15" s="206" t="str">
        <f t="shared" si="18"/>
        <v/>
      </c>
      <c r="AM15" s="206" t="str">
        <f t="shared" si="18"/>
        <v/>
      </c>
      <c r="AN15" s="206" t="str">
        <f t="shared" si="18"/>
        <v/>
      </c>
      <c r="AO15" s="206" t="str">
        <f t="shared" si="18"/>
        <v/>
      </c>
      <c r="AP15" s="206" t="str">
        <f t="shared" si="18"/>
        <v/>
      </c>
      <c r="AQ15" s="206" t="str">
        <f t="shared" si="18"/>
        <v/>
      </c>
      <c r="AR15" s="206" t="str">
        <f t="shared" si="18"/>
        <v/>
      </c>
    </row>
    <row r="16">
      <c r="A16" s="122" t="s">
        <v>1491</v>
      </c>
      <c r="B16" s="122" t="s">
        <v>1543</v>
      </c>
      <c r="C16" s="122">
        <v>5.0</v>
      </c>
      <c r="D16" s="122">
        <v>9.0</v>
      </c>
      <c r="E16" s="122" t="s">
        <v>1042</v>
      </c>
      <c r="F16" s="122" t="s">
        <v>1448</v>
      </c>
      <c r="G16" s="122"/>
      <c r="H16" s="122" t="s">
        <v>1449</v>
      </c>
      <c r="I16" s="122"/>
      <c r="J16" s="206" t="str">
        <f t="shared" ref="J16:Z16" si="19">IF(ISNUMBER(SEARCH($E16,J$8)),$D16,"")</f>
        <v/>
      </c>
      <c r="K16" s="206" t="str">
        <f t="shared" si="19"/>
        <v/>
      </c>
      <c r="L16" s="206" t="str">
        <f t="shared" si="19"/>
        <v/>
      </c>
      <c r="M16" s="206" t="str">
        <f t="shared" si="19"/>
        <v/>
      </c>
      <c r="N16" s="206" t="str">
        <f t="shared" si="19"/>
        <v/>
      </c>
      <c r="O16" s="206" t="str">
        <f t="shared" si="19"/>
        <v/>
      </c>
      <c r="P16" s="206" t="str">
        <f t="shared" si="19"/>
        <v/>
      </c>
      <c r="Q16" s="206" t="str">
        <f t="shared" si="19"/>
        <v/>
      </c>
      <c r="R16" s="206" t="str">
        <f t="shared" si="19"/>
        <v/>
      </c>
      <c r="S16" s="206">
        <f t="shared" si="19"/>
        <v>9</v>
      </c>
      <c r="T16" s="206" t="str">
        <f t="shared" si="19"/>
        <v/>
      </c>
      <c r="U16" s="206" t="str">
        <f t="shared" si="19"/>
        <v/>
      </c>
      <c r="V16" s="206" t="str">
        <f t="shared" si="19"/>
        <v/>
      </c>
      <c r="W16" s="206" t="str">
        <f t="shared" si="19"/>
        <v/>
      </c>
      <c r="X16" s="206" t="str">
        <f t="shared" si="19"/>
        <v/>
      </c>
      <c r="Y16" s="206" t="str">
        <f t="shared" si="19"/>
        <v/>
      </c>
      <c r="Z16" s="206" t="str">
        <f t="shared" si="19"/>
        <v/>
      </c>
      <c r="AA16" s="206"/>
      <c r="AB16" s="206" t="str">
        <f t="shared" ref="AB16:AI16" si="20">IF(ISNUMBER(SEARCH($F16,AB$8)),$D16,"")</f>
        <v/>
      </c>
      <c r="AC16" s="206" t="str">
        <f t="shared" si="20"/>
        <v/>
      </c>
      <c r="AD16" s="206" t="str">
        <f t="shared" si="20"/>
        <v/>
      </c>
      <c r="AE16" s="206" t="str">
        <f t="shared" si="20"/>
        <v/>
      </c>
      <c r="AF16" s="206" t="str">
        <f t="shared" si="20"/>
        <v/>
      </c>
      <c r="AG16" s="206">
        <f t="shared" si="20"/>
        <v>9</v>
      </c>
      <c r="AH16" s="206" t="str">
        <f t="shared" si="20"/>
        <v/>
      </c>
      <c r="AI16" s="206" t="str">
        <f t="shared" si="20"/>
        <v/>
      </c>
      <c r="AJ16" s="206"/>
      <c r="AK16" s="206" t="str">
        <f t="shared" ref="AK16:AR16" si="21">IF(ISNUMBER(SEARCH($H16,AK$8)),$D16,"")</f>
        <v/>
      </c>
      <c r="AL16" s="206" t="str">
        <f t="shared" si="21"/>
        <v/>
      </c>
      <c r="AM16" s="206" t="str">
        <f t="shared" si="21"/>
        <v/>
      </c>
      <c r="AN16" s="206" t="str">
        <f t="shared" si="21"/>
        <v/>
      </c>
      <c r="AO16" s="206" t="str">
        <f t="shared" si="21"/>
        <v/>
      </c>
      <c r="AP16" s="206" t="str">
        <f t="shared" si="21"/>
        <v/>
      </c>
      <c r="AQ16" s="206">
        <f t="shared" si="21"/>
        <v>9</v>
      </c>
      <c r="AR16" s="206" t="str">
        <f t="shared" si="21"/>
        <v/>
      </c>
    </row>
    <row r="17">
      <c r="A17" s="122"/>
      <c r="B17" s="122" t="s">
        <v>1544</v>
      </c>
      <c r="C17" s="240">
        <v>1.0</v>
      </c>
      <c r="D17" s="122">
        <v>9.0</v>
      </c>
      <c r="E17" s="122" t="s">
        <v>1006</v>
      </c>
      <c r="F17" s="122" t="s">
        <v>1447</v>
      </c>
      <c r="G17" s="122"/>
      <c r="H17" s="122" t="s">
        <v>1446</v>
      </c>
      <c r="I17" s="122"/>
      <c r="J17" s="206" t="str">
        <f t="shared" ref="J17:Z17" si="22">IF(ISNUMBER(SEARCH($E17,J$8)),$D17,"")</f>
        <v/>
      </c>
      <c r="K17" s="206" t="str">
        <f t="shared" si="22"/>
        <v/>
      </c>
      <c r="L17" s="206" t="str">
        <f t="shared" si="22"/>
        <v/>
      </c>
      <c r="M17" s="206" t="str">
        <f t="shared" si="22"/>
        <v/>
      </c>
      <c r="N17" s="206" t="str">
        <f t="shared" si="22"/>
        <v/>
      </c>
      <c r="O17" s="206" t="str">
        <f t="shared" si="22"/>
        <v/>
      </c>
      <c r="P17" s="206">
        <f t="shared" si="22"/>
        <v>9</v>
      </c>
      <c r="Q17" s="206" t="str">
        <f t="shared" si="22"/>
        <v/>
      </c>
      <c r="R17" s="206" t="str">
        <f t="shared" si="22"/>
        <v/>
      </c>
      <c r="S17" s="206" t="str">
        <f t="shared" si="22"/>
        <v/>
      </c>
      <c r="T17" s="206" t="str">
        <f t="shared" si="22"/>
        <v/>
      </c>
      <c r="U17" s="206" t="str">
        <f t="shared" si="22"/>
        <v/>
      </c>
      <c r="V17" s="206" t="str">
        <f t="shared" si="22"/>
        <v/>
      </c>
      <c r="W17" s="206" t="str">
        <f t="shared" si="22"/>
        <v/>
      </c>
      <c r="X17" s="206" t="str">
        <f t="shared" si="22"/>
        <v/>
      </c>
      <c r="Y17" s="206" t="str">
        <f t="shared" si="22"/>
        <v/>
      </c>
      <c r="Z17" s="206" t="str">
        <f t="shared" si="22"/>
        <v/>
      </c>
      <c r="AA17" s="206"/>
      <c r="AB17" s="206" t="str">
        <f t="shared" ref="AB17:AI17" si="23">IF(ISNUMBER(SEARCH($F17,AB$8)),$D17,"")</f>
        <v/>
      </c>
      <c r="AC17" s="206" t="str">
        <f t="shared" si="23"/>
        <v/>
      </c>
      <c r="AD17" s="206" t="str">
        <f t="shared" si="23"/>
        <v/>
      </c>
      <c r="AE17" s="206" t="str">
        <f t="shared" si="23"/>
        <v/>
      </c>
      <c r="AF17" s="206">
        <f t="shared" si="23"/>
        <v>9</v>
      </c>
      <c r="AG17" s="206" t="str">
        <f t="shared" si="23"/>
        <v/>
      </c>
      <c r="AH17" s="206" t="str">
        <f t="shared" si="23"/>
        <v/>
      </c>
      <c r="AI17" s="206" t="str">
        <f t="shared" si="23"/>
        <v/>
      </c>
      <c r="AJ17" s="206"/>
      <c r="AK17" s="206" t="str">
        <f t="shared" ref="AK17:AR17" si="24">IF(ISNUMBER(SEARCH($H17,AK$8)),$D17,"")</f>
        <v/>
      </c>
      <c r="AL17" s="206" t="str">
        <f t="shared" si="24"/>
        <v/>
      </c>
      <c r="AM17" s="206" t="str">
        <f t="shared" si="24"/>
        <v/>
      </c>
      <c r="AN17" s="206">
        <f t="shared" si="24"/>
        <v>9</v>
      </c>
      <c r="AO17" s="206" t="str">
        <f t="shared" si="24"/>
        <v/>
      </c>
      <c r="AP17" s="206" t="str">
        <f t="shared" si="24"/>
        <v/>
      </c>
      <c r="AQ17" s="206" t="str">
        <f t="shared" si="24"/>
        <v/>
      </c>
      <c r="AR17" s="206" t="str">
        <f t="shared" si="24"/>
        <v/>
      </c>
    </row>
    <row r="18">
      <c r="A18" s="122"/>
      <c r="B18" s="122" t="s">
        <v>1518</v>
      </c>
      <c r="C18" s="122">
        <v>2.0</v>
      </c>
      <c r="D18" s="122">
        <v>9.0</v>
      </c>
      <c r="E18" s="122" t="s">
        <v>1009</v>
      </c>
      <c r="F18" s="122" t="s">
        <v>1449</v>
      </c>
      <c r="G18" s="122" t="s">
        <v>1491</v>
      </c>
      <c r="H18" s="122" t="s">
        <v>1443</v>
      </c>
      <c r="I18" s="122" t="s">
        <v>1491</v>
      </c>
      <c r="J18" s="206" t="str">
        <f t="shared" ref="J18:Z18" si="25">IF(ISNUMBER(SEARCH($E18,J$8)),$D18,"")</f>
        <v/>
      </c>
      <c r="K18" s="206" t="str">
        <f t="shared" si="25"/>
        <v/>
      </c>
      <c r="L18" s="206" t="str">
        <f t="shared" si="25"/>
        <v/>
      </c>
      <c r="M18" s="206" t="str">
        <f t="shared" si="25"/>
        <v/>
      </c>
      <c r="N18" s="206">
        <f t="shared" si="25"/>
        <v>9</v>
      </c>
      <c r="O18" s="206" t="str">
        <f t="shared" si="25"/>
        <v/>
      </c>
      <c r="P18" s="206" t="str">
        <f t="shared" si="25"/>
        <v/>
      </c>
      <c r="Q18" s="206" t="str">
        <f t="shared" si="25"/>
        <v/>
      </c>
      <c r="R18" s="206" t="str">
        <f t="shared" si="25"/>
        <v/>
      </c>
      <c r="S18" s="206" t="str">
        <f t="shared" si="25"/>
        <v/>
      </c>
      <c r="T18" s="206" t="str">
        <f t="shared" si="25"/>
        <v/>
      </c>
      <c r="U18" s="206" t="str">
        <f t="shared" si="25"/>
        <v/>
      </c>
      <c r="V18" s="206" t="str">
        <f t="shared" si="25"/>
        <v/>
      </c>
      <c r="W18" s="206" t="str">
        <f t="shared" si="25"/>
        <v/>
      </c>
      <c r="X18" s="206" t="str">
        <f t="shared" si="25"/>
        <v/>
      </c>
      <c r="Y18" s="206" t="str">
        <f t="shared" si="25"/>
        <v/>
      </c>
      <c r="Z18" s="206" t="str">
        <f t="shared" si="25"/>
        <v/>
      </c>
      <c r="AA18" s="206"/>
      <c r="AB18" s="206" t="str">
        <f t="shared" ref="AB18:AI18" si="26">IF(ISNUMBER(SEARCH($F18,AB$8)),$D18,"")</f>
        <v/>
      </c>
      <c r="AC18" s="206" t="str">
        <f t="shared" si="26"/>
        <v/>
      </c>
      <c r="AD18" s="206" t="str">
        <f t="shared" si="26"/>
        <v/>
      </c>
      <c r="AE18" s="206" t="str">
        <f t="shared" si="26"/>
        <v/>
      </c>
      <c r="AF18" s="206" t="str">
        <f t="shared" si="26"/>
        <v/>
      </c>
      <c r="AG18" s="206" t="str">
        <f t="shared" si="26"/>
        <v/>
      </c>
      <c r="AH18" s="206">
        <f t="shared" si="26"/>
        <v>9</v>
      </c>
      <c r="AI18" s="206" t="str">
        <f t="shared" si="26"/>
        <v/>
      </c>
      <c r="AJ18" s="206"/>
      <c r="AK18" s="206">
        <f t="shared" ref="AK18:AR18" si="27">IF(ISNUMBER(SEARCH($H18,AK$8)),$D18,"")</f>
        <v>9</v>
      </c>
      <c r="AL18" s="206" t="str">
        <f t="shared" si="27"/>
        <v/>
      </c>
      <c r="AM18" s="206" t="str">
        <f t="shared" si="27"/>
        <v/>
      </c>
      <c r="AN18" s="206" t="str">
        <f t="shared" si="27"/>
        <v/>
      </c>
      <c r="AO18" s="206" t="str">
        <f t="shared" si="27"/>
        <v/>
      </c>
      <c r="AP18" s="206" t="str">
        <f t="shared" si="27"/>
        <v/>
      </c>
      <c r="AQ18" s="206" t="str">
        <f t="shared" si="27"/>
        <v/>
      </c>
      <c r="AR18" s="206" t="str">
        <f t="shared" si="27"/>
        <v/>
      </c>
    </row>
    <row r="19">
      <c r="A19" s="122"/>
      <c r="B19" s="122" t="s">
        <v>1504</v>
      </c>
      <c r="C19" s="122">
        <v>3.0</v>
      </c>
      <c r="D19" s="122">
        <v>6.0</v>
      </c>
      <c r="E19" s="122" t="s">
        <v>1029</v>
      </c>
      <c r="F19" s="122" t="s">
        <v>1445</v>
      </c>
      <c r="G19" s="122"/>
      <c r="H19" s="122" t="s">
        <v>1445</v>
      </c>
      <c r="I19" s="122"/>
      <c r="J19" s="206" t="str">
        <f t="shared" ref="J19:Z19" si="28">IF(ISNUMBER(SEARCH($E19,J$8)),$D19,"")</f>
        <v/>
      </c>
      <c r="K19" s="206">
        <f t="shared" si="28"/>
        <v>6</v>
      </c>
      <c r="L19" s="206" t="str">
        <f t="shared" si="28"/>
        <v/>
      </c>
      <c r="M19" s="206" t="str">
        <f t="shared" si="28"/>
        <v/>
      </c>
      <c r="N19" s="206" t="str">
        <f t="shared" si="28"/>
        <v/>
      </c>
      <c r="O19" s="206" t="str">
        <f t="shared" si="28"/>
        <v/>
      </c>
      <c r="P19" s="206" t="str">
        <f t="shared" si="28"/>
        <v/>
      </c>
      <c r="Q19" s="206" t="str">
        <f t="shared" si="28"/>
        <v/>
      </c>
      <c r="R19" s="206" t="str">
        <f t="shared" si="28"/>
        <v/>
      </c>
      <c r="S19" s="206" t="str">
        <f t="shared" si="28"/>
        <v/>
      </c>
      <c r="T19" s="206" t="str">
        <f t="shared" si="28"/>
        <v/>
      </c>
      <c r="U19" s="206" t="str">
        <f t="shared" si="28"/>
        <v/>
      </c>
      <c r="V19" s="206" t="str">
        <f t="shared" si="28"/>
        <v/>
      </c>
      <c r="W19" s="206" t="str">
        <f t="shared" si="28"/>
        <v/>
      </c>
      <c r="X19" s="206" t="str">
        <f t="shared" si="28"/>
        <v/>
      </c>
      <c r="Y19" s="206" t="str">
        <f t="shared" si="28"/>
        <v/>
      </c>
      <c r="Z19" s="206" t="str">
        <f t="shared" si="28"/>
        <v/>
      </c>
      <c r="AA19" s="206"/>
      <c r="AB19" s="206" t="str">
        <f t="shared" ref="AB19:AI19" si="29">IF(ISNUMBER(SEARCH($F19,AB$8)),$D19,"")</f>
        <v/>
      </c>
      <c r="AC19" s="206" t="str">
        <f t="shared" si="29"/>
        <v/>
      </c>
      <c r="AD19" s="206">
        <f t="shared" si="29"/>
        <v>6</v>
      </c>
      <c r="AE19" s="206" t="str">
        <f t="shared" si="29"/>
        <v/>
      </c>
      <c r="AF19" s="206" t="str">
        <f t="shared" si="29"/>
        <v/>
      </c>
      <c r="AG19" s="206" t="str">
        <f t="shared" si="29"/>
        <v/>
      </c>
      <c r="AH19" s="206" t="str">
        <f t="shared" si="29"/>
        <v/>
      </c>
      <c r="AI19" s="206" t="str">
        <f t="shared" si="29"/>
        <v/>
      </c>
      <c r="AJ19" s="206"/>
      <c r="AK19" s="206" t="str">
        <f t="shared" ref="AK19:AR19" si="30">IF(ISNUMBER(SEARCH($H19,AK$8)),$D19,"")</f>
        <v/>
      </c>
      <c r="AL19" s="206" t="str">
        <f t="shared" si="30"/>
        <v/>
      </c>
      <c r="AM19" s="206">
        <f t="shared" si="30"/>
        <v>6</v>
      </c>
      <c r="AN19" s="206" t="str">
        <f t="shared" si="30"/>
        <v/>
      </c>
      <c r="AO19" s="206" t="str">
        <f t="shared" si="30"/>
        <v/>
      </c>
      <c r="AP19" s="206" t="str">
        <f t="shared" si="30"/>
        <v/>
      </c>
      <c r="AQ19" s="206" t="str">
        <f t="shared" si="30"/>
        <v/>
      </c>
      <c r="AR19" s="206" t="str">
        <f t="shared" si="30"/>
        <v/>
      </c>
    </row>
    <row r="20">
      <c r="A20" s="122"/>
      <c r="B20" s="122" t="s">
        <v>1492</v>
      </c>
      <c r="C20" s="122">
        <v>4.0</v>
      </c>
      <c r="D20" s="122">
        <v>10.0</v>
      </c>
      <c r="E20" s="122" t="s">
        <v>1038</v>
      </c>
      <c r="F20" s="122" t="s">
        <v>1443</v>
      </c>
      <c r="G20" s="122"/>
      <c r="H20" s="122" t="s">
        <v>1447</v>
      </c>
      <c r="I20" s="122"/>
      <c r="J20" s="206" t="str">
        <f t="shared" ref="J20:Z20" si="31">IF(ISNUMBER(SEARCH($E20,J$8)),$D20,"")</f>
        <v/>
      </c>
      <c r="K20" s="206" t="str">
        <f t="shared" si="31"/>
        <v/>
      </c>
      <c r="L20" s="206" t="str">
        <f t="shared" si="31"/>
        <v/>
      </c>
      <c r="M20" s="206">
        <f t="shared" si="31"/>
        <v>10</v>
      </c>
      <c r="N20" s="206" t="str">
        <f t="shared" si="31"/>
        <v/>
      </c>
      <c r="O20" s="206" t="str">
        <f t="shared" si="31"/>
        <v/>
      </c>
      <c r="P20" s="206" t="str">
        <f t="shared" si="31"/>
        <v/>
      </c>
      <c r="Q20" s="206" t="str">
        <f t="shared" si="31"/>
        <v/>
      </c>
      <c r="R20" s="206" t="str">
        <f t="shared" si="31"/>
        <v/>
      </c>
      <c r="S20" s="206" t="str">
        <f t="shared" si="31"/>
        <v/>
      </c>
      <c r="T20" s="206" t="str">
        <f t="shared" si="31"/>
        <v/>
      </c>
      <c r="U20" s="206" t="str">
        <f t="shared" si="31"/>
        <v/>
      </c>
      <c r="V20" s="206" t="str">
        <f t="shared" si="31"/>
        <v/>
      </c>
      <c r="W20" s="206" t="str">
        <f t="shared" si="31"/>
        <v/>
      </c>
      <c r="X20" s="206" t="str">
        <f t="shared" si="31"/>
        <v/>
      </c>
      <c r="Y20" s="206" t="str">
        <f t="shared" si="31"/>
        <v/>
      </c>
      <c r="Z20" s="206" t="str">
        <f t="shared" si="31"/>
        <v/>
      </c>
      <c r="AA20" s="206"/>
      <c r="AB20" s="206">
        <f t="shared" ref="AB20:AI20" si="32">IF(ISNUMBER(SEARCH($F20,AB$8)),$D20,"")</f>
        <v>10</v>
      </c>
      <c r="AC20" s="206" t="str">
        <f t="shared" si="32"/>
        <v/>
      </c>
      <c r="AD20" s="206" t="str">
        <f t="shared" si="32"/>
        <v/>
      </c>
      <c r="AE20" s="206" t="str">
        <f t="shared" si="32"/>
        <v/>
      </c>
      <c r="AF20" s="206" t="str">
        <f t="shared" si="32"/>
        <v/>
      </c>
      <c r="AG20" s="206" t="str">
        <f t="shared" si="32"/>
        <v/>
      </c>
      <c r="AH20" s="206" t="str">
        <f t="shared" si="32"/>
        <v/>
      </c>
      <c r="AI20" s="206" t="str">
        <f t="shared" si="32"/>
        <v/>
      </c>
      <c r="AJ20" s="206"/>
      <c r="AK20" s="206" t="str">
        <f t="shared" ref="AK20:AR20" si="33">IF(ISNUMBER(SEARCH($H20,AK$8)),$D20,"")</f>
        <v/>
      </c>
      <c r="AL20" s="206" t="str">
        <f t="shared" si="33"/>
        <v/>
      </c>
      <c r="AM20" s="206" t="str">
        <f t="shared" si="33"/>
        <v/>
      </c>
      <c r="AN20" s="206" t="str">
        <f t="shared" si="33"/>
        <v/>
      </c>
      <c r="AO20" s="206">
        <f t="shared" si="33"/>
        <v>10</v>
      </c>
      <c r="AP20" s="206" t="str">
        <f t="shared" si="33"/>
        <v/>
      </c>
      <c r="AQ20" s="206" t="str">
        <f t="shared" si="33"/>
        <v/>
      </c>
      <c r="AR20" s="206" t="str">
        <f t="shared" si="33"/>
        <v/>
      </c>
    </row>
    <row r="21">
      <c r="A21" s="356" t="s">
        <v>1475</v>
      </c>
      <c r="B21" s="356" t="s">
        <v>1494</v>
      </c>
      <c r="C21" s="356" t="s">
        <v>1477</v>
      </c>
      <c r="D21" s="356" t="s">
        <v>1478</v>
      </c>
      <c r="E21" s="356" t="s">
        <v>1489</v>
      </c>
      <c r="F21" s="356" t="s">
        <v>1481</v>
      </c>
      <c r="G21" s="356" t="s">
        <v>1482</v>
      </c>
      <c r="H21" s="356" t="s">
        <v>1483</v>
      </c>
      <c r="I21" s="356" t="s">
        <v>1484</v>
      </c>
      <c r="J21" s="206" t="str">
        <f t="shared" ref="J21:Z21" si="34">IF(ISNUMBER(SEARCH($E21,J$8)),$D21,"")</f>
        <v/>
      </c>
      <c r="K21" s="206" t="str">
        <f t="shared" si="34"/>
        <v/>
      </c>
      <c r="L21" s="206" t="str">
        <f t="shared" si="34"/>
        <v/>
      </c>
      <c r="M21" s="206" t="str">
        <f t="shared" si="34"/>
        <v/>
      </c>
      <c r="N21" s="206" t="str">
        <f t="shared" si="34"/>
        <v/>
      </c>
      <c r="O21" s="206" t="str">
        <f t="shared" si="34"/>
        <v/>
      </c>
      <c r="P21" s="206" t="str">
        <f t="shared" si="34"/>
        <v/>
      </c>
      <c r="Q21" s="206" t="str">
        <f t="shared" si="34"/>
        <v/>
      </c>
      <c r="R21" s="206" t="str">
        <f t="shared" si="34"/>
        <v/>
      </c>
      <c r="S21" s="206" t="str">
        <f t="shared" si="34"/>
        <v/>
      </c>
      <c r="T21" s="206" t="str">
        <f t="shared" si="34"/>
        <v/>
      </c>
      <c r="U21" s="206" t="str">
        <f t="shared" si="34"/>
        <v/>
      </c>
      <c r="V21" s="206" t="str">
        <f t="shared" si="34"/>
        <v/>
      </c>
      <c r="W21" s="206" t="str">
        <f t="shared" si="34"/>
        <v/>
      </c>
      <c r="X21" s="206" t="str">
        <f t="shared" si="34"/>
        <v/>
      </c>
      <c r="Y21" s="206" t="str">
        <f t="shared" si="34"/>
        <v/>
      </c>
      <c r="Z21" s="206" t="str">
        <f t="shared" si="34"/>
        <v/>
      </c>
      <c r="AA21" s="206"/>
      <c r="AB21" s="206" t="str">
        <f t="shared" ref="AB21:AI21" si="35">IF(ISNUMBER(SEARCH($F21,AB$8)),$D21,"")</f>
        <v/>
      </c>
      <c r="AC21" s="206" t="str">
        <f t="shared" si="35"/>
        <v/>
      </c>
      <c r="AD21" s="206" t="str">
        <f t="shared" si="35"/>
        <v/>
      </c>
      <c r="AE21" s="206" t="str">
        <f t="shared" si="35"/>
        <v/>
      </c>
      <c r="AF21" s="206" t="str">
        <f t="shared" si="35"/>
        <v/>
      </c>
      <c r="AG21" s="206" t="str">
        <f t="shared" si="35"/>
        <v/>
      </c>
      <c r="AH21" s="206" t="str">
        <f t="shared" si="35"/>
        <v/>
      </c>
      <c r="AI21" s="206" t="str">
        <f t="shared" si="35"/>
        <v/>
      </c>
      <c r="AJ21" s="206"/>
      <c r="AK21" s="206" t="str">
        <f t="shared" ref="AK21:AR21" si="36">IF(ISNUMBER(SEARCH($H21,AK$8)),$D21,"")</f>
        <v/>
      </c>
      <c r="AL21" s="206" t="str">
        <f t="shared" si="36"/>
        <v/>
      </c>
      <c r="AM21" s="206" t="str">
        <f t="shared" si="36"/>
        <v/>
      </c>
      <c r="AN21" s="206" t="str">
        <f t="shared" si="36"/>
        <v/>
      </c>
      <c r="AO21" s="206" t="str">
        <f t="shared" si="36"/>
        <v/>
      </c>
      <c r="AP21" s="206" t="str">
        <f t="shared" si="36"/>
        <v/>
      </c>
      <c r="AQ21" s="206" t="str">
        <f t="shared" si="36"/>
        <v/>
      </c>
      <c r="AR21" s="206" t="str">
        <f t="shared" si="36"/>
        <v/>
      </c>
    </row>
    <row r="22">
      <c r="A22" s="122" t="s">
        <v>1491</v>
      </c>
      <c r="B22" s="122" t="s">
        <v>1551</v>
      </c>
      <c r="C22" s="122">
        <v>5.0</v>
      </c>
      <c r="D22" s="122">
        <v>9.0</v>
      </c>
      <c r="E22" s="122" t="s">
        <v>1076</v>
      </c>
      <c r="F22" s="122" t="s">
        <v>1448</v>
      </c>
      <c r="G22" s="122"/>
      <c r="H22" s="122" t="s">
        <v>1446</v>
      </c>
      <c r="I22" s="122"/>
      <c r="J22" s="206" t="str">
        <f t="shared" ref="J22:Z22" si="37">IF(ISNUMBER(SEARCH($E22,J$8)),$D22,"")</f>
        <v/>
      </c>
      <c r="K22" s="206" t="str">
        <f t="shared" si="37"/>
        <v/>
      </c>
      <c r="L22" s="206" t="str">
        <f t="shared" si="37"/>
        <v/>
      </c>
      <c r="M22" s="206" t="str">
        <f t="shared" si="37"/>
        <v/>
      </c>
      <c r="N22" s="206" t="str">
        <f t="shared" si="37"/>
        <v/>
      </c>
      <c r="O22" s="206" t="str">
        <f t="shared" si="37"/>
        <v/>
      </c>
      <c r="P22" s="206" t="str">
        <f t="shared" si="37"/>
        <v/>
      </c>
      <c r="Q22" s="206" t="str">
        <f t="shared" si="37"/>
        <v/>
      </c>
      <c r="R22" s="206" t="str">
        <f t="shared" si="37"/>
        <v/>
      </c>
      <c r="S22" s="206" t="str">
        <f t="shared" si="37"/>
        <v/>
      </c>
      <c r="T22" s="206" t="str">
        <f t="shared" si="37"/>
        <v/>
      </c>
      <c r="U22" s="206" t="str">
        <f t="shared" si="37"/>
        <v/>
      </c>
      <c r="V22" s="206" t="str">
        <f t="shared" si="37"/>
        <v/>
      </c>
      <c r="W22" s="206" t="str">
        <f t="shared" si="37"/>
        <v/>
      </c>
      <c r="X22" s="206" t="str">
        <f t="shared" si="37"/>
        <v/>
      </c>
      <c r="Y22" s="206" t="str">
        <f t="shared" si="37"/>
        <v/>
      </c>
      <c r="Z22" s="206">
        <f t="shared" si="37"/>
        <v>9</v>
      </c>
      <c r="AA22" s="206"/>
      <c r="AB22" s="206" t="str">
        <f t="shared" ref="AB22:AI22" si="38">IF(ISNUMBER(SEARCH($F22,AB$8)),$D22,"")</f>
        <v/>
      </c>
      <c r="AC22" s="206" t="str">
        <f t="shared" si="38"/>
        <v/>
      </c>
      <c r="AD22" s="206" t="str">
        <f t="shared" si="38"/>
        <v/>
      </c>
      <c r="AE22" s="206" t="str">
        <f t="shared" si="38"/>
        <v/>
      </c>
      <c r="AF22" s="206" t="str">
        <f t="shared" si="38"/>
        <v/>
      </c>
      <c r="AG22" s="206">
        <f t="shared" si="38"/>
        <v>9</v>
      </c>
      <c r="AH22" s="206" t="str">
        <f t="shared" si="38"/>
        <v/>
      </c>
      <c r="AI22" s="206" t="str">
        <f t="shared" si="38"/>
        <v/>
      </c>
      <c r="AJ22" s="206"/>
      <c r="AK22" s="206" t="str">
        <f t="shared" ref="AK22:AR22" si="39">IF(ISNUMBER(SEARCH($H22,AK$8)),$D22,"")</f>
        <v/>
      </c>
      <c r="AL22" s="206" t="str">
        <f t="shared" si="39"/>
        <v/>
      </c>
      <c r="AM22" s="206" t="str">
        <f t="shared" si="39"/>
        <v/>
      </c>
      <c r="AN22" s="206">
        <f t="shared" si="39"/>
        <v>9</v>
      </c>
      <c r="AO22" s="206" t="str">
        <f t="shared" si="39"/>
        <v/>
      </c>
      <c r="AP22" s="206" t="str">
        <f t="shared" si="39"/>
        <v/>
      </c>
      <c r="AQ22" s="206" t="str">
        <f t="shared" si="39"/>
        <v/>
      </c>
      <c r="AR22" s="206" t="str">
        <f t="shared" si="39"/>
        <v/>
      </c>
    </row>
    <row r="23">
      <c r="A23" s="122"/>
      <c r="B23" s="122" t="s">
        <v>1515</v>
      </c>
      <c r="C23" s="122">
        <v>1.0</v>
      </c>
      <c r="D23" s="122">
        <v>8.0</v>
      </c>
      <c r="E23" s="122" t="s">
        <v>1072</v>
      </c>
      <c r="F23" s="122" t="s">
        <v>1449</v>
      </c>
      <c r="G23" s="122" t="s">
        <v>1491</v>
      </c>
      <c r="H23" s="122" t="s">
        <v>1447</v>
      </c>
      <c r="I23" s="122"/>
      <c r="J23" s="206" t="str">
        <f t="shared" ref="J23:Z23" si="40">IF(ISNUMBER(SEARCH($E23,J$8)),$D23,"")</f>
        <v/>
      </c>
      <c r="K23" s="206" t="str">
        <f t="shared" si="40"/>
        <v/>
      </c>
      <c r="L23" s="206" t="str">
        <f t="shared" si="40"/>
        <v/>
      </c>
      <c r="M23" s="206" t="str">
        <f t="shared" si="40"/>
        <v/>
      </c>
      <c r="N23" s="206" t="str">
        <f t="shared" si="40"/>
        <v/>
      </c>
      <c r="O23" s="206" t="str">
        <f t="shared" si="40"/>
        <v/>
      </c>
      <c r="P23" s="206" t="str">
        <f t="shared" si="40"/>
        <v/>
      </c>
      <c r="Q23" s="206" t="str">
        <f t="shared" si="40"/>
        <v/>
      </c>
      <c r="R23" s="206" t="str">
        <f t="shared" si="40"/>
        <v/>
      </c>
      <c r="S23" s="206" t="str">
        <f t="shared" si="40"/>
        <v/>
      </c>
      <c r="T23" s="206" t="str">
        <f t="shared" si="40"/>
        <v/>
      </c>
      <c r="U23" s="206" t="str">
        <f t="shared" si="40"/>
        <v/>
      </c>
      <c r="V23" s="206" t="str">
        <f t="shared" si="40"/>
        <v/>
      </c>
      <c r="W23" s="206" t="str">
        <f t="shared" si="40"/>
        <v/>
      </c>
      <c r="X23" s="206" t="str">
        <f t="shared" si="40"/>
        <v/>
      </c>
      <c r="Y23" s="206">
        <f t="shared" si="40"/>
        <v>8</v>
      </c>
      <c r="Z23" s="206" t="str">
        <f t="shared" si="40"/>
        <v/>
      </c>
      <c r="AA23" s="206"/>
      <c r="AB23" s="206" t="str">
        <f t="shared" ref="AB23:AI23" si="41">IF(ISNUMBER(SEARCH($F23,AB$8)),$D23,"")</f>
        <v/>
      </c>
      <c r="AC23" s="206" t="str">
        <f t="shared" si="41"/>
        <v/>
      </c>
      <c r="AD23" s="206" t="str">
        <f t="shared" si="41"/>
        <v/>
      </c>
      <c r="AE23" s="206" t="str">
        <f t="shared" si="41"/>
        <v/>
      </c>
      <c r="AF23" s="206" t="str">
        <f t="shared" si="41"/>
        <v/>
      </c>
      <c r="AG23" s="206" t="str">
        <f t="shared" si="41"/>
        <v/>
      </c>
      <c r="AH23" s="206">
        <f t="shared" si="41"/>
        <v>8</v>
      </c>
      <c r="AI23" s="206" t="str">
        <f t="shared" si="41"/>
        <v/>
      </c>
      <c r="AJ23" s="206"/>
      <c r="AK23" s="206" t="str">
        <f t="shared" ref="AK23:AR23" si="42">IF(ISNUMBER(SEARCH($H23,AK$8)),$D23,"")</f>
        <v/>
      </c>
      <c r="AL23" s="206" t="str">
        <f t="shared" si="42"/>
        <v/>
      </c>
      <c r="AM23" s="206" t="str">
        <f t="shared" si="42"/>
        <v/>
      </c>
      <c r="AN23" s="206" t="str">
        <f t="shared" si="42"/>
        <v/>
      </c>
      <c r="AO23" s="206">
        <f t="shared" si="42"/>
        <v>8</v>
      </c>
      <c r="AP23" s="206" t="str">
        <f t="shared" si="42"/>
        <v/>
      </c>
      <c r="AQ23" s="206" t="str">
        <f t="shared" si="42"/>
        <v/>
      </c>
      <c r="AR23" s="206" t="str">
        <f t="shared" si="42"/>
        <v/>
      </c>
    </row>
    <row r="24">
      <c r="A24" s="122"/>
      <c r="B24" s="122" t="s">
        <v>1502</v>
      </c>
      <c r="C24" s="122">
        <v>2.0</v>
      </c>
      <c r="D24" s="122">
        <v>6.0</v>
      </c>
      <c r="E24" s="122" t="s">
        <v>1060</v>
      </c>
      <c r="F24" s="122" t="s">
        <v>1445</v>
      </c>
      <c r="G24" s="122"/>
      <c r="H24" s="122" t="s">
        <v>1443</v>
      </c>
      <c r="I24" s="122"/>
      <c r="J24" s="206" t="str">
        <f t="shared" ref="J24:Z24" si="43">IF(ISNUMBER(SEARCH($E24,J$8)),$D24,"")</f>
        <v/>
      </c>
      <c r="K24" s="206" t="str">
        <f t="shared" si="43"/>
        <v/>
      </c>
      <c r="L24" s="206" t="str">
        <f t="shared" si="43"/>
        <v/>
      </c>
      <c r="M24" s="206" t="str">
        <f t="shared" si="43"/>
        <v/>
      </c>
      <c r="N24" s="206" t="str">
        <f t="shared" si="43"/>
        <v/>
      </c>
      <c r="O24" s="206">
        <f t="shared" si="43"/>
        <v>6</v>
      </c>
      <c r="P24" s="206" t="str">
        <f t="shared" si="43"/>
        <v/>
      </c>
      <c r="Q24" s="206" t="str">
        <f t="shared" si="43"/>
        <v/>
      </c>
      <c r="R24" s="206" t="str">
        <f t="shared" si="43"/>
        <v/>
      </c>
      <c r="S24" s="206" t="str">
        <f t="shared" si="43"/>
        <v/>
      </c>
      <c r="T24" s="206" t="str">
        <f t="shared" si="43"/>
        <v/>
      </c>
      <c r="U24" s="206" t="str">
        <f t="shared" si="43"/>
        <v/>
      </c>
      <c r="V24" s="206" t="str">
        <f t="shared" si="43"/>
        <v/>
      </c>
      <c r="W24" s="206" t="str">
        <f t="shared" si="43"/>
        <v/>
      </c>
      <c r="X24" s="206" t="str">
        <f t="shared" si="43"/>
        <v/>
      </c>
      <c r="Y24" s="206" t="str">
        <f t="shared" si="43"/>
        <v/>
      </c>
      <c r="Z24" s="206" t="str">
        <f t="shared" si="43"/>
        <v/>
      </c>
      <c r="AA24" s="206"/>
      <c r="AB24" s="206" t="str">
        <f t="shared" ref="AB24:AI24" si="44">IF(ISNUMBER(SEARCH($F24,AB$8)),$D24,"")</f>
        <v/>
      </c>
      <c r="AC24" s="206" t="str">
        <f t="shared" si="44"/>
        <v/>
      </c>
      <c r="AD24" s="206">
        <f t="shared" si="44"/>
        <v>6</v>
      </c>
      <c r="AE24" s="206" t="str">
        <f t="shared" si="44"/>
        <v/>
      </c>
      <c r="AF24" s="206" t="str">
        <f t="shared" si="44"/>
        <v/>
      </c>
      <c r="AG24" s="206" t="str">
        <f t="shared" si="44"/>
        <v/>
      </c>
      <c r="AH24" s="206" t="str">
        <f t="shared" si="44"/>
        <v/>
      </c>
      <c r="AI24" s="206" t="str">
        <f t="shared" si="44"/>
        <v/>
      </c>
      <c r="AJ24" s="206"/>
      <c r="AK24" s="206">
        <f t="shared" ref="AK24:AR24" si="45">IF(ISNUMBER(SEARCH($H24,AK$8)),$D24,"")</f>
        <v>6</v>
      </c>
      <c r="AL24" s="206" t="str">
        <f t="shared" si="45"/>
        <v/>
      </c>
      <c r="AM24" s="206" t="str">
        <f t="shared" si="45"/>
        <v/>
      </c>
      <c r="AN24" s="206" t="str">
        <f t="shared" si="45"/>
        <v/>
      </c>
      <c r="AO24" s="206" t="str">
        <f t="shared" si="45"/>
        <v/>
      </c>
      <c r="AP24" s="206" t="str">
        <f t="shared" si="45"/>
        <v/>
      </c>
      <c r="AQ24" s="206" t="str">
        <f t="shared" si="45"/>
        <v/>
      </c>
      <c r="AR24" s="206" t="str">
        <f t="shared" si="45"/>
        <v/>
      </c>
    </row>
    <row r="25">
      <c r="A25" s="122"/>
      <c r="B25" s="122" t="s">
        <v>1498</v>
      </c>
      <c r="C25" s="122">
        <v>3.0</v>
      </c>
      <c r="D25" s="122">
        <v>8.0</v>
      </c>
      <c r="E25" s="122" t="s">
        <v>1042</v>
      </c>
      <c r="F25" s="122" t="s">
        <v>1447</v>
      </c>
      <c r="G25" s="122"/>
      <c r="H25" s="122" t="s">
        <v>1449</v>
      </c>
      <c r="I25" s="122" t="s">
        <v>1491</v>
      </c>
      <c r="J25" s="206" t="str">
        <f t="shared" ref="J25:Z25" si="46">IF(ISNUMBER(SEARCH($E25,J$8)),$D25,"")</f>
        <v/>
      </c>
      <c r="K25" s="206" t="str">
        <f t="shared" si="46"/>
        <v/>
      </c>
      <c r="L25" s="206" t="str">
        <f t="shared" si="46"/>
        <v/>
      </c>
      <c r="M25" s="206" t="str">
        <f t="shared" si="46"/>
        <v/>
      </c>
      <c r="N25" s="206" t="str">
        <f t="shared" si="46"/>
        <v/>
      </c>
      <c r="O25" s="206" t="str">
        <f t="shared" si="46"/>
        <v/>
      </c>
      <c r="P25" s="206" t="str">
        <f t="shared" si="46"/>
        <v/>
      </c>
      <c r="Q25" s="206" t="str">
        <f t="shared" si="46"/>
        <v/>
      </c>
      <c r="R25" s="206" t="str">
        <f t="shared" si="46"/>
        <v/>
      </c>
      <c r="S25" s="206">
        <f t="shared" si="46"/>
        <v>8</v>
      </c>
      <c r="T25" s="206" t="str">
        <f t="shared" si="46"/>
        <v/>
      </c>
      <c r="U25" s="206" t="str">
        <f t="shared" si="46"/>
        <v/>
      </c>
      <c r="V25" s="206" t="str">
        <f t="shared" si="46"/>
        <v/>
      </c>
      <c r="W25" s="206" t="str">
        <f t="shared" si="46"/>
        <v/>
      </c>
      <c r="X25" s="206" t="str">
        <f t="shared" si="46"/>
        <v/>
      </c>
      <c r="Y25" s="206" t="str">
        <f t="shared" si="46"/>
        <v/>
      </c>
      <c r="Z25" s="206" t="str">
        <f t="shared" si="46"/>
        <v/>
      </c>
      <c r="AA25" s="206"/>
      <c r="AB25" s="206" t="str">
        <f t="shared" ref="AB25:AI25" si="47">IF(ISNUMBER(SEARCH($F25,AB$8)),$D25,"")</f>
        <v/>
      </c>
      <c r="AC25" s="206" t="str">
        <f t="shared" si="47"/>
        <v/>
      </c>
      <c r="AD25" s="206" t="str">
        <f t="shared" si="47"/>
        <v/>
      </c>
      <c r="AE25" s="206" t="str">
        <f t="shared" si="47"/>
        <v/>
      </c>
      <c r="AF25" s="206">
        <f t="shared" si="47"/>
        <v>8</v>
      </c>
      <c r="AG25" s="206" t="str">
        <f t="shared" si="47"/>
        <v/>
      </c>
      <c r="AH25" s="206" t="str">
        <f t="shared" si="47"/>
        <v/>
      </c>
      <c r="AI25" s="206" t="str">
        <f t="shared" si="47"/>
        <v/>
      </c>
      <c r="AJ25" s="206"/>
      <c r="AK25" s="206" t="str">
        <f t="shared" ref="AK25:AR25" si="48">IF(ISNUMBER(SEARCH($H25,AK$8)),$D25,"")</f>
        <v/>
      </c>
      <c r="AL25" s="206" t="str">
        <f t="shared" si="48"/>
        <v/>
      </c>
      <c r="AM25" s="206" t="str">
        <f t="shared" si="48"/>
        <v/>
      </c>
      <c r="AN25" s="206" t="str">
        <f t="shared" si="48"/>
        <v/>
      </c>
      <c r="AO25" s="206" t="str">
        <f t="shared" si="48"/>
        <v/>
      </c>
      <c r="AP25" s="206" t="str">
        <f t="shared" si="48"/>
        <v/>
      </c>
      <c r="AQ25" s="206">
        <f t="shared" si="48"/>
        <v>8</v>
      </c>
      <c r="AR25" s="206" t="str">
        <f t="shared" si="48"/>
        <v/>
      </c>
    </row>
    <row r="26">
      <c r="A26" s="122"/>
      <c r="B26" s="122" t="s">
        <v>1497</v>
      </c>
      <c r="C26" s="122">
        <v>4.0</v>
      </c>
      <c r="D26" s="122">
        <v>10.0</v>
      </c>
      <c r="E26" s="122" t="s">
        <v>1353</v>
      </c>
      <c r="F26" s="122" t="s">
        <v>1443</v>
      </c>
      <c r="G26" s="122"/>
      <c r="H26" s="122" t="s">
        <v>1445</v>
      </c>
      <c r="I26" s="122"/>
      <c r="J26" s="206" t="str">
        <f t="shared" ref="J26:Z26" si="49">IF(ISNUMBER(SEARCH($E26,J$8)),$D26,"")</f>
        <v/>
      </c>
      <c r="K26" s="206" t="str">
        <f t="shared" si="49"/>
        <v/>
      </c>
      <c r="L26" s="206" t="str">
        <f t="shared" si="49"/>
        <v/>
      </c>
      <c r="M26" s="206" t="str">
        <f t="shared" si="49"/>
        <v/>
      </c>
      <c r="N26" s="206" t="str">
        <f t="shared" si="49"/>
        <v/>
      </c>
      <c r="O26" s="206" t="str">
        <f t="shared" si="49"/>
        <v/>
      </c>
      <c r="P26" s="206" t="str">
        <f t="shared" si="49"/>
        <v/>
      </c>
      <c r="Q26" s="206">
        <f t="shared" si="49"/>
        <v>10</v>
      </c>
      <c r="R26" s="206" t="str">
        <f t="shared" si="49"/>
        <v/>
      </c>
      <c r="S26" s="206" t="str">
        <f t="shared" si="49"/>
        <v/>
      </c>
      <c r="T26" s="206" t="str">
        <f t="shared" si="49"/>
        <v/>
      </c>
      <c r="U26" s="206" t="str">
        <f t="shared" si="49"/>
        <v/>
      </c>
      <c r="V26" s="206" t="str">
        <f t="shared" si="49"/>
        <v/>
      </c>
      <c r="W26" s="206" t="str">
        <f t="shared" si="49"/>
        <v/>
      </c>
      <c r="X26" s="206" t="str">
        <f t="shared" si="49"/>
        <v/>
      </c>
      <c r="Y26" s="206" t="str">
        <f t="shared" si="49"/>
        <v/>
      </c>
      <c r="Z26" s="206" t="str">
        <f t="shared" si="49"/>
        <v/>
      </c>
      <c r="AA26" s="206"/>
      <c r="AB26" s="206">
        <f t="shared" ref="AB26:AI26" si="50">IF(ISNUMBER(SEARCH($F26,AB$8)),$D26,"")</f>
        <v>10</v>
      </c>
      <c r="AC26" s="206" t="str">
        <f t="shared" si="50"/>
        <v/>
      </c>
      <c r="AD26" s="206" t="str">
        <f t="shared" si="50"/>
        <v/>
      </c>
      <c r="AE26" s="206" t="str">
        <f t="shared" si="50"/>
        <v/>
      </c>
      <c r="AF26" s="206" t="str">
        <f t="shared" si="50"/>
        <v/>
      </c>
      <c r="AG26" s="206" t="str">
        <f t="shared" si="50"/>
        <v/>
      </c>
      <c r="AH26" s="206" t="str">
        <f t="shared" si="50"/>
        <v/>
      </c>
      <c r="AI26" s="206" t="str">
        <f t="shared" si="50"/>
        <v/>
      </c>
      <c r="AJ26" s="206"/>
      <c r="AK26" s="206" t="str">
        <f t="shared" ref="AK26:AR26" si="51">IF(ISNUMBER(SEARCH($H26,AK$8)),$D26,"")</f>
        <v/>
      </c>
      <c r="AL26" s="206" t="str">
        <f t="shared" si="51"/>
        <v/>
      </c>
      <c r="AM26" s="206">
        <f t="shared" si="51"/>
        <v>10</v>
      </c>
      <c r="AN26" s="206" t="str">
        <f t="shared" si="51"/>
        <v/>
      </c>
      <c r="AO26" s="206" t="str">
        <f t="shared" si="51"/>
        <v/>
      </c>
      <c r="AP26" s="206" t="str">
        <f t="shared" si="51"/>
        <v/>
      </c>
      <c r="AQ26" s="206" t="str">
        <f t="shared" si="51"/>
        <v/>
      </c>
      <c r="AR26" s="206" t="str">
        <f t="shared" si="51"/>
        <v/>
      </c>
    </row>
  </sheetData>
  <mergeCells count="2">
    <mergeCell ref="J1:O1"/>
    <mergeCell ref="J2:M2"/>
  </mergeCells>
  <dataValidations>
    <dataValidation type="list" allowBlank="1" showErrorMessage="1" sqref="F10:F14 H10:H14 F16:F20 H16:H20 F22:F26 H22:H26">
      <formula1>'2019 SCPT Tournament Knockout S'!$P$1:$W$1</formula1>
    </dataValidation>
    <dataValidation type="list" allowBlank="1" sqref="E10:E14 E16:E20 E22:E26">
      <formula1>'2019 SCPT Tournament Knockout S'!$J$7:$Z$7</formula1>
    </dataValidation>
  </dataValidations>
  <hyperlinks>
    <hyperlink r:id="rId1" ref="N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sheetData>
    <row r="1">
      <c r="A1" s="428" t="s">
        <v>1560</v>
      </c>
      <c r="B1" s="429">
        <f t="shared" ref="B1:R1" si="1">COUNTIFS(B9:B26,"BAN")</f>
        <v>3</v>
      </c>
      <c r="C1" s="429">
        <f t="shared" si="1"/>
        <v>5</v>
      </c>
      <c r="D1" s="429">
        <f t="shared" si="1"/>
        <v>9</v>
      </c>
      <c r="E1" s="429">
        <f t="shared" si="1"/>
        <v>7</v>
      </c>
      <c r="F1" s="429">
        <f t="shared" si="1"/>
        <v>4</v>
      </c>
      <c r="G1" s="429">
        <f t="shared" si="1"/>
        <v>13</v>
      </c>
      <c r="H1" s="429">
        <f t="shared" si="1"/>
        <v>3</v>
      </c>
      <c r="I1" s="429">
        <f t="shared" si="1"/>
        <v>4</v>
      </c>
      <c r="J1" s="429">
        <f t="shared" si="1"/>
        <v>3</v>
      </c>
      <c r="K1" s="429">
        <f t="shared" si="1"/>
        <v>6</v>
      </c>
      <c r="L1" s="429">
        <f t="shared" si="1"/>
        <v>4</v>
      </c>
      <c r="M1" s="429">
        <f t="shared" si="1"/>
        <v>2</v>
      </c>
      <c r="N1" s="429">
        <f t="shared" si="1"/>
        <v>13</v>
      </c>
      <c r="O1" s="429">
        <f t="shared" si="1"/>
        <v>7</v>
      </c>
      <c r="P1" s="429">
        <f t="shared" si="1"/>
        <v>2</v>
      </c>
      <c r="Q1" s="429">
        <f t="shared" si="1"/>
        <v>3</v>
      </c>
      <c r="R1" s="429">
        <f t="shared" si="1"/>
        <v>4</v>
      </c>
      <c r="S1" s="255"/>
      <c r="T1" s="255"/>
    </row>
    <row r="2">
      <c r="A2" s="430" t="s">
        <v>1561</v>
      </c>
      <c r="B2">
        <f t="shared" ref="B2:R2" si="2">COUNTIF(B9:B26,"X")</f>
        <v>7</v>
      </c>
      <c r="C2">
        <f t="shared" si="2"/>
        <v>2</v>
      </c>
      <c r="D2">
        <f t="shared" si="2"/>
        <v>2</v>
      </c>
      <c r="E2">
        <f t="shared" si="2"/>
        <v>3</v>
      </c>
      <c r="F2">
        <f t="shared" si="2"/>
        <v>7</v>
      </c>
      <c r="G2">
        <f t="shared" si="2"/>
        <v>1</v>
      </c>
      <c r="H2">
        <f t="shared" si="2"/>
        <v>6</v>
      </c>
      <c r="I2">
        <f t="shared" si="2"/>
        <v>3</v>
      </c>
      <c r="J2">
        <f t="shared" si="2"/>
        <v>2</v>
      </c>
      <c r="K2">
        <f t="shared" si="2"/>
        <v>2</v>
      </c>
      <c r="L2">
        <f t="shared" si="2"/>
        <v>4</v>
      </c>
      <c r="M2">
        <f t="shared" si="2"/>
        <v>5</v>
      </c>
      <c r="N2">
        <f t="shared" si="2"/>
        <v>1</v>
      </c>
      <c r="O2">
        <f t="shared" si="2"/>
        <v>5</v>
      </c>
      <c r="P2">
        <f t="shared" si="2"/>
        <v>6</v>
      </c>
      <c r="Q2">
        <f t="shared" si="2"/>
        <v>2</v>
      </c>
      <c r="R2">
        <f t="shared" si="2"/>
        <v>2</v>
      </c>
      <c r="S2" s="255"/>
      <c r="T2" s="255"/>
    </row>
    <row r="3">
      <c r="A3" s="246" t="s">
        <v>1562</v>
      </c>
      <c r="B3">
        <f t="shared" ref="B3:R3" si="3">SUM((COUNTIF(B9:B26,"NOM")),(COUNTIF(B9:B26,"NOM X")))</f>
        <v>7</v>
      </c>
      <c r="C3">
        <f t="shared" si="3"/>
        <v>8</v>
      </c>
      <c r="D3">
        <f t="shared" si="3"/>
        <v>5</v>
      </c>
      <c r="E3">
        <f t="shared" si="3"/>
        <v>6</v>
      </c>
      <c r="F3">
        <f t="shared" si="3"/>
        <v>4</v>
      </c>
      <c r="G3">
        <f t="shared" si="3"/>
        <v>2</v>
      </c>
      <c r="H3">
        <f t="shared" si="3"/>
        <v>7</v>
      </c>
      <c r="I3">
        <f t="shared" si="3"/>
        <v>9</v>
      </c>
      <c r="J3">
        <f t="shared" si="3"/>
        <v>12</v>
      </c>
      <c r="K3">
        <f t="shared" si="3"/>
        <v>8</v>
      </c>
      <c r="L3">
        <f t="shared" si="3"/>
        <v>7</v>
      </c>
      <c r="M3">
        <f t="shared" si="3"/>
        <v>8</v>
      </c>
      <c r="N3">
        <f t="shared" si="3"/>
        <v>2</v>
      </c>
      <c r="O3">
        <f t="shared" si="3"/>
        <v>4</v>
      </c>
      <c r="P3">
        <f t="shared" si="3"/>
        <v>9</v>
      </c>
      <c r="Q3">
        <f t="shared" si="3"/>
        <v>11</v>
      </c>
      <c r="R3">
        <f t="shared" si="3"/>
        <v>9</v>
      </c>
      <c r="S3" s="255"/>
      <c r="T3" s="255"/>
    </row>
    <row r="4">
      <c r="A4" s="430" t="s">
        <v>1564</v>
      </c>
      <c r="B4" s="429">
        <f t="shared" ref="B4:R4" si="4">COUNTIF(B9:B26,"NOM X")</f>
        <v>2</v>
      </c>
      <c r="C4" s="429">
        <f t="shared" si="4"/>
        <v>0</v>
      </c>
      <c r="D4" s="429">
        <f t="shared" si="4"/>
        <v>0</v>
      </c>
      <c r="E4" s="429">
        <f t="shared" si="4"/>
        <v>1</v>
      </c>
      <c r="F4" s="429">
        <f t="shared" si="4"/>
        <v>0</v>
      </c>
      <c r="G4" s="429">
        <f t="shared" si="4"/>
        <v>0</v>
      </c>
      <c r="H4" s="429">
        <f t="shared" si="4"/>
        <v>3</v>
      </c>
      <c r="I4" s="429">
        <f t="shared" si="4"/>
        <v>0</v>
      </c>
      <c r="J4" s="429">
        <f t="shared" si="4"/>
        <v>2</v>
      </c>
      <c r="K4" s="429">
        <f t="shared" si="4"/>
        <v>1</v>
      </c>
      <c r="L4" s="429">
        <f t="shared" si="4"/>
        <v>0</v>
      </c>
      <c r="M4" s="429">
        <f t="shared" si="4"/>
        <v>3</v>
      </c>
      <c r="N4" s="429">
        <f t="shared" si="4"/>
        <v>0</v>
      </c>
      <c r="O4" s="429">
        <f t="shared" si="4"/>
        <v>2</v>
      </c>
      <c r="P4" s="429">
        <f t="shared" si="4"/>
        <v>1</v>
      </c>
      <c r="Q4" s="429">
        <f t="shared" si="4"/>
        <v>1</v>
      </c>
      <c r="R4" s="429">
        <f t="shared" si="4"/>
        <v>0</v>
      </c>
      <c r="S4" s="255"/>
      <c r="T4" s="255"/>
    </row>
    <row r="5">
      <c r="A5" s="432" t="s">
        <v>1566</v>
      </c>
      <c r="B5">
        <f t="shared" ref="B5:R5" si="5">COUNTIF(B9:B26,"NOM")</f>
        <v>5</v>
      </c>
      <c r="C5">
        <f t="shared" si="5"/>
        <v>8</v>
      </c>
      <c r="D5">
        <f t="shared" si="5"/>
        <v>5</v>
      </c>
      <c r="E5">
        <f t="shared" si="5"/>
        <v>5</v>
      </c>
      <c r="F5">
        <f t="shared" si="5"/>
        <v>4</v>
      </c>
      <c r="G5">
        <f t="shared" si="5"/>
        <v>2</v>
      </c>
      <c r="H5">
        <f t="shared" si="5"/>
        <v>4</v>
      </c>
      <c r="I5">
        <f t="shared" si="5"/>
        <v>9</v>
      </c>
      <c r="J5">
        <f t="shared" si="5"/>
        <v>10</v>
      </c>
      <c r="K5">
        <f t="shared" si="5"/>
        <v>7</v>
      </c>
      <c r="L5">
        <f t="shared" si="5"/>
        <v>7</v>
      </c>
      <c r="M5">
        <f t="shared" si="5"/>
        <v>5</v>
      </c>
      <c r="N5">
        <f t="shared" si="5"/>
        <v>2</v>
      </c>
      <c r="O5">
        <f t="shared" si="5"/>
        <v>2</v>
      </c>
      <c r="P5">
        <f t="shared" si="5"/>
        <v>8</v>
      </c>
      <c r="Q5">
        <f t="shared" si="5"/>
        <v>10</v>
      </c>
      <c r="R5">
        <f t="shared" si="5"/>
        <v>9</v>
      </c>
      <c r="S5" s="255"/>
      <c r="T5" s="255"/>
    </row>
    <row r="6">
      <c r="S6" s="255"/>
      <c r="T6" s="255"/>
    </row>
    <row r="7">
      <c r="A7" s="419"/>
      <c r="B7" s="359" t="s">
        <v>1</v>
      </c>
      <c r="C7" s="360" t="s">
        <v>30</v>
      </c>
      <c r="D7" s="361" t="s">
        <v>1050</v>
      </c>
      <c r="E7" s="362" t="s">
        <v>135</v>
      </c>
      <c r="F7" s="269" t="s">
        <v>161</v>
      </c>
      <c r="G7" s="363" t="s">
        <v>200</v>
      </c>
      <c r="H7" s="364" t="s">
        <v>218</v>
      </c>
      <c r="I7" s="365" t="s">
        <v>340</v>
      </c>
      <c r="J7" s="366" t="s">
        <v>252</v>
      </c>
      <c r="K7" s="367" t="s">
        <v>2</v>
      </c>
      <c r="L7" s="368" t="s">
        <v>31</v>
      </c>
      <c r="M7" s="369" t="s">
        <v>66</v>
      </c>
      <c r="N7" s="370" t="s">
        <v>143</v>
      </c>
      <c r="O7" s="371" t="s">
        <v>162</v>
      </c>
      <c r="P7" s="372" t="s">
        <v>201</v>
      </c>
      <c r="Q7" s="373" t="s">
        <v>219</v>
      </c>
      <c r="R7" s="374" t="s">
        <v>234</v>
      </c>
      <c r="S7" s="330" t="s">
        <v>1568</v>
      </c>
      <c r="T7" s="330" t="s">
        <v>1569</v>
      </c>
    </row>
    <row r="8">
      <c r="A8" s="433" t="s">
        <v>1570</v>
      </c>
      <c r="B8" s="434"/>
      <c r="C8" s="434"/>
      <c r="D8" s="434"/>
      <c r="E8" s="434"/>
      <c r="F8" s="434"/>
      <c r="G8" s="434"/>
      <c r="H8" s="434"/>
      <c r="I8" s="434"/>
      <c r="J8" s="434"/>
      <c r="K8" s="434"/>
      <c r="L8" s="434"/>
      <c r="M8" s="434"/>
      <c r="N8" s="434"/>
      <c r="O8" s="434"/>
      <c r="P8" s="434"/>
      <c r="Q8" s="434"/>
      <c r="R8" s="434"/>
      <c r="S8" s="435"/>
      <c r="T8" s="435"/>
      <c r="U8" s="434"/>
      <c r="V8" s="434"/>
      <c r="W8" s="434"/>
      <c r="X8" s="434"/>
      <c r="Y8" s="434"/>
      <c r="Z8" s="434"/>
      <c r="AA8" s="434"/>
    </row>
    <row r="9">
      <c r="A9" s="246" t="s">
        <v>1476</v>
      </c>
      <c r="B9" s="246" t="s">
        <v>1572</v>
      </c>
      <c r="D9" s="246" t="s">
        <v>1573</v>
      </c>
      <c r="G9" s="246" t="s">
        <v>1573</v>
      </c>
      <c r="H9" s="246" t="s">
        <v>1572</v>
      </c>
      <c r="J9" s="246" t="s">
        <v>1572</v>
      </c>
      <c r="K9" s="246" t="s">
        <v>1572</v>
      </c>
      <c r="N9" s="246" t="s">
        <v>1572</v>
      </c>
      <c r="O9" s="246" t="s">
        <v>1574</v>
      </c>
      <c r="P9" s="246" t="s">
        <v>1572</v>
      </c>
      <c r="S9" s="436">
        <f t="shared" ref="S9:S26" si="6">COUNTIF(B9:R9,"NOM")</f>
        <v>6</v>
      </c>
      <c r="T9" s="255">
        <f t="shared" ref="T9:T26" si="7">SUM(Countif(B9:R9,"BAN"),Countif(B9:R9,"X"),Countif(B9:R9,"NOM X"))</f>
        <v>3</v>
      </c>
    </row>
    <row r="10">
      <c r="A10" s="246" t="s">
        <v>1490</v>
      </c>
      <c r="B10" s="246" t="s">
        <v>1572</v>
      </c>
      <c r="C10" s="246" t="s">
        <v>1572</v>
      </c>
      <c r="D10" s="246" t="s">
        <v>1573</v>
      </c>
      <c r="E10" s="246" t="s">
        <v>1485</v>
      </c>
      <c r="F10" s="246" t="s">
        <v>1573</v>
      </c>
      <c r="G10" s="246" t="s">
        <v>1573</v>
      </c>
      <c r="H10" s="246" t="s">
        <v>1573</v>
      </c>
      <c r="I10" s="246" t="s">
        <v>1485</v>
      </c>
      <c r="J10" s="246" t="s">
        <v>1572</v>
      </c>
      <c r="K10" s="246" t="s">
        <v>1573</v>
      </c>
      <c r="L10" s="246" t="s">
        <v>1572</v>
      </c>
      <c r="M10" s="246" t="s">
        <v>1574</v>
      </c>
      <c r="N10" s="246" t="s">
        <v>1573</v>
      </c>
      <c r="O10" s="246" t="s">
        <v>1485</v>
      </c>
      <c r="P10" s="246" t="s">
        <v>1485</v>
      </c>
      <c r="Q10" s="246" t="s">
        <v>1572</v>
      </c>
      <c r="R10" s="246" t="s">
        <v>1572</v>
      </c>
      <c r="S10" s="436">
        <f t="shared" si="6"/>
        <v>6</v>
      </c>
      <c r="T10" s="255">
        <f t="shared" si="7"/>
        <v>11</v>
      </c>
    </row>
    <row r="11">
      <c r="A11" s="246" t="s">
        <v>1494</v>
      </c>
      <c r="B11" s="246" t="s">
        <v>1485</v>
      </c>
      <c r="C11" s="246" t="s">
        <v>1572</v>
      </c>
      <c r="D11" s="246" t="s">
        <v>1572</v>
      </c>
      <c r="E11" s="246" t="s">
        <v>1573</v>
      </c>
      <c r="F11" s="246" t="s">
        <v>1485</v>
      </c>
      <c r="G11" s="246" t="s">
        <v>1573</v>
      </c>
      <c r="H11" s="246" t="s">
        <v>1572</v>
      </c>
      <c r="I11" s="246" t="s">
        <v>1572</v>
      </c>
      <c r="J11" s="246" t="s">
        <v>1485</v>
      </c>
      <c r="K11" s="246" t="s">
        <v>1573</v>
      </c>
      <c r="L11" s="246" t="s">
        <v>1572</v>
      </c>
      <c r="M11" s="246" t="s">
        <v>1485</v>
      </c>
      <c r="N11" s="246" t="s">
        <v>1573</v>
      </c>
      <c r="O11" s="246" t="s">
        <v>1573</v>
      </c>
      <c r="P11" s="246" t="s">
        <v>1574</v>
      </c>
      <c r="Q11" s="246" t="s">
        <v>1573</v>
      </c>
      <c r="R11" s="246" t="s">
        <v>1572</v>
      </c>
      <c r="S11" s="436">
        <f t="shared" si="6"/>
        <v>6</v>
      </c>
      <c r="T11" s="255">
        <f t="shared" si="7"/>
        <v>11</v>
      </c>
    </row>
    <row r="12">
      <c r="A12" s="246" t="s">
        <v>1496</v>
      </c>
      <c r="B12" s="246" t="s">
        <v>1573</v>
      </c>
      <c r="C12" s="246" t="s">
        <v>1573</v>
      </c>
      <c r="D12" s="246" t="s">
        <v>1572</v>
      </c>
      <c r="E12" s="246" t="s">
        <v>1573</v>
      </c>
      <c r="F12" s="246" t="s">
        <v>1572</v>
      </c>
      <c r="G12" s="246" t="s">
        <v>1572</v>
      </c>
      <c r="H12" s="246" t="s">
        <v>1574</v>
      </c>
      <c r="I12" s="246" t="s">
        <v>1573</v>
      </c>
      <c r="J12" s="246" t="s">
        <v>1572</v>
      </c>
      <c r="K12" s="246" t="s">
        <v>1573</v>
      </c>
      <c r="L12" s="246" t="s">
        <v>1485</v>
      </c>
      <c r="M12" s="246" t="s">
        <v>1573</v>
      </c>
      <c r="N12" s="246" t="s">
        <v>1572</v>
      </c>
      <c r="O12" s="246" t="s">
        <v>1485</v>
      </c>
      <c r="P12" s="246" t="s">
        <v>1485</v>
      </c>
      <c r="Q12" s="246" t="s">
        <v>1485</v>
      </c>
      <c r="R12" s="246" t="s">
        <v>1572</v>
      </c>
      <c r="S12" s="436">
        <f t="shared" si="6"/>
        <v>6</v>
      </c>
      <c r="T12" s="255">
        <f t="shared" si="7"/>
        <v>11</v>
      </c>
    </row>
    <row r="13">
      <c r="A13" s="246" t="s">
        <v>1500</v>
      </c>
      <c r="B13" s="246" t="s">
        <v>1574</v>
      </c>
      <c r="C13" s="246" t="s">
        <v>1572</v>
      </c>
      <c r="D13" s="246" t="s">
        <v>1573</v>
      </c>
      <c r="E13" s="246" t="s">
        <v>1485</v>
      </c>
      <c r="F13" s="246" t="s">
        <v>1572</v>
      </c>
      <c r="G13" s="246" t="s">
        <v>1573</v>
      </c>
      <c r="H13" s="246" t="s">
        <v>1573</v>
      </c>
      <c r="I13" s="246" t="s">
        <v>1485</v>
      </c>
      <c r="J13" s="246" t="s">
        <v>1572</v>
      </c>
      <c r="K13" s="246" t="s">
        <v>1485</v>
      </c>
      <c r="L13" s="246" t="s">
        <v>1572</v>
      </c>
      <c r="M13" s="246" t="s">
        <v>1485</v>
      </c>
      <c r="N13" s="246" t="s">
        <v>1573</v>
      </c>
      <c r="O13" s="246" t="s">
        <v>1572</v>
      </c>
      <c r="P13" s="246" t="s">
        <v>1572</v>
      </c>
      <c r="Q13" s="246" t="s">
        <v>1573</v>
      </c>
      <c r="R13" s="246" t="s">
        <v>1573</v>
      </c>
      <c r="S13" s="436">
        <f t="shared" si="6"/>
        <v>6</v>
      </c>
      <c r="T13" s="255">
        <f t="shared" si="7"/>
        <v>11</v>
      </c>
    </row>
    <row r="14">
      <c r="A14" s="246" t="s">
        <v>1509</v>
      </c>
      <c r="B14" s="246" t="s">
        <v>1485</v>
      </c>
      <c r="C14" s="246" t="s">
        <v>1572</v>
      </c>
      <c r="D14" s="246" t="s">
        <v>1573</v>
      </c>
      <c r="E14" s="246" t="s">
        <v>1573</v>
      </c>
      <c r="F14" s="246" t="s">
        <v>1573</v>
      </c>
      <c r="G14" s="246" t="s">
        <v>1573</v>
      </c>
      <c r="H14" s="246" t="s">
        <v>1485</v>
      </c>
      <c r="I14" s="246" t="s">
        <v>1572</v>
      </c>
      <c r="J14" s="246" t="s">
        <v>1572</v>
      </c>
      <c r="K14" s="246" t="s">
        <v>1573</v>
      </c>
      <c r="L14" s="246" t="s">
        <v>1485</v>
      </c>
      <c r="M14" s="246" t="s">
        <v>1572</v>
      </c>
      <c r="N14" s="246" t="s">
        <v>1573</v>
      </c>
      <c r="O14" s="246" t="s">
        <v>1574</v>
      </c>
      <c r="P14" s="246" t="s">
        <v>1485</v>
      </c>
      <c r="Q14" s="246" t="s">
        <v>1572</v>
      </c>
      <c r="R14" s="246" t="s">
        <v>1572</v>
      </c>
      <c r="S14" s="436">
        <f t="shared" si="6"/>
        <v>6</v>
      </c>
      <c r="T14" s="255">
        <f t="shared" si="7"/>
        <v>11</v>
      </c>
    </row>
    <row r="15">
      <c r="A15" s="246" t="s">
        <v>1517</v>
      </c>
      <c r="B15" s="246" t="s">
        <v>1573</v>
      </c>
      <c r="C15" s="246" t="s">
        <v>1572</v>
      </c>
      <c r="D15" s="246" t="s">
        <v>1572</v>
      </c>
      <c r="E15" s="246" t="s">
        <v>1485</v>
      </c>
      <c r="F15" s="246" t="s">
        <v>1573</v>
      </c>
      <c r="G15" s="246" t="s">
        <v>1573</v>
      </c>
      <c r="H15" s="246" t="s">
        <v>1485</v>
      </c>
      <c r="I15" s="246" t="s">
        <v>1485</v>
      </c>
      <c r="J15" s="246" t="s">
        <v>1574</v>
      </c>
      <c r="K15" s="246" t="s">
        <v>1572</v>
      </c>
      <c r="L15" s="246" t="s">
        <v>1572</v>
      </c>
      <c r="M15" s="246" t="s">
        <v>1485</v>
      </c>
      <c r="N15" s="246" t="s">
        <v>1573</v>
      </c>
      <c r="O15" s="246" t="s">
        <v>1573</v>
      </c>
      <c r="P15" s="246" t="s">
        <v>1573</v>
      </c>
      <c r="Q15" s="246" t="s">
        <v>1572</v>
      </c>
      <c r="R15" s="246" t="s">
        <v>1572</v>
      </c>
      <c r="S15" s="436">
        <f t="shared" si="6"/>
        <v>6</v>
      </c>
      <c r="T15" s="255">
        <f t="shared" si="7"/>
        <v>11</v>
      </c>
    </row>
    <row r="16">
      <c r="A16" s="246" t="s">
        <v>1523</v>
      </c>
      <c r="B16" s="246" t="s">
        <v>1572</v>
      </c>
      <c r="C16" s="246" t="s">
        <v>1573</v>
      </c>
      <c r="D16" s="246" t="s">
        <v>1573</v>
      </c>
      <c r="E16" s="246" t="s">
        <v>1572</v>
      </c>
      <c r="F16" s="246" t="s">
        <v>1485</v>
      </c>
      <c r="G16" s="246" t="s">
        <v>1573</v>
      </c>
      <c r="H16" s="246" t="s">
        <v>1574</v>
      </c>
      <c r="I16" s="246" t="s">
        <v>1573</v>
      </c>
      <c r="J16" s="246" t="s">
        <v>1573</v>
      </c>
      <c r="K16" s="246" t="s">
        <v>1485</v>
      </c>
      <c r="L16" s="246" t="s">
        <v>1572</v>
      </c>
      <c r="M16" s="246" t="s">
        <v>1572</v>
      </c>
      <c r="N16" s="246" t="s">
        <v>1573</v>
      </c>
      <c r="O16" s="246" t="s">
        <v>1572</v>
      </c>
      <c r="P16" s="246" t="s">
        <v>1485</v>
      </c>
      <c r="Q16" s="246" t="s">
        <v>1572</v>
      </c>
      <c r="R16" s="246" t="s">
        <v>1485</v>
      </c>
      <c r="S16" s="436">
        <f t="shared" si="6"/>
        <v>6</v>
      </c>
      <c r="T16" s="255">
        <f t="shared" si="7"/>
        <v>11</v>
      </c>
    </row>
    <row r="17">
      <c r="A17" s="246" t="s">
        <v>1536</v>
      </c>
      <c r="B17" s="246" t="s">
        <v>1572</v>
      </c>
      <c r="E17" s="246" t="s">
        <v>1572</v>
      </c>
      <c r="I17" s="246" t="s">
        <v>1572</v>
      </c>
      <c r="J17" s="246" t="s">
        <v>1572</v>
      </c>
      <c r="P17" s="246" t="s">
        <v>1572</v>
      </c>
      <c r="Q17" s="246" t="s">
        <v>1572</v>
      </c>
      <c r="S17" s="436">
        <f t="shared" si="6"/>
        <v>6</v>
      </c>
      <c r="T17" s="255">
        <f t="shared" si="7"/>
        <v>0</v>
      </c>
    </row>
    <row r="18">
      <c r="A18" s="246" t="s">
        <v>1541</v>
      </c>
      <c r="B18" s="246" t="s">
        <v>1572</v>
      </c>
      <c r="C18" s="246" t="s">
        <v>1485</v>
      </c>
      <c r="D18" s="246" t="s">
        <v>1573</v>
      </c>
      <c r="E18" s="246" t="s">
        <v>1574</v>
      </c>
      <c r="F18" s="246" t="s">
        <v>1485</v>
      </c>
      <c r="G18" s="246" t="s">
        <v>1573</v>
      </c>
      <c r="H18" s="246" t="s">
        <v>1485</v>
      </c>
      <c r="I18" s="246" t="s">
        <v>1573</v>
      </c>
      <c r="J18" s="246" t="s">
        <v>1573</v>
      </c>
      <c r="K18" s="246" t="s">
        <v>1572</v>
      </c>
      <c r="L18" s="246" t="s">
        <v>1572</v>
      </c>
      <c r="M18" s="246" t="s">
        <v>1572</v>
      </c>
      <c r="N18" s="246" t="s">
        <v>1485</v>
      </c>
      <c r="O18" s="246" t="s">
        <v>1573</v>
      </c>
      <c r="P18" s="246" t="s">
        <v>1572</v>
      </c>
      <c r="Q18" s="246" t="s">
        <v>1573</v>
      </c>
      <c r="R18" s="246" t="s">
        <v>1572</v>
      </c>
      <c r="S18" s="436">
        <f t="shared" si="6"/>
        <v>6</v>
      </c>
      <c r="T18" s="255">
        <f t="shared" si="7"/>
        <v>11</v>
      </c>
    </row>
    <row r="19">
      <c r="A19" s="246" t="s">
        <v>1548</v>
      </c>
      <c r="B19" s="246" t="s">
        <v>1574</v>
      </c>
      <c r="C19" s="246" t="s">
        <v>1485</v>
      </c>
      <c r="D19" s="246" t="s">
        <v>1572</v>
      </c>
      <c r="E19" s="246" t="s">
        <v>1572</v>
      </c>
      <c r="F19" s="246" t="s">
        <v>1485</v>
      </c>
      <c r="G19" s="246" t="s">
        <v>1485</v>
      </c>
      <c r="H19" s="246" t="s">
        <v>1572</v>
      </c>
      <c r="I19" s="246" t="s">
        <v>1572</v>
      </c>
      <c r="J19" s="246" t="s">
        <v>1573</v>
      </c>
      <c r="K19" s="246" t="s">
        <v>1573</v>
      </c>
      <c r="L19" s="246" t="s">
        <v>1573</v>
      </c>
      <c r="M19" s="246" t="s">
        <v>1573</v>
      </c>
      <c r="N19" s="246" t="s">
        <v>1573</v>
      </c>
      <c r="O19" s="246" t="s">
        <v>1573</v>
      </c>
      <c r="P19" s="246" t="s">
        <v>1485</v>
      </c>
      <c r="Q19" s="246" t="s">
        <v>1572</v>
      </c>
      <c r="R19" s="246" t="s">
        <v>1572</v>
      </c>
      <c r="S19" s="436">
        <f t="shared" si="6"/>
        <v>6</v>
      </c>
      <c r="T19" s="255">
        <f t="shared" si="7"/>
        <v>11</v>
      </c>
    </row>
    <row r="20">
      <c r="A20" s="246" t="s">
        <v>1553</v>
      </c>
      <c r="B20" s="246" t="s">
        <v>1485</v>
      </c>
      <c r="C20" s="246" t="s">
        <v>1573</v>
      </c>
      <c r="D20" s="246" t="s">
        <v>1573</v>
      </c>
      <c r="E20" s="246" t="s">
        <v>1573</v>
      </c>
      <c r="F20" s="246" t="s">
        <v>1485</v>
      </c>
      <c r="G20" s="246" t="s">
        <v>1573</v>
      </c>
      <c r="H20" s="246" t="s">
        <v>1485</v>
      </c>
      <c r="I20" s="246" t="s">
        <v>1572</v>
      </c>
      <c r="J20" s="246" t="s">
        <v>1572</v>
      </c>
      <c r="K20" s="246" t="s">
        <v>1574</v>
      </c>
      <c r="L20" s="246" t="s">
        <v>1572</v>
      </c>
      <c r="M20" s="246" t="s">
        <v>1572</v>
      </c>
      <c r="N20" s="246" t="s">
        <v>1573</v>
      </c>
      <c r="O20" s="246" t="s">
        <v>1573</v>
      </c>
      <c r="P20" s="246" t="s">
        <v>1572</v>
      </c>
      <c r="Q20" s="246" t="s">
        <v>1572</v>
      </c>
      <c r="R20" s="246" t="s">
        <v>1485</v>
      </c>
      <c r="S20" s="436">
        <f t="shared" si="6"/>
        <v>6</v>
      </c>
      <c r="T20" s="255">
        <f t="shared" si="7"/>
        <v>11</v>
      </c>
    </row>
    <row r="21">
      <c r="A21" s="246" t="s">
        <v>1557</v>
      </c>
      <c r="S21" s="436">
        <f t="shared" si="6"/>
        <v>0</v>
      </c>
      <c r="T21" s="255">
        <f t="shared" si="7"/>
        <v>0</v>
      </c>
    </row>
    <row r="22">
      <c r="A22" s="246" t="s">
        <v>1565</v>
      </c>
      <c r="B22" s="246" t="s">
        <v>1573</v>
      </c>
      <c r="C22" s="246" t="s">
        <v>1572</v>
      </c>
      <c r="D22" s="246" t="s">
        <v>1485</v>
      </c>
      <c r="E22" s="246" t="s">
        <v>1573</v>
      </c>
      <c r="F22" s="246" t="s">
        <v>1572</v>
      </c>
      <c r="G22" s="246" t="s">
        <v>1572</v>
      </c>
      <c r="H22" s="246" t="s">
        <v>1485</v>
      </c>
      <c r="I22" s="246" t="s">
        <v>1573</v>
      </c>
      <c r="J22" s="246" t="s">
        <v>1572</v>
      </c>
      <c r="K22" s="246" t="s">
        <v>1572</v>
      </c>
      <c r="L22" s="246" t="s">
        <v>1573</v>
      </c>
      <c r="M22" s="246" t="s">
        <v>1574</v>
      </c>
      <c r="N22" s="246" t="s">
        <v>1573</v>
      </c>
      <c r="O22" s="246" t="s">
        <v>1573</v>
      </c>
      <c r="P22" s="246" t="s">
        <v>1485</v>
      </c>
      <c r="Q22" s="246" t="s">
        <v>1485</v>
      </c>
      <c r="R22" s="246" t="s">
        <v>1572</v>
      </c>
      <c r="S22" s="436">
        <f t="shared" si="6"/>
        <v>6</v>
      </c>
      <c r="T22" s="255">
        <f t="shared" si="7"/>
        <v>11</v>
      </c>
    </row>
    <row r="23">
      <c r="A23" s="246" t="s">
        <v>1577</v>
      </c>
      <c r="B23" s="246" t="s">
        <v>1485</v>
      </c>
      <c r="C23" s="246" t="s">
        <v>1572</v>
      </c>
      <c r="D23" s="246" t="s">
        <v>1485</v>
      </c>
      <c r="E23" s="246" t="s">
        <v>1573</v>
      </c>
      <c r="F23" s="246" t="s">
        <v>1572</v>
      </c>
      <c r="G23" s="246" t="s">
        <v>1573</v>
      </c>
      <c r="H23" s="246" t="s">
        <v>1574</v>
      </c>
      <c r="I23" s="246" t="s">
        <v>1572</v>
      </c>
      <c r="J23" s="246" t="s">
        <v>1572</v>
      </c>
      <c r="K23" s="246" t="s">
        <v>1573</v>
      </c>
      <c r="L23" s="246" t="s">
        <v>1573</v>
      </c>
      <c r="M23" s="246" t="s">
        <v>1485</v>
      </c>
      <c r="N23" s="246" t="s">
        <v>1573</v>
      </c>
      <c r="O23" s="246" t="s">
        <v>1485</v>
      </c>
      <c r="P23" s="246" t="s">
        <v>1572</v>
      </c>
      <c r="Q23" s="246" t="s">
        <v>1572</v>
      </c>
      <c r="R23" s="246" t="s">
        <v>1573</v>
      </c>
      <c r="S23" s="436">
        <f t="shared" si="6"/>
        <v>6</v>
      </c>
      <c r="T23" s="255">
        <f t="shared" si="7"/>
        <v>11</v>
      </c>
    </row>
    <row r="24">
      <c r="A24" s="246" t="s">
        <v>1579</v>
      </c>
      <c r="B24" s="246" t="s">
        <v>1485</v>
      </c>
      <c r="C24" s="246" t="s">
        <v>1573</v>
      </c>
      <c r="D24" s="246" t="s">
        <v>1573</v>
      </c>
      <c r="E24" s="246" t="s">
        <v>1572</v>
      </c>
      <c r="F24" s="246" t="s">
        <v>1485</v>
      </c>
      <c r="G24" s="246" t="s">
        <v>1573</v>
      </c>
      <c r="H24" s="246" t="s">
        <v>1485</v>
      </c>
      <c r="I24" s="246" t="s">
        <v>1572</v>
      </c>
      <c r="J24" s="246" t="s">
        <v>1574</v>
      </c>
      <c r="K24" s="246" t="s">
        <v>1572</v>
      </c>
      <c r="L24" s="246" t="s">
        <v>1573</v>
      </c>
      <c r="M24" s="246" t="s">
        <v>1572</v>
      </c>
      <c r="N24" s="246" t="s">
        <v>1573</v>
      </c>
      <c r="O24" s="246" t="s">
        <v>1485</v>
      </c>
      <c r="P24" s="246" t="s">
        <v>1573</v>
      </c>
      <c r="Q24" s="246" t="s">
        <v>1572</v>
      </c>
      <c r="R24" s="246" t="s">
        <v>1572</v>
      </c>
      <c r="S24" s="436">
        <f t="shared" si="6"/>
        <v>6</v>
      </c>
      <c r="T24" s="255">
        <f t="shared" si="7"/>
        <v>11</v>
      </c>
    </row>
    <row r="25">
      <c r="A25" s="246" t="s">
        <v>1580</v>
      </c>
      <c r="B25" s="246" t="s">
        <v>1485</v>
      </c>
      <c r="C25" s="246" t="s">
        <v>1572</v>
      </c>
      <c r="D25" s="246" t="s">
        <v>1573</v>
      </c>
      <c r="E25" s="246" t="s">
        <v>1572</v>
      </c>
      <c r="F25" s="246" t="s">
        <v>1573</v>
      </c>
      <c r="G25" s="246" t="s">
        <v>1573</v>
      </c>
      <c r="H25" s="246" t="s">
        <v>1573</v>
      </c>
      <c r="I25" s="246" t="s">
        <v>1572</v>
      </c>
      <c r="J25" s="246" t="s">
        <v>1485</v>
      </c>
      <c r="K25" s="246" t="s">
        <v>1572</v>
      </c>
      <c r="L25" s="246" t="s">
        <v>1485</v>
      </c>
      <c r="M25" s="246" t="s">
        <v>1574</v>
      </c>
      <c r="N25" s="246" t="s">
        <v>1573</v>
      </c>
      <c r="O25" s="246" t="s">
        <v>1485</v>
      </c>
      <c r="P25" s="246" t="s">
        <v>1572</v>
      </c>
      <c r="Q25" s="246" t="s">
        <v>1572</v>
      </c>
      <c r="R25" s="246" t="s">
        <v>1573</v>
      </c>
      <c r="S25" s="436">
        <f t="shared" si="6"/>
        <v>6</v>
      </c>
      <c r="T25" s="255">
        <f t="shared" si="7"/>
        <v>11</v>
      </c>
    </row>
    <row r="26">
      <c r="A26" s="246" t="s">
        <v>1581</v>
      </c>
      <c r="B26" s="246" t="s">
        <v>1485</v>
      </c>
      <c r="C26" s="246" t="s">
        <v>1573</v>
      </c>
      <c r="D26" s="246" t="s">
        <v>1572</v>
      </c>
      <c r="E26" s="246" t="s">
        <v>1573</v>
      </c>
      <c r="F26" s="246" t="s">
        <v>1485</v>
      </c>
      <c r="G26" s="246" t="s">
        <v>1573</v>
      </c>
      <c r="H26" s="246" t="s">
        <v>1572</v>
      </c>
      <c r="I26" s="246" t="s">
        <v>1572</v>
      </c>
      <c r="J26" s="246" t="s">
        <v>1572</v>
      </c>
      <c r="K26" s="246" t="s">
        <v>1572</v>
      </c>
      <c r="L26" s="246" t="s">
        <v>1485</v>
      </c>
      <c r="M26" s="246" t="s">
        <v>1485</v>
      </c>
      <c r="N26" s="246" t="s">
        <v>1573</v>
      </c>
      <c r="O26" s="246" t="s">
        <v>1573</v>
      </c>
      <c r="P26" s="246" t="s">
        <v>1572</v>
      </c>
      <c r="Q26" s="246" t="s">
        <v>1574</v>
      </c>
      <c r="R26" s="246" t="s">
        <v>1573</v>
      </c>
      <c r="S26" s="436">
        <f t="shared" si="6"/>
        <v>6</v>
      </c>
      <c r="T26" s="255">
        <f t="shared" si="7"/>
        <v>11</v>
      </c>
    </row>
    <row r="27">
      <c r="S27" s="255"/>
      <c r="T27" s="255"/>
    </row>
    <row r="28">
      <c r="S28" s="255"/>
      <c r="T28" s="255"/>
    </row>
    <row r="29">
      <c r="S29" s="255"/>
      <c r="T29" s="255"/>
    </row>
    <row r="30">
      <c r="S30" s="255"/>
      <c r="T30" s="255"/>
    </row>
    <row r="31">
      <c r="A31" s="428" t="s">
        <v>1560</v>
      </c>
      <c r="B31" s="429">
        <f t="shared" ref="B31:R31" si="8">COUNTIFS(B39:B41,"BAN")</f>
        <v>1</v>
      </c>
      <c r="C31" s="429">
        <f t="shared" si="8"/>
        <v>0</v>
      </c>
      <c r="D31" s="429">
        <f t="shared" si="8"/>
        <v>3</v>
      </c>
      <c r="E31" s="429">
        <f t="shared" si="8"/>
        <v>2</v>
      </c>
      <c r="F31" s="429">
        <f t="shared" si="8"/>
        <v>0</v>
      </c>
      <c r="G31" s="429">
        <f t="shared" si="8"/>
        <v>2</v>
      </c>
      <c r="H31" s="429">
        <f t="shared" si="8"/>
        <v>0</v>
      </c>
      <c r="I31" s="429">
        <f t="shared" si="8"/>
        <v>0</v>
      </c>
      <c r="J31" s="429">
        <f t="shared" si="8"/>
        <v>3</v>
      </c>
      <c r="K31" s="429">
        <f t="shared" si="8"/>
        <v>0</v>
      </c>
      <c r="L31" s="429">
        <f t="shared" si="8"/>
        <v>1</v>
      </c>
      <c r="M31" s="429">
        <f t="shared" si="8"/>
        <v>1</v>
      </c>
      <c r="N31" s="429">
        <f t="shared" si="8"/>
        <v>2</v>
      </c>
      <c r="O31" s="429">
        <f t="shared" si="8"/>
        <v>1</v>
      </c>
      <c r="P31" s="429">
        <f t="shared" si="8"/>
        <v>0</v>
      </c>
      <c r="Q31" s="429">
        <f t="shared" si="8"/>
        <v>0</v>
      </c>
      <c r="R31" s="429">
        <f t="shared" si="8"/>
        <v>1</v>
      </c>
      <c r="S31" s="255"/>
      <c r="T31" s="255"/>
    </row>
    <row r="32">
      <c r="A32" s="430" t="s">
        <v>1561</v>
      </c>
      <c r="B32">
        <f t="shared" ref="B32:R32" si="9">COUNTIF(B39:B41,"X")</f>
        <v>1</v>
      </c>
      <c r="C32">
        <f t="shared" si="9"/>
        <v>1</v>
      </c>
      <c r="D32">
        <f t="shared" si="9"/>
        <v>0</v>
      </c>
      <c r="E32">
        <f t="shared" si="9"/>
        <v>1</v>
      </c>
      <c r="F32">
        <f t="shared" si="9"/>
        <v>1</v>
      </c>
      <c r="G32">
        <f t="shared" si="9"/>
        <v>0</v>
      </c>
      <c r="H32">
        <f t="shared" si="9"/>
        <v>1</v>
      </c>
      <c r="I32">
        <f t="shared" si="9"/>
        <v>1</v>
      </c>
      <c r="J32">
        <f t="shared" si="9"/>
        <v>0</v>
      </c>
      <c r="K32">
        <f t="shared" si="9"/>
        <v>1</v>
      </c>
      <c r="L32">
        <f t="shared" si="9"/>
        <v>0</v>
      </c>
      <c r="M32">
        <f t="shared" si="9"/>
        <v>0</v>
      </c>
      <c r="N32">
        <f t="shared" si="9"/>
        <v>0</v>
      </c>
      <c r="O32">
        <f t="shared" si="9"/>
        <v>2</v>
      </c>
      <c r="P32">
        <f t="shared" si="9"/>
        <v>1</v>
      </c>
      <c r="Q32">
        <f t="shared" si="9"/>
        <v>2</v>
      </c>
      <c r="R32">
        <f t="shared" si="9"/>
        <v>0</v>
      </c>
      <c r="S32" s="255"/>
      <c r="T32" s="255"/>
    </row>
    <row r="33">
      <c r="A33" s="246" t="s">
        <v>1562</v>
      </c>
      <c r="B33">
        <f t="shared" ref="B33:R33" si="10">SUM((COUNTIF(B39:B41,"NOM")),(COUNTIF(B39:B41,"NOM X")))</f>
        <v>1</v>
      </c>
      <c r="C33">
        <f t="shared" si="10"/>
        <v>2</v>
      </c>
      <c r="D33">
        <f t="shared" si="10"/>
        <v>0</v>
      </c>
      <c r="E33">
        <f t="shared" si="10"/>
        <v>0</v>
      </c>
      <c r="F33">
        <f t="shared" si="10"/>
        <v>2</v>
      </c>
      <c r="G33">
        <f t="shared" si="10"/>
        <v>1</v>
      </c>
      <c r="H33">
        <f t="shared" si="10"/>
        <v>1</v>
      </c>
      <c r="I33">
        <f t="shared" si="10"/>
        <v>2</v>
      </c>
      <c r="J33">
        <f t="shared" si="10"/>
        <v>0</v>
      </c>
      <c r="K33">
        <f t="shared" si="10"/>
        <v>2</v>
      </c>
      <c r="L33">
        <f t="shared" si="10"/>
        <v>2</v>
      </c>
      <c r="M33">
        <f t="shared" si="10"/>
        <v>2</v>
      </c>
      <c r="N33">
        <f t="shared" si="10"/>
        <v>1</v>
      </c>
      <c r="O33">
        <f t="shared" si="10"/>
        <v>0</v>
      </c>
      <c r="P33">
        <f t="shared" si="10"/>
        <v>2</v>
      </c>
      <c r="Q33">
        <f t="shared" si="10"/>
        <v>1</v>
      </c>
      <c r="R33">
        <f t="shared" si="10"/>
        <v>2</v>
      </c>
      <c r="S33" s="255"/>
      <c r="T33" s="255"/>
    </row>
    <row r="34">
      <c r="A34" s="430" t="s">
        <v>1564</v>
      </c>
      <c r="B34" s="429">
        <f t="shared" ref="B34:R34" si="11">COUNTIF(B39:B41,"NOM X")</f>
        <v>0</v>
      </c>
      <c r="C34" s="429">
        <f t="shared" si="11"/>
        <v>0</v>
      </c>
      <c r="D34" s="429">
        <f t="shared" si="11"/>
        <v>0</v>
      </c>
      <c r="E34" s="429">
        <f t="shared" si="11"/>
        <v>0</v>
      </c>
      <c r="F34" s="429">
        <f t="shared" si="11"/>
        <v>0</v>
      </c>
      <c r="G34" s="429">
        <f t="shared" si="11"/>
        <v>0</v>
      </c>
      <c r="H34" s="429">
        <f t="shared" si="11"/>
        <v>1</v>
      </c>
      <c r="I34" s="429">
        <f t="shared" si="11"/>
        <v>0</v>
      </c>
      <c r="J34" s="429">
        <f t="shared" si="11"/>
        <v>0</v>
      </c>
      <c r="K34" s="429">
        <f t="shared" si="11"/>
        <v>0</v>
      </c>
      <c r="L34" s="429">
        <f t="shared" si="11"/>
        <v>0</v>
      </c>
      <c r="M34" s="429">
        <f t="shared" si="11"/>
        <v>1</v>
      </c>
      <c r="N34" s="429">
        <f t="shared" si="11"/>
        <v>0</v>
      </c>
      <c r="O34" s="429">
        <f t="shared" si="11"/>
        <v>0</v>
      </c>
      <c r="P34" s="429">
        <f t="shared" si="11"/>
        <v>1</v>
      </c>
      <c r="Q34" s="429">
        <f t="shared" si="11"/>
        <v>0</v>
      </c>
      <c r="R34" s="429">
        <f t="shared" si="11"/>
        <v>0</v>
      </c>
      <c r="S34" s="255"/>
      <c r="T34" s="255"/>
    </row>
    <row r="35">
      <c r="A35" s="432" t="s">
        <v>1566</v>
      </c>
      <c r="B35">
        <f t="shared" ref="B35:R35" si="12">COUNTIF(B39:B41,"NOM")</f>
        <v>1</v>
      </c>
      <c r="C35">
        <f t="shared" si="12"/>
        <v>2</v>
      </c>
      <c r="D35">
        <f t="shared" si="12"/>
        <v>0</v>
      </c>
      <c r="E35">
        <f t="shared" si="12"/>
        <v>0</v>
      </c>
      <c r="F35">
        <f t="shared" si="12"/>
        <v>2</v>
      </c>
      <c r="G35">
        <f t="shared" si="12"/>
        <v>1</v>
      </c>
      <c r="H35">
        <f t="shared" si="12"/>
        <v>0</v>
      </c>
      <c r="I35">
        <f t="shared" si="12"/>
        <v>2</v>
      </c>
      <c r="J35">
        <f t="shared" si="12"/>
        <v>0</v>
      </c>
      <c r="K35">
        <f t="shared" si="12"/>
        <v>2</v>
      </c>
      <c r="L35">
        <f t="shared" si="12"/>
        <v>2</v>
      </c>
      <c r="M35">
        <f t="shared" si="12"/>
        <v>1</v>
      </c>
      <c r="N35">
        <f t="shared" si="12"/>
        <v>1</v>
      </c>
      <c r="O35">
        <f t="shared" si="12"/>
        <v>0</v>
      </c>
      <c r="P35">
        <f t="shared" si="12"/>
        <v>1</v>
      </c>
      <c r="Q35">
        <f t="shared" si="12"/>
        <v>1</v>
      </c>
      <c r="R35">
        <f t="shared" si="12"/>
        <v>2</v>
      </c>
      <c r="S35" s="255"/>
      <c r="T35" s="255"/>
    </row>
    <row r="36">
      <c r="S36" s="255"/>
      <c r="T36" s="255"/>
    </row>
    <row r="37">
      <c r="A37" s="419"/>
      <c r="B37" s="359" t="s">
        <v>1</v>
      </c>
      <c r="C37" s="360" t="s">
        <v>30</v>
      </c>
      <c r="D37" s="361" t="s">
        <v>1050</v>
      </c>
      <c r="E37" s="362" t="s">
        <v>135</v>
      </c>
      <c r="F37" s="269" t="s">
        <v>161</v>
      </c>
      <c r="G37" s="363" t="s">
        <v>200</v>
      </c>
      <c r="H37" s="364" t="s">
        <v>218</v>
      </c>
      <c r="I37" s="365" t="s">
        <v>340</v>
      </c>
      <c r="J37" s="366" t="s">
        <v>252</v>
      </c>
      <c r="K37" s="367" t="s">
        <v>2</v>
      </c>
      <c r="L37" s="368" t="s">
        <v>31</v>
      </c>
      <c r="M37" s="369" t="s">
        <v>66</v>
      </c>
      <c r="N37" s="370" t="s">
        <v>143</v>
      </c>
      <c r="O37" s="371" t="s">
        <v>162</v>
      </c>
      <c r="P37" s="372" t="s">
        <v>201</v>
      </c>
      <c r="Q37" s="373" t="s">
        <v>219</v>
      </c>
      <c r="R37" s="374" t="s">
        <v>234</v>
      </c>
      <c r="S37" s="330" t="s">
        <v>1568</v>
      </c>
      <c r="T37" s="330" t="s">
        <v>1569</v>
      </c>
    </row>
    <row r="38">
      <c r="A38" s="433" t="s">
        <v>1585</v>
      </c>
      <c r="B38" s="434"/>
      <c r="C38" s="434"/>
      <c r="D38" s="434"/>
      <c r="E38" s="434"/>
      <c r="F38" s="434"/>
      <c r="G38" s="434"/>
      <c r="H38" s="434"/>
      <c r="I38" s="434"/>
      <c r="J38" s="434"/>
      <c r="K38" s="434"/>
      <c r="L38" s="434"/>
      <c r="M38" s="434"/>
      <c r="N38" s="434"/>
      <c r="O38" s="434"/>
      <c r="P38" s="434"/>
      <c r="Q38" s="434"/>
      <c r="R38" s="434"/>
      <c r="S38" s="435"/>
      <c r="T38" s="435"/>
    </row>
    <row r="39">
      <c r="A39" s="246" t="s">
        <v>1476</v>
      </c>
      <c r="B39" s="246" t="s">
        <v>1485</v>
      </c>
      <c r="C39" s="246" t="s">
        <v>1572</v>
      </c>
      <c r="D39" s="246" t="s">
        <v>1573</v>
      </c>
      <c r="E39" s="246" t="s">
        <v>1573</v>
      </c>
      <c r="F39" s="246" t="s">
        <v>1485</v>
      </c>
      <c r="G39" s="246" t="s">
        <v>1573</v>
      </c>
      <c r="H39" s="246" t="s">
        <v>1586</v>
      </c>
      <c r="I39" s="246" t="s">
        <v>1572</v>
      </c>
      <c r="J39" s="246" t="s">
        <v>1573</v>
      </c>
      <c r="K39" s="246" t="s">
        <v>1485</v>
      </c>
      <c r="L39" s="246" t="s">
        <v>1572</v>
      </c>
      <c r="M39" s="246" t="s">
        <v>1572</v>
      </c>
      <c r="N39" s="246" t="s">
        <v>1573</v>
      </c>
      <c r="O39" s="246" t="s">
        <v>1485</v>
      </c>
      <c r="P39" s="246" t="s">
        <v>1574</v>
      </c>
      <c r="Q39" s="246" t="s">
        <v>1572</v>
      </c>
      <c r="R39" s="246" t="s">
        <v>1572</v>
      </c>
      <c r="S39" s="436">
        <f t="shared" ref="S39:S41" si="13">COUNTIF(B39:R39,"NOM")</f>
        <v>6</v>
      </c>
      <c r="T39" s="255">
        <f t="shared" ref="T39:T41" si="14">SUM(Countif(B39:R39,"BAN"),Countif(B39:R39,"X"),Countif(B39:R39,"NOM X"))</f>
        <v>10</v>
      </c>
    </row>
    <row r="40">
      <c r="A40" s="246" t="s">
        <v>1490</v>
      </c>
      <c r="B40" s="246" t="s">
        <v>1572</v>
      </c>
      <c r="C40" s="246" t="s">
        <v>1485</v>
      </c>
      <c r="D40" s="246" t="s">
        <v>1573</v>
      </c>
      <c r="E40" s="246" t="s">
        <v>1573</v>
      </c>
      <c r="F40" s="246" t="s">
        <v>1572</v>
      </c>
      <c r="G40" s="246" t="s">
        <v>1573</v>
      </c>
      <c r="H40" s="246" t="s">
        <v>1485</v>
      </c>
      <c r="I40" s="246" t="s">
        <v>1572</v>
      </c>
      <c r="J40" s="246" t="s">
        <v>1573</v>
      </c>
      <c r="K40" s="246" t="s">
        <v>1572</v>
      </c>
      <c r="L40" s="246" t="s">
        <v>1573</v>
      </c>
      <c r="M40" s="246" t="s">
        <v>1587</v>
      </c>
      <c r="N40" s="246" t="s">
        <v>1573</v>
      </c>
      <c r="O40" s="246" t="s">
        <v>1485</v>
      </c>
      <c r="P40" s="246" t="s">
        <v>1572</v>
      </c>
      <c r="Q40" s="246" t="s">
        <v>1485</v>
      </c>
      <c r="R40" s="246" t="s">
        <v>1572</v>
      </c>
      <c r="S40" s="436">
        <f t="shared" si="13"/>
        <v>6</v>
      </c>
      <c r="T40" s="255">
        <f t="shared" si="14"/>
        <v>11</v>
      </c>
    </row>
    <row r="41">
      <c r="A41" s="246" t="s">
        <v>1494</v>
      </c>
      <c r="B41" s="246" t="s">
        <v>1573</v>
      </c>
      <c r="C41" s="246" t="s">
        <v>1572</v>
      </c>
      <c r="D41" s="246" t="s">
        <v>1573</v>
      </c>
      <c r="E41" s="246" t="s">
        <v>1485</v>
      </c>
      <c r="F41" s="246" t="s">
        <v>1572</v>
      </c>
      <c r="G41" s="246" t="s">
        <v>1572</v>
      </c>
      <c r="H41" s="246" t="s">
        <v>1574</v>
      </c>
      <c r="I41" s="246" t="s">
        <v>1485</v>
      </c>
      <c r="J41" s="246" t="s">
        <v>1573</v>
      </c>
      <c r="K41" s="246" t="s">
        <v>1572</v>
      </c>
      <c r="L41" s="246" t="s">
        <v>1572</v>
      </c>
      <c r="M41" s="246" t="s">
        <v>1573</v>
      </c>
      <c r="N41" s="246" t="s">
        <v>1572</v>
      </c>
      <c r="O41" s="246" t="s">
        <v>1573</v>
      </c>
      <c r="P41" s="246" t="s">
        <v>1485</v>
      </c>
      <c r="Q41" s="246" t="s">
        <v>1485</v>
      </c>
      <c r="R41" s="246" t="s">
        <v>1573</v>
      </c>
      <c r="S41" s="436">
        <f t="shared" si="13"/>
        <v>6</v>
      </c>
      <c r="T41" s="255">
        <f t="shared" si="14"/>
        <v>11</v>
      </c>
    </row>
    <row r="42">
      <c r="S42" s="255"/>
      <c r="T42" s="255"/>
    </row>
    <row r="43">
      <c r="S43" s="255"/>
      <c r="T43" s="255"/>
    </row>
    <row r="44">
      <c r="S44" s="255"/>
      <c r="T44" s="255"/>
    </row>
    <row r="45">
      <c r="S45" s="255"/>
      <c r="T45" s="255"/>
    </row>
    <row r="46">
      <c r="A46" s="428" t="s">
        <v>1560</v>
      </c>
      <c r="B46" s="429">
        <f t="shared" ref="B46:R46" si="15">COUNTIFS(B54:B56,"BAN")</f>
        <v>1</v>
      </c>
      <c r="C46" s="429">
        <f t="shared" si="15"/>
        <v>1</v>
      </c>
      <c r="D46" s="429">
        <f t="shared" si="15"/>
        <v>2</v>
      </c>
      <c r="E46" s="429">
        <f t="shared" si="15"/>
        <v>2</v>
      </c>
      <c r="F46" s="429">
        <f t="shared" si="15"/>
        <v>0</v>
      </c>
      <c r="G46" s="429">
        <f t="shared" si="15"/>
        <v>0</v>
      </c>
      <c r="H46" s="429">
        <f t="shared" si="15"/>
        <v>1</v>
      </c>
      <c r="I46" s="429">
        <f t="shared" si="15"/>
        <v>0</v>
      </c>
      <c r="J46" s="429">
        <f t="shared" si="15"/>
        <v>0</v>
      </c>
      <c r="K46" s="429">
        <f t="shared" si="15"/>
        <v>1</v>
      </c>
      <c r="L46" s="429">
        <f t="shared" si="15"/>
        <v>2</v>
      </c>
      <c r="M46" s="429">
        <f t="shared" si="15"/>
        <v>0</v>
      </c>
      <c r="N46" s="429">
        <f t="shared" si="15"/>
        <v>2</v>
      </c>
      <c r="O46" s="429">
        <f t="shared" si="15"/>
        <v>0</v>
      </c>
      <c r="P46" s="429">
        <f t="shared" si="15"/>
        <v>2</v>
      </c>
      <c r="Q46" s="429">
        <f t="shared" si="15"/>
        <v>1</v>
      </c>
      <c r="R46" s="429">
        <f t="shared" si="15"/>
        <v>0</v>
      </c>
      <c r="S46" s="255"/>
      <c r="T46" s="255"/>
    </row>
    <row r="47">
      <c r="A47" s="430" t="s">
        <v>1561</v>
      </c>
      <c r="B47">
        <f t="shared" ref="B47:R47" si="16">COUNTIF(B54:B56,"X")</f>
        <v>2</v>
      </c>
      <c r="C47">
        <f t="shared" si="16"/>
        <v>0</v>
      </c>
      <c r="D47">
        <f t="shared" si="16"/>
        <v>1</v>
      </c>
      <c r="E47">
        <f t="shared" si="16"/>
        <v>0</v>
      </c>
      <c r="F47">
        <f t="shared" si="16"/>
        <v>1</v>
      </c>
      <c r="G47">
        <f t="shared" si="16"/>
        <v>1</v>
      </c>
      <c r="H47">
        <f t="shared" si="16"/>
        <v>0</v>
      </c>
      <c r="I47">
        <f t="shared" si="16"/>
        <v>1</v>
      </c>
      <c r="J47">
        <f t="shared" si="16"/>
        <v>0</v>
      </c>
      <c r="K47">
        <f t="shared" si="16"/>
        <v>0</v>
      </c>
      <c r="L47">
        <f t="shared" si="16"/>
        <v>0</v>
      </c>
      <c r="M47">
        <f t="shared" si="16"/>
        <v>3</v>
      </c>
      <c r="N47">
        <f t="shared" si="16"/>
        <v>1</v>
      </c>
      <c r="O47">
        <f t="shared" si="16"/>
        <v>2</v>
      </c>
      <c r="P47">
        <f t="shared" si="16"/>
        <v>1</v>
      </c>
      <c r="Q47">
        <f t="shared" si="16"/>
        <v>1</v>
      </c>
      <c r="R47">
        <f t="shared" si="16"/>
        <v>1</v>
      </c>
      <c r="S47" s="255"/>
      <c r="T47" s="255"/>
    </row>
    <row r="48">
      <c r="A48" s="246" t="s">
        <v>1562</v>
      </c>
      <c r="B48">
        <f t="shared" ref="B48:R48" si="17">SUM((COUNTIF(B54:B56,"NOM")),(COUNTIF(B54:B56,"NOM X")))</f>
        <v>0</v>
      </c>
      <c r="C48">
        <f t="shared" si="17"/>
        <v>2</v>
      </c>
      <c r="D48">
        <f t="shared" si="17"/>
        <v>0</v>
      </c>
      <c r="E48">
        <f t="shared" si="17"/>
        <v>1</v>
      </c>
      <c r="F48">
        <f t="shared" si="17"/>
        <v>2</v>
      </c>
      <c r="G48">
        <f t="shared" si="17"/>
        <v>2</v>
      </c>
      <c r="H48">
        <f t="shared" si="17"/>
        <v>2</v>
      </c>
      <c r="I48">
        <f t="shared" si="17"/>
        <v>2</v>
      </c>
      <c r="J48">
        <f t="shared" si="17"/>
        <v>0</v>
      </c>
      <c r="K48">
        <f t="shared" si="17"/>
        <v>2</v>
      </c>
      <c r="L48">
        <f t="shared" si="17"/>
        <v>1</v>
      </c>
      <c r="M48">
        <f t="shared" si="17"/>
        <v>0</v>
      </c>
      <c r="N48">
        <f t="shared" si="17"/>
        <v>0</v>
      </c>
      <c r="O48">
        <f t="shared" si="17"/>
        <v>1</v>
      </c>
      <c r="P48">
        <f t="shared" si="17"/>
        <v>0</v>
      </c>
      <c r="Q48">
        <f t="shared" si="17"/>
        <v>1</v>
      </c>
      <c r="R48">
        <f t="shared" si="17"/>
        <v>2</v>
      </c>
      <c r="S48" s="255"/>
      <c r="T48" s="255"/>
    </row>
    <row r="49">
      <c r="A49" s="430" t="s">
        <v>1564</v>
      </c>
      <c r="B49" s="429">
        <f t="shared" ref="B49:R49" si="18">COUNTIF(B54:B56,"NOM X")</f>
        <v>0</v>
      </c>
      <c r="C49" s="429">
        <f t="shared" si="18"/>
        <v>0</v>
      </c>
      <c r="D49" s="429">
        <f t="shared" si="18"/>
        <v>0</v>
      </c>
      <c r="E49" s="429">
        <f t="shared" si="18"/>
        <v>0</v>
      </c>
      <c r="F49" s="429">
        <f t="shared" si="18"/>
        <v>0</v>
      </c>
      <c r="G49" s="429">
        <f t="shared" si="18"/>
        <v>0</v>
      </c>
      <c r="H49" s="429">
        <f t="shared" si="18"/>
        <v>0</v>
      </c>
      <c r="I49" s="429">
        <f t="shared" si="18"/>
        <v>0</v>
      </c>
      <c r="J49" s="429">
        <f t="shared" si="18"/>
        <v>0</v>
      </c>
      <c r="K49" s="429">
        <f t="shared" si="18"/>
        <v>0</v>
      </c>
      <c r="L49" s="429">
        <f t="shared" si="18"/>
        <v>1</v>
      </c>
      <c r="M49" s="429">
        <f t="shared" si="18"/>
        <v>0</v>
      </c>
      <c r="N49" s="429">
        <f t="shared" si="18"/>
        <v>0</v>
      </c>
      <c r="O49" s="429">
        <f t="shared" si="18"/>
        <v>1</v>
      </c>
      <c r="P49" s="429">
        <f t="shared" si="18"/>
        <v>0</v>
      </c>
      <c r="Q49" s="429">
        <f t="shared" si="18"/>
        <v>0</v>
      </c>
      <c r="R49" s="429">
        <f t="shared" si="18"/>
        <v>1</v>
      </c>
      <c r="S49" s="255"/>
      <c r="T49" s="255"/>
    </row>
    <row r="50">
      <c r="A50" s="432" t="s">
        <v>1566</v>
      </c>
      <c r="B50">
        <f t="shared" ref="B50:R50" si="19">COUNTIF(B54:B56,"NOM")</f>
        <v>0</v>
      </c>
      <c r="C50">
        <f t="shared" si="19"/>
        <v>2</v>
      </c>
      <c r="D50">
        <f t="shared" si="19"/>
        <v>0</v>
      </c>
      <c r="E50">
        <f t="shared" si="19"/>
        <v>1</v>
      </c>
      <c r="F50">
        <f t="shared" si="19"/>
        <v>2</v>
      </c>
      <c r="G50">
        <f t="shared" si="19"/>
        <v>2</v>
      </c>
      <c r="H50">
        <f t="shared" si="19"/>
        <v>2</v>
      </c>
      <c r="I50">
        <f t="shared" si="19"/>
        <v>2</v>
      </c>
      <c r="J50">
        <f t="shared" si="19"/>
        <v>0</v>
      </c>
      <c r="K50">
        <f t="shared" si="19"/>
        <v>2</v>
      </c>
      <c r="L50">
        <f t="shared" si="19"/>
        <v>0</v>
      </c>
      <c r="M50">
        <f t="shared" si="19"/>
        <v>0</v>
      </c>
      <c r="N50">
        <f t="shared" si="19"/>
        <v>0</v>
      </c>
      <c r="O50">
        <f t="shared" si="19"/>
        <v>0</v>
      </c>
      <c r="P50">
        <f t="shared" si="19"/>
        <v>0</v>
      </c>
      <c r="Q50">
        <f t="shared" si="19"/>
        <v>1</v>
      </c>
      <c r="R50">
        <f t="shared" si="19"/>
        <v>1</v>
      </c>
      <c r="S50" s="255"/>
      <c r="T50" s="255"/>
    </row>
    <row r="51">
      <c r="S51" s="255"/>
      <c r="T51" s="255"/>
    </row>
    <row r="52">
      <c r="A52" s="419"/>
      <c r="B52" s="359" t="s">
        <v>1</v>
      </c>
      <c r="C52" s="360" t="s">
        <v>30</v>
      </c>
      <c r="D52" s="361" t="s">
        <v>1050</v>
      </c>
      <c r="E52" s="362" t="s">
        <v>135</v>
      </c>
      <c r="F52" s="269" t="s">
        <v>161</v>
      </c>
      <c r="G52" s="363" t="s">
        <v>200</v>
      </c>
      <c r="H52" s="364" t="s">
        <v>218</v>
      </c>
      <c r="I52" s="365" t="s">
        <v>340</v>
      </c>
      <c r="J52" s="366" t="s">
        <v>252</v>
      </c>
      <c r="K52" s="367" t="s">
        <v>2</v>
      </c>
      <c r="L52" s="368" t="s">
        <v>31</v>
      </c>
      <c r="M52" s="369" t="s">
        <v>66</v>
      </c>
      <c r="N52" s="370" t="s">
        <v>143</v>
      </c>
      <c r="O52" s="371" t="s">
        <v>162</v>
      </c>
      <c r="P52" s="372" t="s">
        <v>201</v>
      </c>
      <c r="Q52" s="373" t="s">
        <v>219</v>
      </c>
      <c r="R52" s="374" t="s">
        <v>234</v>
      </c>
      <c r="S52" s="330" t="s">
        <v>1568</v>
      </c>
      <c r="T52" s="330" t="s">
        <v>1569</v>
      </c>
    </row>
    <row r="53">
      <c r="A53" s="433" t="s">
        <v>1588</v>
      </c>
      <c r="B53" s="434"/>
      <c r="C53" s="434"/>
      <c r="D53" s="434"/>
      <c r="E53" s="434"/>
      <c r="F53" s="434"/>
      <c r="G53" s="434"/>
      <c r="H53" s="434"/>
      <c r="I53" s="434"/>
      <c r="J53" s="434"/>
      <c r="K53" s="434"/>
      <c r="L53" s="434"/>
      <c r="M53" s="434"/>
      <c r="N53" s="434"/>
      <c r="O53" s="434"/>
      <c r="P53" s="434"/>
      <c r="Q53" s="434"/>
      <c r="R53" s="434"/>
      <c r="S53" s="435"/>
      <c r="T53" s="435"/>
    </row>
    <row r="54">
      <c r="A54" s="246" t="s">
        <v>1476</v>
      </c>
      <c r="B54" s="246" t="s">
        <v>1485</v>
      </c>
      <c r="C54" s="246" t="s">
        <v>1572</v>
      </c>
      <c r="D54" s="246" t="s">
        <v>1485</v>
      </c>
      <c r="E54" s="246" t="s">
        <v>1573</v>
      </c>
      <c r="F54" s="246" t="s">
        <v>1572</v>
      </c>
      <c r="G54" s="246" t="s">
        <v>1572</v>
      </c>
      <c r="H54" s="246" t="s">
        <v>1572</v>
      </c>
      <c r="I54" s="246" t="s">
        <v>1572</v>
      </c>
      <c r="J54" s="246" t="s">
        <v>1589</v>
      </c>
      <c r="K54" s="246" t="s">
        <v>1573</v>
      </c>
      <c r="L54" s="246" t="s">
        <v>1573</v>
      </c>
      <c r="M54" s="246" t="s">
        <v>1485</v>
      </c>
      <c r="N54" s="246" t="s">
        <v>1573</v>
      </c>
      <c r="O54" s="246" t="s">
        <v>1485</v>
      </c>
      <c r="P54" s="246" t="s">
        <v>1573</v>
      </c>
      <c r="Q54" s="246" t="s">
        <v>1485</v>
      </c>
      <c r="R54" s="246" t="s">
        <v>1574</v>
      </c>
      <c r="S54" s="436">
        <f t="shared" ref="S54:S56" si="20">COUNTIF(B54:R54,"NOM")</f>
        <v>5</v>
      </c>
      <c r="T54" s="255">
        <f t="shared" ref="T54:T56" si="21">SUM(Countif(B54:R54,"BAN"),Countif(B54:R54,"X"),Countif(B54:R54,"NOM X"))</f>
        <v>11</v>
      </c>
    </row>
    <row r="55">
      <c r="A55" s="246" t="s">
        <v>1490</v>
      </c>
      <c r="B55" s="246" t="s">
        <v>1573</v>
      </c>
      <c r="C55" s="246" t="s">
        <v>1572</v>
      </c>
      <c r="D55" s="246" t="s">
        <v>1573</v>
      </c>
      <c r="E55" s="246" t="s">
        <v>1572</v>
      </c>
      <c r="F55" s="246" t="s">
        <v>1572</v>
      </c>
      <c r="G55" s="246" t="s">
        <v>1485</v>
      </c>
      <c r="H55" s="246" t="s">
        <v>1572</v>
      </c>
      <c r="I55" s="246" t="s">
        <v>1485</v>
      </c>
      <c r="J55" s="246" t="s">
        <v>1589</v>
      </c>
      <c r="K55" s="246" t="s">
        <v>1572</v>
      </c>
      <c r="L55" s="246" t="s">
        <v>1573</v>
      </c>
      <c r="M55" s="246" t="s">
        <v>1485</v>
      </c>
      <c r="N55" s="246" t="s">
        <v>1485</v>
      </c>
      <c r="O55" s="246" t="s">
        <v>1574</v>
      </c>
      <c r="P55" s="246" t="s">
        <v>1573</v>
      </c>
      <c r="Q55" s="246" t="s">
        <v>1573</v>
      </c>
      <c r="R55" s="246" t="s">
        <v>1485</v>
      </c>
      <c r="S55" s="436">
        <f t="shared" si="20"/>
        <v>5</v>
      </c>
      <c r="T55" s="255">
        <f t="shared" si="21"/>
        <v>11</v>
      </c>
    </row>
    <row r="56">
      <c r="A56" s="246" t="s">
        <v>1494</v>
      </c>
      <c r="B56" s="246" t="s">
        <v>1485</v>
      </c>
      <c r="C56" s="246" t="s">
        <v>1573</v>
      </c>
      <c r="D56" s="246" t="s">
        <v>1573</v>
      </c>
      <c r="E56" s="246" t="s">
        <v>1573</v>
      </c>
      <c r="F56" s="246" t="s">
        <v>1485</v>
      </c>
      <c r="G56" s="246" t="s">
        <v>1572</v>
      </c>
      <c r="H56" s="246" t="s">
        <v>1573</v>
      </c>
      <c r="I56" s="246" t="s">
        <v>1572</v>
      </c>
      <c r="J56" s="246" t="s">
        <v>1589</v>
      </c>
      <c r="K56" s="246" t="s">
        <v>1572</v>
      </c>
      <c r="L56" s="246" t="s">
        <v>1574</v>
      </c>
      <c r="M56" s="246" t="s">
        <v>1485</v>
      </c>
      <c r="N56" s="246" t="s">
        <v>1573</v>
      </c>
      <c r="O56" s="246" t="s">
        <v>1485</v>
      </c>
      <c r="P56" s="246" t="s">
        <v>1485</v>
      </c>
      <c r="Q56" s="246" t="s">
        <v>1572</v>
      </c>
      <c r="R56" s="246" t="s">
        <v>1572</v>
      </c>
      <c r="S56" s="436">
        <f t="shared" si="20"/>
        <v>5</v>
      </c>
      <c r="T56" s="255">
        <f t="shared" si="21"/>
        <v>11</v>
      </c>
    </row>
    <row r="57">
      <c r="S57" s="255"/>
      <c r="T57" s="255"/>
    </row>
    <row r="58">
      <c r="S58" s="255"/>
      <c r="T58" s="255"/>
    </row>
    <row r="59">
      <c r="S59" s="255"/>
      <c r="T59" s="255"/>
    </row>
    <row r="60">
      <c r="A60" s="428" t="s">
        <v>1560</v>
      </c>
      <c r="B60" s="429">
        <f t="shared" ref="B60:R60" si="22">COUNTIFS(B68:B70,"BAN")</f>
        <v>1</v>
      </c>
      <c r="C60" s="429">
        <f t="shared" si="22"/>
        <v>0</v>
      </c>
      <c r="D60" s="429">
        <f t="shared" si="22"/>
        <v>1</v>
      </c>
      <c r="E60" s="429">
        <f t="shared" si="22"/>
        <v>0</v>
      </c>
      <c r="F60" s="429">
        <f t="shared" si="22"/>
        <v>0</v>
      </c>
      <c r="G60" s="429">
        <f t="shared" si="22"/>
        <v>1</v>
      </c>
      <c r="H60" s="429">
        <f t="shared" si="22"/>
        <v>0</v>
      </c>
      <c r="I60" s="429">
        <f t="shared" si="22"/>
        <v>0</v>
      </c>
      <c r="J60" s="429">
        <f t="shared" si="22"/>
        <v>1</v>
      </c>
      <c r="K60" s="429">
        <f t="shared" si="22"/>
        <v>0</v>
      </c>
      <c r="L60" s="429">
        <f t="shared" si="22"/>
        <v>0</v>
      </c>
      <c r="M60" s="429">
        <f t="shared" si="22"/>
        <v>0</v>
      </c>
      <c r="N60" s="429">
        <f t="shared" si="22"/>
        <v>0</v>
      </c>
      <c r="O60" s="429">
        <f t="shared" si="22"/>
        <v>1</v>
      </c>
      <c r="P60" s="429">
        <f t="shared" si="22"/>
        <v>0</v>
      </c>
      <c r="Q60" s="429">
        <f t="shared" si="22"/>
        <v>1</v>
      </c>
      <c r="R60" s="429">
        <f t="shared" si="22"/>
        <v>0</v>
      </c>
      <c r="S60" s="255"/>
      <c r="T60" s="255"/>
    </row>
    <row r="61">
      <c r="A61" s="430" t="s">
        <v>1561</v>
      </c>
      <c r="B61">
        <f t="shared" ref="B61:R61" si="23">COUNTIF(B68:B70,"X")</f>
        <v>0</v>
      </c>
      <c r="C61">
        <f t="shared" si="23"/>
        <v>0</v>
      </c>
      <c r="D61">
        <f t="shared" si="23"/>
        <v>0</v>
      </c>
      <c r="E61">
        <f t="shared" si="23"/>
        <v>1</v>
      </c>
      <c r="F61">
        <f t="shared" si="23"/>
        <v>0</v>
      </c>
      <c r="G61">
        <f t="shared" si="23"/>
        <v>0</v>
      </c>
      <c r="H61">
        <f t="shared" si="23"/>
        <v>1</v>
      </c>
      <c r="I61">
        <f t="shared" si="23"/>
        <v>0</v>
      </c>
      <c r="J61">
        <f t="shared" si="23"/>
        <v>0</v>
      </c>
      <c r="K61">
        <f t="shared" si="23"/>
        <v>0</v>
      </c>
      <c r="L61">
        <f t="shared" si="23"/>
        <v>0</v>
      </c>
      <c r="M61">
        <f t="shared" si="23"/>
        <v>1</v>
      </c>
      <c r="N61">
        <f t="shared" si="23"/>
        <v>0</v>
      </c>
      <c r="O61">
        <f t="shared" si="23"/>
        <v>0</v>
      </c>
      <c r="P61">
        <f t="shared" si="23"/>
        <v>0</v>
      </c>
      <c r="Q61">
        <f t="shared" si="23"/>
        <v>0</v>
      </c>
      <c r="R61">
        <f t="shared" si="23"/>
        <v>1</v>
      </c>
      <c r="S61" s="255"/>
      <c r="T61" s="255"/>
    </row>
    <row r="62">
      <c r="A62" s="246" t="s">
        <v>1562</v>
      </c>
      <c r="B62">
        <f t="shared" ref="B62:R62" si="24">SUM((COUNTIF(B68:B70,"NOM")),(COUNTIF(B68:B70,"NOM X")))</f>
        <v>0</v>
      </c>
      <c r="C62">
        <f t="shared" si="24"/>
        <v>1</v>
      </c>
      <c r="D62">
        <f t="shared" si="24"/>
        <v>0</v>
      </c>
      <c r="E62">
        <f t="shared" si="24"/>
        <v>0</v>
      </c>
      <c r="F62">
        <f t="shared" si="24"/>
        <v>1</v>
      </c>
      <c r="G62">
        <f t="shared" si="24"/>
        <v>0</v>
      </c>
      <c r="H62">
        <f t="shared" si="24"/>
        <v>0</v>
      </c>
      <c r="I62">
        <f t="shared" si="24"/>
        <v>1</v>
      </c>
      <c r="J62">
        <f t="shared" si="24"/>
        <v>0</v>
      </c>
      <c r="K62">
        <f t="shared" si="24"/>
        <v>1</v>
      </c>
      <c r="L62">
        <f t="shared" si="24"/>
        <v>1</v>
      </c>
      <c r="M62">
        <f t="shared" si="24"/>
        <v>0</v>
      </c>
      <c r="N62">
        <f t="shared" si="24"/>
        <v>1</v>
      </c>
      <c r="O62">
        <f t="shared" si="24"/>
        <v>0</v>
      </c>
      <c r="P62">
        <f t="shared" si="24"/>
        <v>1</v>
      </c>
      <c r="Q62">
        <f t="shared" si="24"/>
        <v>0</v>
      </c>
      <c r="R62">
        <f t="shared" si="24"/>
        <v>0</v>
      </c>
      <c r="S62" s="255"/>
      <c r="T62" s="255"/>
    </row>
    <row r="63">
      <c r="A63" s="430" t="s">
        <v>1564</v>
      </c>
      <c r="B63" s="429">
        <f t="shared" ref="B63:R63" si="25">COUNTIF(B68:B70,"NOM X")</f>
        <v>0</v>
      </c>
      <c r="C63" s="429">
        <f t="shared" si="25"/>
        <v>0</v>
      </c>
      <c r="D63" s="429">
        <f t="shared" si="25"/>
        <v>0</v>
      </c>
      <c r="E63" s="429">
        <f t="shared" si="25"/>
        <v>0</v>
      </c>
      <c r="F63" s="429">
        <f t="shared" si="25"/>
        <v>0</v>
      </c>
      <c r="G63" s="429">
        <f t="shared" si="25"/>
        <v>0</v>
      </c>
      <c r="H63" s="429">
        <f t="shared" si="25"/>
        <v>0</v>
      </c>
      <c r="I63" s="429">
        <f t="shared" si="25"/>
        <v>0</v>
      </c>
      <c r="J63" s="429">
        <f t="shared" si="25"/>
        <v>0</v>
      </c>
      <c r="K63" s="429">
        <f t="shared" si="25"/>
        <v>0</v>
      </c>
      <c r="L63" s="429">
        <f t="shared" si="25"/>
        <v>0</v>
      </c>
      <c r="M63" s="429">
        <f t="shared" si="25"/>
        <v>0</v>
      </c>
      <c r="N63" s="429">
        <f t="shared" si="25"/>
        <v>0</v>
      </c>
      <c r="O63" s="429">
        <f t="shared" si="25"/>
        <v>0</v>
      </c>
      <c r="P63" s="429">
        <f t="shared" si="25"/>
        <v>1</v>
      </c>
      <c r="Q63" s="429">
        <f t="shared" si="25"/>
        <v>0</v>
      </c>
      <c r="R63" s="429">
        <f t="shared" si="25"/>
        <v>0</v>
      </c>
      <c r="S63" s="255"/>
      <c r="T63" s="255"/>
    </row>
    <row r="64">
      <c r="A64" s="432" t="s">
        <v>1566</v>
      </c>
      <c r="B64">
        <f t="shared" ref="B64:R64" si="26">COUNTIF(B68:B70,"NOM")</f>
        <v>0</v>
      </c>
      <c r="C64">
        <f t="shared" si="26"/>
        <v>1</v>
      </c>
      <c r="D64">
        <f t="shared" si="26"/>
        <v>0</v>
      </c>
      <c r="E64">
        <f t="shared" si="26"/>
        <v>0</v>
      </c>
      <c r="F64">
        <f t="shared" si="26"/>
        <v>1</v>
      </c>
      <c r="G64">
        <f t="shared" si="26"/>
        <v>0</v>
      </c>
      <c r="H64">
        <f t="shared" si="26"/>
        <v>0</v>
      </c>
      <c r="I64">
        <f t="shared" si="26"/>
        <v>1</v>
      </c>
      <c r="J64">
        <f t="shared" si="26"/>
        <v>0</v>
      </c>
      <c r="K64">
        <f t="shared" si="26"/>
        <v>1</v>
      </c>
      <c r="L64">
        <f t="shared" si="26"/>
        <v>1</v>
      </c>
      <c r="M64">
        <f t="shared" si="26"/>
        <v>0</v>
      </c>
      <c r="N64">
        <f t="shared" si="26"/>
        <v>1</v>
      </c>
      <c r="O64">
        <f t="shared" si="26"/>
        <v>0</v>
      </c>
      <c r="P64">
        <f t="shared" si="26"/>
        <v>0</v>
      </c>
      <c r="Q64">
        <f t="shared" si="26"/>
        <v>0</v>
      </c>
      <c r="R64">
        <f t="shared" si="26"/>
        <v>0</v>
      </c>
      <c r="S64" s="255"/>
      <c r="T64" s="255"/>
    </row>
    <row r="65">
      <c r="S65" s="255"/>
      <c r="T65" s="255"/>
    </row>
    <row r="66">
      <c r="A66" s="419"/>
      <c r="B66" s="359" t="s">
        <v>1</v>
      </c>
      <c r="C66" s="360" t="s">
        <v>30</v>
      </c>
      <c r="D66" s="361" t="s">
        <v>1050</v>
      </c>
      <c r="E66" s="362" t="s">
        <v>135</v>
      </c>
      <c r="F66" s="269" t="s">
        <v>161</v>
      </c>
      <c r="G66" s="363" t="s">
        <v>200</v>
      </c>
      <c r="H66" s="364" t="s">
        <v>218</v>
      </c>
      <c r="I66" s="365" t="s">
        <v>340</v>
      </c>
      <c r="J66" s="366" t="s">
        <v>252</v>
      </c>
      <c r="K66" s="367" t="s">
        <v>2</v>
      </c>
      <c r="L66" s="368" t="s">
        <v>31</v>
      </c>
      <c r="M66" s="369" t="s">
        <v>66</v>
      </c>
      <c r="N66" s="370" t="s">
        <v>143</v>
      </c>
      <c r="O66" s="371" t="s">
        <v>162</v>
      </c>
      <c r="P66" s="372" t="s">
        <v>201</v>
      </c>
      <c r="Q66" s="373" t="s">
        <v>219</v>
      </c>
      <c r="R66" s="374" t="s">
        <v>234</v>
      </c>
      <c r="S66" s="330" t="s">
        <v>1568</v>
      </c>
      <c r="T66" s="330" t="s">
        <v>1569</v>
      </c>
    </row>
    <row r="67">
      <c r="A67" s="433" t="s">
        <v>1611</v>
      </c>
      <c r="B67" s="434"/>
      <c r="C67" s="434"/>
      <c r="D67" s="434"/>
      <c r="E67" s="434"/>
      <c r="F67" s="434"/>
      <c r="G67" s="434"/>
      <c r="H67" s="434"/>
      <c r="I67" s="434"/>
      <c r="J67" s="434"/>
      <c r="K67" s="434"/>
      <c r="L67" s="434"/>
      <c r="M67" s="434"/>
      <c r="N67" s="434"/>
      <c r="O67" s="434"/>
      <c r="P67" s="434"/>
      <c r="Q67" s="434"/>
      <c r="R67" s="434"/>
      <c r="S67" s="435"/>
      <c r="T67" s="435"/>
    </row>
    <row r="68">
      <c r="A68" s="246" t="s">
        <v>1476</v>
      </c>
      <c r="B68" s="246" t="s">
        <v>1573</v>
      </c>
      <c r="C68" s="246" t="s">
        <v>1572</v>
      </c>
      <c r="D68" s="246" t="s">
        <v>1573</v>
      </c>
      <c r="E68" s="246" t="s">
        <v>1485</v>
      </c>
      <c r="F68" s="246" t="s">
        <v>1572</v>
      </c>
      <c r="G68" s="246" t="s">
        <v>1573</v>
      </c>
      <c r="H68" s="246" t="s">
        <v>1485</v>
      </c>
      <c r="I68" s="246" t="s">
        <v>1572</v>
      </c>
      <c r="J68" s="246" t="s">
        <v>1573</v>
      </c>
      <c r="K68" s="246" t="s">
        <v>1572</v>
      </c>
      <c r="L68" s="246" t="s">
        <v>1572</v>
      </c>
      <c r="M68" s="246" t="s">
        <v>1485</v>
      </c>
      <c r="N68" s="246" t="s">
        <v>1572</v>
      </c>
      <c r="O68" s="246" t="s">
        <v>1573</v>
      </c>
      <c r="P68" s="246" t="s">
        <v>1574</v>
      </c>
      <c r="Q68" s="246" t="s">
        <v>1573</v>
      </c>
      <c r="R68" s="246" t="s">
        <v>1485</v>
      </c>
      <c r="S68" s="436">
        <f>COUNTIF(B68:R68,"NOM")</f>
        <v>6</v>
      </c>
      <c r="T68" s="255">
        <f>SUM(Countif(B68:R68,"BAN"),Countif(B68:R68,"X"),Countif(B68:R68,"NOM X"))</f>
        <v>11</v>
      </c>
    </row>
    <row r="69">
      <c r="S69" s="255"/>
      <c r="T69" s="255"/>
    </row>
    <row r="70">
      <c r="S70" s="255"/>
      <c r="T70" s="255"/>
    </row>
    <row r="71">
      <c r="S71" s="255"/>
      <c r="T71" s="255"/>
    </row>
    <row r="72">
      <c r="S72" s="255"/>
      <c r="T72" s="255"/>
    </row>
    <row r="73">
      <c r="S73" s="255"/>
      <c r="T73" s="255"/>
    </row>
    <row r="74">
      <c r="S74" s="255"/>
      <c r="T74" s="255"/>
    </row>
    <row r="75">
      <c r="S75" s="255"/>
      <c r="T75" s="255"/>
    </row>
    <row r="76">
      <c r="S76" s="255"/>
      <c r="T76" s="255"/>
    </row>
    <row r="77">
      <c r="S77" s="255"/>
      <c r="T77" s="255"/>
    </row>
    <row r="78">
      <c r="S78" s="255"/>
      <c r="T78" s="255"/>
    </row>
    <row r="79">
      <c r="S79" s="255"/>
      <c r="T79" s="255"/>
    </row>
    <row r="80">
      <c r="S80" s="255"/>
      <c r="T80" s="255"/>
    </row>
    <row r="81">
      <c r="S81" s="255"/>
      <c r="T81" s="255"/>
    </row>
    <row r="82">
      <c r="S82" s="255"/>
      <c r="T82" s="255"/>
    </row>
    <row r="83">
      <c r="S83" s="255"/>
      <c r="T83" s="255"/>
    </row>
    <row r="84">
      <c r="S84" s="255"/>
      <c r="T84" s="255"/>
    </row>
    <row r="85">
      <c r="S85" s="255"/>
      <c r="T85" s="255"/>
    </row>
    <row r="86">
      <c r="S86" s="255"/>
      <c r="T86" s="255"/>
    </row>
    <row r="87">
      <c r="S87" s="255"/>
      <c r="T87" s="255"/>
    </row>
    <row r="88">
      <c r="S88" s="255"/>
      <c r="T88" s="255"/>
    </row>
    <row r="89">
      <c r="S89" s="255"/>
      <c r="T89" s="255"/>
    </row>
    <row r="90">
      <c r="S90" s="255"/>
      <c r="T90" s="255"/>
    </row>
    <row r="91">
      <c r="S91" s="255"/>
      <c r="T91" s="255"/>
    </row>
    <row r="92">
      <c r="S92" s="255"/>
      <c r="T92" s="255"/>
    </row>
    <row r="93">
      <c r="S93" s="255"/>
      <c r="T93" s="255"/>
    </row>
    <row r="94">
      <c r="S94" s="255"/>
      <c r="T94" s="255"/>
    </row>
    <row r="95">
      <c r="S95" s="255"/>
      <c r="T95" s="255"/>
    </row>
    <row r="96">
      <c r="S96" s="255"/>
      <c r="T96" s="255"/>
    </row>
    <row r="97">
      <c r="S97" s="255"/>
      <c r="T97" s="255"/>
    </row>
    <row r="98">
      <c r="S98" s="255"/>
      <c r="T98" s="255"/>
    </row>
    <row r="99">
      <c r="S99" s="255"/>
      <c r="T99" s="255"/>
    </row>
    <row r="100">
      <c r="S100" s="255"/>
      <c r="T100" s="255"/>
    </row>
    <row r="101">
      <c r="S101" s="255"/>
      <c r="T101" s="255"/>
    </row>
    <row r="102">
      <c r="S102" s="255"/>
      <c r="T102" s="255"/>
    </row>
    <row r="103">
      <c r="S103" s="255"/>
      <c r="T103" s="255"/>
    </row>
    <row r="104">
      <c r="S104" s="255"/>
      <c r="T104" s="255"/>
    </row>
    <row r="105">
      <c r="S105" s="255"/>
      <c r="T105" s="255"/>
    </row>
    <row r="106">
      <c r="S106" s="255"/>
      <c r="T106" s="255"/>
    </row>
    <row r="107">
      <c r="S107" s="255"/>
      <c r="T107" s="255"/>
    </row>
    <row r="108">
      <c r="S108" s="255"/>
      <c r="T108" s="255"/>
    </row>
    <row r="109">
      <c r="S109" s="255"/>
      <c r="T109" s="255"/>
    </row>
    <row r="110">
      <c r="S110" s="255"/>
      <c r="T110" s="255"/>
    </row>
    <row r="111">
      <c r="S111" s="255"/>
      <c r="T111" s="255"/>
    </row>
    <row r="112">
      <c r="S112" s="255"/>
      <c r="T112" s="255"/>
    </row>
    <row r="113">
      <c r="S113" s="255"/>
      <c r="T113" s="255"/>
    </row>
    <row r="114">
      <c r="S114" s="255"/>
      <c r="T114" s="255"/>
    </row>
    <row r="115">
      <c r="S115" s="255"/>
      <c r="T115" s="255"/>
    </row>
    <row r="116">
      <c r="S116" s="255"/>
      <c r="T116" s="255"/>
    </row>
    <row r="117">
      <c r="S117" s="255"/>
      <c r="T117" s="255"/>
    </row>
    <row r="118">
      <c r="S118" s="255"/>
      <c r="T118" s="255"/>
    </row>
    <row r="119">
      <c r="S119" s="255"/>
      <c r="T119" s="255"/>
    </row>
    <row r="120">
      <c r="S120" s="255"/>
      <c r="T120" s="255"/>
    </row>
    <row r="121">
      <c r="S121" s="255"/>
      <c r="T121" s="255"/>
    </row>
    <row r="122">
      <c r="S122" s="255"/>
      <c r="T122" s="255"/>
    </row>
    <row r="123">
      <c r="S123" s="255"/>
      <c r="T123" s="255"/>
    </row>
    <row r="124">
      <c r="S124" s="255"/>
      <c r="T124" s="255"/>
    </row>
    <row r="125">
      <c r="S125" s="255"/>
      <c r="T125" s="255"/>
    </row>
    <row r="126">
      <c r="S126" s="255"/>
      <c r="T126" s="255"/>
    </row>
    <row r="127">
      <c r="S127" s="255"/>
      <c r="T127" s="255"/>
    </row>
    <row r="128">
      <c r="S128" s="255"/>
      <c r="T128" s="255"/>
    </row>
    <row r="129">
      <c r="S129" s="255"/>
      <c r="T129" s="255"/>
    </row>
    <row r="130">
      <c r="S130" s="255"/>
      <c r="T130" s="255"/>
    </row>
    <row r="131">
      <c r="S131" s="255"/>
      <c r="T131" s="255"/>
    </row>
    <row r="132">
      <c r="S132" s="255"/>
      <c r="T132" s="255"/>
    </row>
    <row r="133">
      <c r="S133" s="255"/>
      <c r="T133" s="255"/>
    </row>
    <row r="134">
      <c r="S134" s="255"/>
      <c r="T134" s="255"/>
    </row>
    <row r="135">
      <c r="S135" s="255"/>
      <c r="T135" s="255"/>
    </row>
    <row r="136">
      <c r="S136" s="255"/>
      <c r="T136" s="255"/>
    </row>
    <row r="137">
      <c r="S137" s="255"/>
      <c r="T137" s="255"/>
    </row>
    <row r="138">
      <c r="S138" s="255"/>
      <c r="T138" s="255"/>
    </row>
    <row r="139">
      <c r="S139" s="255"/>
      <c r="T139" s="255"/>
    </row>
    <row r="140">
      <c r="S140" s="255"/>
      <c r="T140" s="255"/>
    </row>
    <row r="141">
      <c r="S141" s="255"/>
      <c r="T141" s="255"/>
    </row>
    <row r="142">
      <c r="S142" s="255"/>
      <c r="T142" s="255"/>
    </row>
    <row r="143">
      <c r="S143" s="255"/>
      <c r="T143" s="255"/>
    </row>
    <row r="144">
      <c r="S144" s="255"/>
      <c r="T144" s="255"/>
    </row>
    <row r="145">
      <c r="S145" s="255"/>
      <c r="T145" s="255"/>
    </row>
    <row r="146">
      <c r="S146" s="255"/>
      <c r="T146" s="255"/>
    </row>
    <row r="147">
      <c r="S147" s="255"/>
      <c r="T147" s="255"/>
    </row>
    <row r="148">
      <c r="S148" s="255"/>
      <c r="T148" s="255"/>
    </row>
    <row r="149">
      <c r="S149" s="255"/>
      <c r="T149" s="255"/>
    </row>
    <row r="150">
      <c r="S150" s="255"/>
      <c r="T150" s="255"/>
    </row>
    <row r="151">
      <c r="S151" s="255"/>
      <c r="T151" s="255"/>
    </row>
    <row r="152">
      <c r="S152" s="255"/>
      <c r="T152" s="255"/>
    </row>
    <row r="153">
      <c r="S153" s="255"/>
      <c r="T153" s="255"/>
    </row>
    <row r="154">
      <c r="S154" s="255"/>
      <c r="T154" s="255"/>
    </row>
    <row r="155">
      <c r="S155" s="255"/>
      <c r="T155" s="255"/>
    </row>
    <row r="156">
      <c r="S156" s="255"/>
      <c r="T156" s="255"/>
    </row>
    <row r="157">
      <c r="S157" s="255"/>
      <c r="T157" s="255"/>
    </row>
    <row r="158">
      <c r="S158" s="255"/>
      <c r="T158" s="255"/>
    </row>
    <row r="159">
      <c r="S159" s="255"/>
      <c r="T159" s="255"/>
    </row>
    <row r="160">
      <c r="S160" s="255"/>
      <c r="T160" s="255"/>
    </row>
    <row r="161">
      <c r="S161" s="255"/>
      <c r="T161" s="255"/>
    </row>
    <row r="162">
      <c r="S162" s="255"/>
      <c r="T162" s="255"/>
    </row>
    <row r="163">
      <c r="S163" s="255"/>
      <c r="T163" s="255"/>
    </row>
    <row r="164">
      <c r="S164" s="255"/>
      <c r="T164" s="255"/>
    </row>
    <row r="165">
      <c r="S165" s="255"/>
      <c r="T165" s="255"/>
    </row>
    <row r="166">
      <c r="S166" s="255"/>
      <c r="T166" s="255"/>
    </row>
    <row r="167">
      <c r="S167" s="255"/>
      <c r="T167" s="255"/>
    </row>
    <row r="168">
      <c r="S168" s="255"/>
      <c r="T168" s="255"/>
    </row>
    <row r="169">
      <c r="S169" s="255"/>
      <c r="T169" s="255"/>
    </row>
    <row r="170">
      <c r="S170" s="255"/>
      <c r="T170" s="255"/>
    </row>
    <row r="171">
      <c r="S171" s="255"/>
      <c r="T171" s="255"/>
    </row>
    <row r="172">
      <c r="S172" s="255"/>
      <c r="T172" s="255"/>
    </row>
    <row r="173">
      <c r="S173" s="255"/>
      <c r="T173" s="255"/>
    </row>
    <row r="174">
      <c r="S174" s="255"/>
      <c r="T174" s="255"/>
    </row>
    <row r="175">
      <c r="S175" s="255"/>
      <c r="T175" s="255"/>
    </row>
    <row r="176">
      <c r="S176" s="255"/>
      <c r="T176" s="255"/>
    </row>
    <row r="177">
      <c r="S177" s="255"/>
      <c r="T177" s="255"/>
    </row>
    <row r="178">
      <c r="S178" s="255"/>
      <c r="T178" s="255"/>
    </row>
    <row r="179">
      <c r="S179" s="255"/>
      <c r="T179" s="255"/>
    </row>
    <row r="180">
      <c r="S180" s="255"/>
      <c r="T180" s="255"/>
    </row>
    <row r="181">
      <c r="S181" s="255"/>
      <c r="T181" s="255"/>
    </row>
    <row r="182">
      <c r="S182" s="255"/>
      <c r="T182" s="255"/>
    </row>
    <row r="183">
      <c r="S183" s="255"/>
      <c r="T183" s="255"/>
    </row>
    <row r="184">
      <c r="S184" s="255"/>
      <c r="T184" s="255"/>
    </row>
    <row r="185">
      <c r="S185" s="255"/>
      <c r="T185" s="255"/>
    </row>
    <row r="186">
      <c r="S186" s="255"/>
      <c r="T186" s="255"/>
    </row>
    <row r="187">
      <c r="S187" s="255"/>
      <c r="T187" s="255"/>
    </row>
    <row r="188">
      <c r="S188" s="255"/>
      <c r="T188" s="255"/>
    </row>
    <row r="189">
      <c r="S189" s="255"/>
      <c r="T189" s="255"/>
    </row>
    <row r="190">
      <c r="S190" s="255"/>
      <c r="T190" s="255"/>
    </row>
    <row r="191">
      <c r="S191" s="255"/>
      <c r="T191" s="255"/>
    </row>
    <row r="192">
      <c r="S192" s="255"/>
      <c r="T192" s="255"/>
    </row>
    <row r="193">
      <c r="S193" s="255"/>
      <c r="T193" s="255"/>
    </row>
    <row r="194">
      <c r="S194" s="255"/>
      <c r="T194" s="255"/>
    </row>
    <row r="195">
      <c r="S195" s="255"/>
      <c r="T195" s="255"/>
    </row>
    <row r="196">
      <c r="S196" s="255"/>
      <c r="T196" s="255"/>
    </row>
    <row r="197">
      <c r="S197" s="255"/>
      <c r="T197" s="255"/>
    </row>
    <row r="198">
      <c r="S198" s="255"/>
      <c r="T198" s="255"/>
    </row>
    <row r="199">
      <c r="S199" s="255"/>
      <c r="T199" s="255"/>
    </row>
    <row r="200">
      <c r="S200" s="255"/>
      <c r="T200" s="255"/>
    </row>
    <row r="201">
      <c r="S201" s="255"/>
      <c r="T201" s="255"/>
    </row>
    <row r="202">
      <c r="S202" s="255"/>
      <c r="T202" s="255"/>
    </row>
    <row r="203">
      <c r="S203" s="255"/>
      <c r="T203" s="255"/>
    </row>
    <row r="204">
      <c r="S204" s="255"/>
      <c r="T204" s="255"/>
    </row>
    <row r="205">
      <c r="S205" s="255"/>
      <c r="T205" s="255"/>
    </row>
    <row r="206">
      <c r="S206" s="255"/>
      <c r="T206" s="255"/>
    </row>
    <row r="207">
      <c r="S207" s="255"/>
      <c r="T207" s="255"/>
    </row>
    <row r="208">
      <c r="S208" s="255"/>
      <c r="T208" s="255"/>
    </row>
    <row r="209">
      <c r="S209" s="255"/>
      <c r="T209" s="255"/>
    </row>
    <row r="210">
      <c r="S210" s="255"/>
      <c r="T210" s="255"/>
    </row>
    <row r="211">
      <c r="S211" s="255"/>
      <c r="T211" s="255"/>
    </row>
    <row r="212">
      <c r="S212" s="255"/>
      <c r="T212" s="255"/>
    </row>
    <row r="213">
      <c r="S213" s="255"/>
      <c r="T213" s="255"/>
    </row>
    <row r="214">
      <c r="S214" s="255"/>
      <c r="T214" s="255"/>
    </row>
    <row r="215">
      <c r="S215" s="255"/>
      <c r="T215" s="255"/>
    </row>
    <row r="216">
      <c r="S216" s="255"/>
      <c r="T216" s="255"/>
    </row>
    <row r="217">
      <c r="S217" s="255"/>
      <c r="T217" s="255"/>
    </row>
    <row r="218">
      <c r="S218" s="255"/>
      <c r="T218" s="255"/>
    </row>
    <row r="219">
      <c r="S219" s="255"/>
      <c r="T219" s="255"/>
    </row>
    <row r="220">
      <c r="S220" s="255"/>
      <c r="T220" s="255"/>
    </row>
    <row r="221">
      <c r="S221" s="255"/>
      <c r="T221" s="255"/>
    </row>
    <row r="222">
      <c r="S222" s="255"/>
      <c r="T222" s="255"/>
    </row>
    <row r="223">
      <c r="S223" s="255"/>
      <c r="T223" s="255"/>
    </row>
    <row r="224">
      <c r="S224" s="255"/>
      <c r="T224" s="255"/>
    </row>
    <row r="225">
      <c r="S225" s="255"/>
      <c r="T225" s="255"/>
    </row>
    <row r="226">
      <c r="S226" s="255"/>
      <c r="T226" s="255"/>
    </row>
    <row r="227">
      <c r="S227" s="255"/>
      <c r="T227" s="255"/>
    </row>
    <row r="228">
      <c r="S228" s="255"/>
      <c r="T228" s="255"/>
    </row>
    <row r="229">
      <c r="S229" s="255"/>
      <c r="T229" s="255"/>
    </row>
    <row r="230">
      <c r="S230" s="255"/>
      <c r="T230" s="255"/>
    </row>
    <row r="231">
      <c r="S231" s="255"/>
      <c r="T231" s="255"/>
    </row>
    <row r="232">
      <c r="S232" s="255"/>
      <c r="T232" s="255"/>
    </row>
    <row r="233">
      <c r="S233" s="255"/>
      <c r="T233" s="255"/>
    </row>
    <row r="234">
      <c r="S234" s="255"/>
      <c r="T234" s="255"/>
    </row>
    <row r="235">
      <c r="S235" s="255"/>
      <c r="T235" s="255"/>
    </row>
    <row r="236">
      <c r="S236" s="255"/>
      <c r="T236" s="255"/>
    </row>
    <row r="237">
      <c r="S237" s="255"/>
      <c r="T237" s="255"/>
    </row>
    <row r="238">
      <c r="S238" s="255"/>
      <c r="T238" s="255"/>
    </row>
    <row r="239">
      <c r="S239" s="255"/>
      <c r="T239" s="255"/>
    </row>
    <row r="240">
      <c r="S240" s="255"/>
      <c r="T240" s="255"/>
    </row>
    <row r="241">
      <c r="S241" s="255"/>
      <c r="T241" s="255"/>
    </row>
    <row r="242">
      <c r="S242" s="255"/>
      <c r="T242" s="255"/>
    </row>
    <row r="243">
      <c r="S243" s="255"/>
      <c r="T243" s="255"/>
    </row>
    <row r="244">
      <c r="S244" s="255"/>
      <c r="T244" s="255"/>
    </row>
    <row r="245">
      <c r="S245" s="255"/>
      <c r="T245" s="255"/>
    </row>
    <row r="246">
      <c r="S246" s="255"/>
      <c r="T246" s="255"/>
    </row>
    <row r="247">
      <c r="S247" s="255"/>
      <c r="T247" s="255"/>
    </row>
    <row r="248">
      <c r="S248" s="255"/>
      <c r="T248" s="255"/>
    </row>
    <row r="249">
      <c r="S249" s="255"/>
      <c r="T249" s="255"/>
    </row>
    <row r="250">
      <c r="S250" s="255"/>
      <c r="T250" s="255"/>
    </row>
    <row r="251">
      <c r="S251" s="255"/>
      <c r="T251" s="255"/>
    </row>
    <row r="252">
      <c r="S252" s="255"/>
      <c r="T252" s="255"/>
    </row>
    <row r="253">
      <c r="S253" s="255"/>
      <c r="T253" s="255"/>
    </row>
    <row r="254">
      <c r="S254" s="255"/>
      <c r="T254" s="255"/>
    </row>
    <row r="255">
      <c r="S255" s="255"/>
      <c r="T255" s="255"/>
    </row>
    <row r="256">
      <c r="S256" s="255"/>
      <c r="T256" s="255"/>
    </row>
    <row r="257">
      <c r="S257" s="255"/>
      <c r="T257" s="255"/>
    </row>
    <row r="258">
      <c r="S258" s="255"/>
      <c r="T258" s="255"/>
    </row>
    <row r="259">
      <c r="S259" s="255"/>
      <c r="T259" s="255"/>
    </row>
    <row r="260">
      <c r="S260" s="255"/>
      <c r="T260" s="255"/>
    </row>
    <row r="261">
      <c r="S261" s="255"/>
      <c r="T261" s="255"/>
    </row>
    <row r="262">
      <c r="S262" s="255"/>
      <c r="T262" s="255"/>
    </row>
    <row r="263">
      <c r="S263" s="255"/>
      <c r="T263" s="255"/>
    </row>
    <row r="264">
      <c r="S264" s="255"/>
      <c r="T264" s="255"/>
    </row>
    <row r="265">
      <c r="S265" s="255"/>
      <c r="T265" s="255"/>
    </row>
    <row r="266">
      <c r="S266" s="255"/>
      <c r="T266" s="255"/>
    </row>
    <row r="267">
      <c r="S267" s="255"/>
      <c r="T267" s="255"/>
    </row>
    <row r="268">
      <c r="S268" s="255"/>
      <c r="T268" s="255"/>
    </row>
    <row r="269">
      <c r="S269" s="255"/>
      <c r="T269" s="255"/>
    </row>
    <row r="270">
      <c r="S270" s="255"/>
      <c r="T270" s="255"/>
    </row>
    <row r="271">
      <c r="S271" s="255"/>
      <c r="T271" s="255"/>
    </row>
    <row r="272">
      <c r="S272" s="255"/>
      <c r="T272" s="255"/>
    </row>
    <row r="273">
      <c r="S273" s="255"/>
      <c r="T273" s="255"/>
    </row>
    <row r="274">
      <c r="S274" s="255"/>
      <c r="T274" s="255"/>
    </row>
    <row r="275">
      <c r="S275" s="255"/>
      <c r="T275" s="255"/>
    </row>
    <row r="276">
      <c r="S276" s="255"/>
      <c r="T276" s="255"/>
    </row>
    <row r="277">
      <c r="S277" s="255"/>
      <c r="T277" s="255"/>
    </row>
    <row r="278">
      <c r="S278" s="255"/>
      <c r="T278" s="255"/>
    </row>
    <row r="279">
      <c r="S279" s="255"/>
      <c r="T279" s="255"/>
    </row>
    <row r="280">
      <c r="S280" s="255"/>
      <c r="T280" s="255"/>
    </row>
    <row r="281">
      <c r="S281" s="255"/>
      <c r="T281" s="255"/>
    </row>
    <row r="282">
      <c r="S282" s="255"/>
      <c r="T282" s="255"/>
    </row>
    <row r="283">
      <c r="S283" s="255"/>
      <c r="T283" s="255"/>
    </row>
    <row r="284">
      <c r="S284" s="255"/>
      <c r="T284" s="255"/>
    </row>
    <row r="285">
      <c r="S285" s="255"/>
      <c r="T285" s="255"/>
    </row>
    <row r="286">
      <c r="S286" s="255"/>
      <c r="T286" s="255"/>
    </row>
    <row r="287">
      <c r="S287" s="255"/>
      <c r="T287" s="255"/>
    </row>
    <row r="288">
      <c r="S288" s="255"/>
      <c r="T288" s="255"/>
    </row>
    <row r="289">
      <c r="S289" s="255"/>
      <c r="T289" s="255"/>
    </row>
    <row r="290">
      <c r="S290" s="255"/>
      <c r="T290" s="255"/>
    </row>
    <row r="291">
      <c r="S291" s="255"/>
      <c r="T291" s="255"/>
    </row>
    <row r="292">
      <c r="S292" s="255"/>
      <c r="T292" s="255"/>
    </row>
    <row r="293">
      <c r="S293" s="255"/>
      <c r="T293" s="255"/>
    </row>
    <row r="294">
      <c r="S294" s="255"/>
      <c r="T294" s="255"/>
    </row>
    <row r="295">
      <c r="S295" s="255"/>
      <c r="T295" s="255"/>
    </row>
    <row r="296">
      <c r="S296" s="255"/>
      <c r="T296" s="255"/>
    </row>
    <row r="297">
      <c r="S297" s="255"/>
      <c r="T297" s="255"/>
    </row>
    <row r="298">
      <c r="S298" s="255"/>
      <c r="T298" s="255"/>
    </row>
    <row r="299">
      <c r="S299" s="255"/>
      <c r="T299" s="255"/>
    </row>
    <row r="300">
      <c r="S300" s="255"/>
      <c r="T300" s="255"/>
    </row>
    <row r="301">
      <c r="S301" s="255"/>
      <c r="T301" s="255"/>
    </row>
    <row r="302">
      <c r="S302" s="255"/>
      <c r="T302" s="255"/>
    </row>
    <row r="303">
      <c r="S303" s="255"/>
      <c r="T303" s="255"/>
    </row>
    <row r="304">
      <c r="S304" s="255"/>
      <c r="T304" s="255"/>
    </row>
    <row r="305">
      <c r="S305" s="255"/>
      <c r="T305" s="255"/>
    </row>
    <row r="306">
      <c r="S306" s="255"/>
      <c r="T306" s="255"/>
    </row>
    <row r="307">
      <c r="S307" s="255"/>
      <c r="T307" s="255"/>
    </row>
    <row r="308">
      <c r="S308" s="255"/>
      <c r="T308" s="255"/>
    </row>
    <row r="309">
      <c r="S309" s="255"/>
      <c r="T309" s="255"/>
    </row>
    <row r="310">
      <c r="S310" s="255"/>
      <c r="T310" s="255"/>
    </row>
    <row r="311">
      <c r="S311" s="255"/>
      <c r="T311" s="255"/>
    </row>
    <row r="312">
      <c r="S312" s="255"/>
      <c r="T312" s="255"/>
    </row>
    <row r="313">
      <c r="S313" s="255"/>
      <c r="T313" s="255"/>
    </row>
    <row r="314">
      <c r="S314" s="255"/>
      <c r="T314" s="255"/>
    </row>
    <row r="315">
      <c r="S315" s="255"/>
      <c r="T315" s="255"/>
    </row>
    <row r="316">
      <c r="S316" s="255"/>
      <c r="T316" s="255"/>
    </row>
    <row r="317">
      <c r="S317" s="255"/>
      <c r="T317" s="255"/>
    </row>
    <row r="318">
      <c r="S318" s="255"/>
      <c r="T318" s="255"/>
    </row>
    <row r="319">
      <c r="S319" s="255"/>
      <c r="T319" s="255"/>
    </row>
    <row r="320">
      <c r="S320" s="255"/>
      <c r="T320" s="255"/>
    </row>
    <row r="321">
      <c r="S321" s="255"/>
      <c r="T321" s="255"/>
    </row>
    <row r="322">
      <c r="S322" s="255"/>
      <c r="T322" s="255"/>
    </row>
    <row r="323">
      <c r="S323" s="255"/>
      <c r="T323" s="255"/>
    </row>
    <row r="324">
      <c r="S324" s="255"/>
      <c r="T324" s="255"/>
    </row>
    <row r="325">
      <c r="S325" s="255"/>
      <c r="T325" s="255"/>
    </row>
    <row r="326">
      <c r="S326" s="255"/>
      <c r="T326" s="255"/>
    </row>
    <row r="327">
      <c r="S327" s="255"/>
      <c r="T327" s="255"/>
    </row>
    <row r="328">
      <c r="S328" s="255"/>
      <c r="T328" s="255"/>
    </row>
    <row r="329">
      <c r="S329" s="255"/>
      <c r="T329" s="255"/>
    </row>
    <row r="330">
      <c r="S330" s="255"/>
      <c r="T330" s="255"/>
    </row>
    <row r="331">
      <c r="S331" s="255"/>
      <c r="T331" s="255"/>
    </row>
    <row r="332">
      <c r="S332" s="255"/>
      <c r="T332" s="255"/>
    </row>
    <row r="333">
      <c r="S333" s="255"/>
      <c r="T333" s="255"/>
    </row>
    <row r="334">
      <c r="S334" s="255"/>
      <c r="T334" s="255"/>
    </row>
    <row r="335">
      <c r="S335" s="255"/>
      <c r="T335" s="255"/>
    </row>
    <row r="336">
      <c r="S336" s="255"/>
      <c r="T336" s="255"/>
    </row>
    <row r="337">
      <c r="S337" s="255"/>
      <c r="T337" s="255"/>
    </row>
    <row r="338">
      <c r="S338" s="255"/>
      <c r="T338" s="255"/>
    </row>
    <row r="339">
      <c r="S339" s="255"/>
      <c r="T339" s="255"/>
    </row>
    <row r="340">
      <c r="S340" s="255"/>
      <c r="T340" s="255"/>
    </row>
    <row r="341">
      <c r="S341" s="255"/>
      <c r="T341" s="255"/>
    </row>
    <row r="342">
      <c r="S342" s="255"/>
      <c r="T342" s="255"/>
    </row>
    <row r="343">
      <c r="S343" s="255"/>
      <c r="T343" s="255"/>
    </row>
    <row r="344">
      <c r="S344" s="255"/>
      <c r="T344" s="255"/>
    </row>
    <row r="345">
      <c r="S345" s="255"/>
      <c r="T345" s="255"/>
    </row>
    <row r="346">
      <c r="S346" s="255"/>
      <c r="T346" s="255"/>
    </row>
    <row r="347">
      <c r="S347" s="255"/>
      <c r="T347" s="255"/>
    </row>
    <row r="348">
      <c r="S348" s="255"/>
      <c r="T348" s="255"/>
    </row>
    <row r="349">
      <c r="S349" s="255"/>
      <c r="T349" s="255"/>
    </row>
    <row r="350">
      <c r="S350" s="255"/>
      <c r="T350" s="255"/>
    </row>
    <row r="351">
      <c r="S351" s="255"/>
      <c r="T351" s="255"/>
    </row>
    <row r="352">
      <c r="S352" s="255"/>
      <c r="T352" s="255"/>
    </row>
    <row r="353">
      <c r="S353" s="255"/>
      <c r="T353" s="255"/>
    </row>
    <row r="354">
      <c r="S354" s="255"/>
      <c r="T354" s="255"/>
    </row>
    <row r="355">
      <c r="S355" s="255"/>
      <c r="T355" s="255"/>
    </row>
    <row r="356">
      <c r="S356" s="255"/>
      <c r="T356" s="255"/>
    </row>
    <row r="357">
      <c r="S357" s="255"/>
      <c r="T357" s="255"/>
    </row>
    <row r="358">
      <c r="S358" s="255"/>
      <c r="T358" s="255"/>
    </row>
    <row r="359">
      <c r="S359" s="255"/>
      <c r="T359" s="255"/>
    </row>
    <row r="360">
      <c r="S360" s="255"/>
      <c r="T360" s="255"/>
    </row>
    <row r="361">
      <c r="S361" s="255"/>
      <c r="T361" s="255"/>
    </row>
    <row r="362">
      <c r="S362" s="255"/>
      <c r="T362" s="255"/>
    </row>
    <row r="363">
      <c r="S363" s="255"/>
      <c r="T363" s="255"/>
    </row>
    <row r="364">
      <c r="S364" s="255"/>
      <c r="T364" s="255"/>
    </row>
    <row r="365">
      <c r="S365" s="255"/>
      <c r="T365" s="255"/>
    </row>
    <row r="366">
      <c r="S366" s="255"/>
      <c r="T366" s="255"/>
    </row>
    <row r="367">
      <c r="S367" s="255"/>
      <c r="T367" s="255"/>
    </row>
    <row r="368">
      <c r="S368" s="255"/>
      <c r="T368" s="255"/>
    </row>
    <row r="369">
      <c r="S369" s="255"/>
      <c r="T369" s="255"/>
    </row>
    <row r="370">
      <c r="S370" s="255"/>
      <c r="T370" s="255"/>
    </row>
    <row r="371">
      <c r="S371" s="255"/>
      <c r="T371" s="255"/>
    </row>
    <row r="372">
      <c r="S372" s="255"/>
      <c r="T372" s="255"/>
    </row>
    <row r="373">
      <c r="S373" s="255"/>
      <c r="T373" s="255"/>
    </row>
    <row r="374">
      <c r="S374" s="255"/>
      <c r="T374" s="255"/>
    </row>
    <row r="375">
      <c r="S375" s="255"/>
      <c r="T375" s="255"/>
    </row>
    <row r="376">
      <c r="S376" s="255"/>
      <c r="T376" s="255"/>
    </row>
    <row r="377">
      <c r="S377" s="255"/>
      <c r="T377" s="255"/>
    </row>
    <row r="378">
      <c r="S378" s="255"/>
      <c r="T378" s="255"/>
    </row>
    <row r="379">
      <c r="S379" s="255"/>
      <c r="T379" s="255"/>
    </row>
    <row r="380">
      <c r="S380" s="255"/>
      <c r="T380" s="255"/>
    </row>
    <row r="381">
      <c r="S381" s="255"/>
      <c r="T381" s="255"/>
    </row>
    <row r="382">
      <c r="S382" s="255"/>
      <c r="T382" s="255"/>
    </row>
    <row r="383">
      <c r="S383" s="255"/>
      <c r="T383" s="255"/>
    </row>
    <row r="384">
      <c r="S384" s="255"/>
      <c r="T384" s="255"/>
    </row>
    <row r="385">
      <c r="S385" s="255"/>
      <c r="T385" s="255"/>
    </row>
    <row r="386">
      <c r="S386" s="255"/>
      <c r="T386" s="255"/>
    </row>
    <row r="387">
      <c r="S387" s="255"/>
      <c r="T387" s="255"/>
    </row>
    <row r="388">
      <c r="S388" s="255"/>
      <c r="T388" s="255"/>
    </row>
    <row r="389">
      <c r="S389" s="255"/>
      <c r="T389" s="255"/>
    </row>
    <row r="390">
      <c r="S390" s="255"/>
      <c r="T390" s="255"/>
    </row>
    <row r="391">
      <c r="S391" s="255"/>
      <c r="T391" s="255"/>
    </row>
    <row r="392">
      <c r="S392" s="255"/>
      <c r="T392" s="255"/>
    </row>
    <row r="393">
      <c r="S393" s="255"/>
      <c r="T393" s="255"/>
    </row>
    <row r="394">
      <c r="S394" s="255"/>
      <c r="T394" s="255"/>
    </row>
    <row r="395">
      <c r="S395" s="255"/>
      <c r="T395" s="255"/>
    </row>
    <row r="396">
      <c r="S396" s="255"/>
      <c r="T396" s="255"/>
    </row>
    <row r="397">
      <c r="S397" s="255"/>
      <c r="T397" s="255"/>
    </row>
    <row r="398">
      <c r="S398" s="255"/>
      <c r="T398" s="255"/>
    </row>
    <row r="399">
      <c r="S399" s="255"/>
      <c r="T399" s="255"/>
    </row>
    <row r="400">
      <c r="S400" s="255"/>
      <c r="T400" s="255"/>
    </row>
    <row r="401">
      <c r="S401" s="255"/>
      <c r="T401" s="255"/>
    </row>
    <row r="402">
      <c r="S402" s="255"/>
      <c r="T402" s="255"/>
    </row>
    <row r="403">
      <c r="S403" s="255"/>
      <c r="T403" s="255"/>
    </row>
    <row r="404">
      <c r="S404" s="255"/>
      <c r="T404" s="255"/>
    </row>
    <row r="405">
      <c r="S405" s="255"/>
      <c r="T405" s="255"/>
    </row>
    <row r="406">
      <c r="S406" s="255"/>
      <c r="T406" s="255"/>
    </row>
    <row r="407">
      <c r="S407" s="255"/>
      <c r="T407" s="255"/>
    </row>
    <row r="408">
      <c r="S408" s="255"/>
      <c r="T408" s="255"/>
    </row>
    <row r="409">
      <c r="S409" s="255"/>
      <c r="T409" s="255"/>
    </row>
    <row r="410">
      <c r="S410" s="255"/>
      <c r="T410" s="255"/>
    </row>
    <row r="411">
      <c r="S411" s="255"/>
      <c r="T411" s="255"/>
    </row>
    <row r="412">
      <c r="S412" s="255"/>
      <c r="T412" s="255"/>
    </row>
    <row r="413">
      <c r="S413" s="255"/>
      <c r="T413" s="255"/>
    </row>
    <row r="414">
      <c r="S414" s="255"/>
      <c r="T414" s="255"/>
    </row>
    <row r="415">
      <c r="S415" s="255"/>
      <c r="T415" s="255"/>
    </row>
    <row r="416">
      <c r="S416" s="255"/>
      <c r="T416" s="255"/>
    </row>
    <row r="417">
      <c r="S417" s="255"/>
      <c r="T417" s="255"/>
    </row>
    <row r="418">
      <c r="S418" s="255"/>
      <c r="T418" s="255"/>
    </row>
    <row r="419">
      <c r="S419" s="255"/>
      <c r="T419" s="255"/>
    </row>
    <row r="420">
      <c r="S420" s="255"/>
      <c r="T420" s="255"/>
    </row>
    <row r="421">
      <c r="S421" s="255"/>
      <c r="T421" s="255"/>
    </row>
    <row r="422">
      <c r="S422" s="255"/>
      <c r="T422" s="255"/>
    </row>
    <row r="423">
      <c r="S423" s="255"/>
      <c r="T423" s="255"/>
    </row>
    <row r="424">
      <c r="S424" s="255"/>
      <c r="T424" s="255"/>
    </row>
    <row r="425">
      <c r="S425" s="255"/>
      <c r="T425" s="255"/>
    </row>
    <row r="426">
      <c r="S426" s="255"/>
      <c r="T426" s="255"/>
    </row>
    <row r="427">
      <c r="S427" s="255"/>
      <c r="T427" s="255"/>
    </row>
    <row r="428">
      <c r="S428" s="255"/>
      <c r="T428" s="255"/>
    </row>
    <row r="429">
      <c r="S429" s="255"/>
      <c r="T429" s="255"/>
    </row>
    <row r="430">
      <c r="S430" s="255"/>
      <c r="T430" s="255"/>
    </row>
    <row r="431">
      <c r="S431" s="255"/>
      <c r="T431" s="255"/>
    </row>
    <row r="432">
      <c r="S432" s="255"/>
      <c r="T432" s="255"/>
    </row>
    <row r="433">
      <c r="S433" s="255"/>
      <c r="T433" s="255"/>
    </row>
    <row r="434">
      <c r="S434" s="255"/>
      <c r="T434" s="255"/>
    </row>
    <row r="435">
      <c r="S435" s="255"/>
      <c r="T435" s="255"/>
    </row>
    <row r="436">
      <c r="S436" s="255"/>
      <c r="T436" s="255"/>
    </row>
    <row r="437">
      <c r="S437" s="255"/>
      <c r="T437" s="255"/>
    </row>
    <row r="438">
      <c r="S438" s="255"/>
      <c r="T438" s="255"/>
    </row>
    <row r="439">
      <c r="S439" s="255"/>
      <c r="T439" s="255"/>
    </row>
    <row r="440">
      <c r="S440" s="255"/>
      <c r="T440" s="255"/>
    </row>
    <row r="441">
      <c r="S441" s="255"/>
      <c r="T441" s="255"/>
    </row>
    <row r="442">
      <c r="S442" s="255"/>
      <c r="T442" s="255"/>
    </row>
    <row r="443">
      <c r="S443" s="255"/>
      <c r="T443" s="255"/>
    </row>
    <row r="444">
      <c r="S444" s="255"/>
      <c r="T444" s="255"/>
    </row>
    <row r="445">
      <c r="S445" s="255"/>
      <c r="T445" s="255"/>
    </row>
    <row r="446">
      <c r="S446" s="255"/>
      <c r="T446" s="255"/>
    </row>
    <row r="447">
      <c r="S447" s="255"/>
      <c r="T447" s="255"/>
    </row>
    <row r="448">
      <c r="S448" s="255"/>
      <c r="T448" s="255"/>
    </row>
    <row r="449">
      <c r="S449" s="255"/>
      <c r="T449" s="255"/>
    </row>
    <row r="450">
      <c r="S450" s="255"/>
      <c r="T450" s="255"/>
    </row>
    <row r="451">
      <c r="S451" s="255"/>
      <c r="T451" s="255"/>
    </row>
    <row r="452">
      <c r="S452" s="255"/>
      <c r="T452" s="255"/>
    </row>
    <row r="453">
      <c r="S453" s="255"/>
      <c r="T453" s="255"/>
    </row>
    <row r="454">
      <c r="S454" s="255"/>
      <c r="T454" s="255"/>
    </row>
    <row r="455">
      <c r="S455" s="255"/>
      <c r="T455" s="255"/>
    </row>
    <row r="456">
      <c r="S456" s="255"/>
      <c r="T456" s="255"/>
    </row>
    <row r="457">
      <c r="S457" s="255"/>
      <c r="T457" s="255"/>
    </row>
    <row r="458">
      <c r="S458" s="255"/>
      <c r="T458" s="255"/>
    </row>
    <row r="459">
      <c r="S459" s="255"/>
      <c r="T459" s="255"/>
    </row>
    <row r="460">
      <c r="S460" s="255"/>
      <c r="T460" s="255"/>
    </row>
    <row r="461">
      <c r="S461" s="255"/>
      <c r="T461" s="255"/>
    </row>
    <row r="462">
      <c r="S462" s="255"/>
      <c r="T462" s="255"/>
    </row>
    <row r="463">
      <c r="S463" s="255"/>
      <c r="T463" s="255"/>
    </row>
    <row r="464">
      <c r="S464" s="255"/>
      <c r="T464" s="255"/>
    </row>
    <row r="465">
      <c r="S465" s="255"/>
      <c r="T465" s="255"/>
    </row>
    <row r="466">
      <c r="S466" s="255"/>
      <c r="T466" s="255"/>
    </row>
    <row r="467">
      <c r="S467" s="255"/>
      <c r="T467" s="255"/>
    </row>
    <row r="468">
      <c r="S468" s="255"/>
      <c r="T468" s="255"/>
    </row>
    <row r="469">
      <c r="S469" s="255"/>
      <c r="T469" s="255"/>
    </row>
    <row r="470">
      <c r="S470" s="255"/>
      <c r="T470" s="255"/>
    </row>
    <row r="471">
      <c r="S471" s="255"/>
      <c r="T471" s="255"/>
    </row>
    <row r="472">
      <c r="S472" s="255"/>
      <c r="T472" s="255"/>
    </row>
    <row r="473">
      <c r="S473" s="255"/>
      <c r="T473" s="255"/>
    </row>
    <row r="474">
      <c r="S474" s="255"/>
      <c r="T474" s="255"/>
    </row>
    <row r="475">
      <c r="S475" s="255"/>
      <c r="T475" s="255"/>
    </row>
    <row r="476">
      <c r="S476" s="255"/>
      <c r="T476" s="255"/>
    </row>
    <row r="477">
      <c r="S477" s="255"/>
      <c r="T477" s="255"/>
    </row>
    <row r="478">
      <c r="S478" s="255"/>
      <c r="T478" s="255"/>
    </row>
    <row r="479">
      <c r="S479" s="255"/>
      <c r="T479" s="255"/>
    </row>
    <row r="480">
      <c r="S480" s="255"/>
      <c r="T480" s="255"/>
    </row>
    <row r="481">
      <c r="S481" s="255"/>
      <c r="T481" s="255"/>
    </row>
    <row r="482">
      <c r="S482" s="255"/>
      <c r="T482" s="255"/>
    </row>
    <row r="483">
      <c r="S483" s="255"/>
      <c r="T483" s="255"/>
    </row>
    <row r="484">
      <c r="S484" s="255"/>
      <c r="T484" s="255"/>
    </row>
    <row r="485">
      <c r="S485" s="255"/>
      <c r="T485" s="255"/>
    </row>
    <row r="486">
      <c r="S486" s="255"/>
      <c r="T486" s="255"/>
    </row>
    <row r="487">
      <c r="S487" s="255"/>
      <c r="T487" s="255"/>
    </row>
    <row r="488">
      <c r="S488" s="255"/>
      <c r="T488" s="255"/>
    </row>
    <row r="489">
      <c r="S489" s="255"/>
      <c r="T489" s="255"/>
    </row>
    <row r="490">
      <c r="S490" s="255"/>
      <c r="T490" s="255"/>
    </row>
    <row r="491">
      <c r="S491" s="255"/>
      <c r="T491" s="255"/>
    </row>
    <row r="492">
      <c r="S492" s="255"/>
      <c r="T492" s="255"/>
    </row>
    <row r="493">
      <c r="S493" s="255"/>
      <c r="T493" s="255"/>
    </row>
    <row r="494">
      <c r="S494" s="255"/>
      <c r="T494" s="255"/>
    </row>
    <row r="495">
      <c r="S495" s="255"/>
      <c r="T495" s="255"/>
    </row>
    <row r="496">
      <c r="S496" s="255"/>
      <c r="T496" s="255"/>
    </row>
    <row r="497">
      <c r="S497" s="255"/>
      <c r="T497" s="255"/>
    </row>
    <row r="498">
      <c r="S498" s="255"/>
      <c r="T498" s="255"/>
    </row>
    <row r="499">
      <c r="S499" s="255"/>
      <c r="T499" s="255"/>
    </row>
    <row r="500">
      <c r="S500" s="255"/>
      <c r="T500" s="255"/>
    </row>
    <row r="501">
      <c r="S501" s="255"/>
      <c r="T501" s="255"/>
    </row>
    <row r="502">
      <c r="S502" s="255"/>
      <c r="T502" s="255"/>
    </row>
    <row r="503">
      <c r="S503" s="255"/>
      <c r="T503" s="255"/>
    </row>
    <row r="504">
      <c r="S504" s="255"/>
      <c r="T504" s="255"/>
    </row>
    <row r="505">
      <c r="S505" s="255"/>
      <c r="T505" s="255"/>
    </row>
    <row r="506">
      <c r="S506" s="255"/>
      <c r="T506" s="255"/>
    </row>
    <row r="507">
      <c r="S507" s="255"/>
      <c r="T507" s="255"/>
    </row>
    <row r="508">
      <c r="S508" s="255"/>
      <c r="T508" s="255"/>
    </row>
    <row r="509">
      <c r="S509" s="255"/>
      <c r="T509" s="255"/>
    </row>
    <row r="510">
      <c r="S510" s="255"/>
      <c r="T510" s="255"/>
    </row>
    <row r="511">
      <c r="S511" s="255"/>
      <c r="T511" s="255"/>
    </row>
    <row r="512">
      <c r="S512" s="255"/>
      <c r="T512" s="255"/>
    </row>
    <row r="513">
      <c r="S513" s="255"/>
      <c r="T513" s="255"/>
    </row>
    <row r="514">
      <c r="S514" s="255"/>
      <c r="T514" s="255"/>
    </row>
    <row r="515">
      <c r="S515" s="255"/>
      <c r="T515" s="255"/>
    </row>
    <row r="516">
      <c r="S516" s="255"/>
      <c r="T516" s="255"/>
    </row>
    <row r="517">
      <c r="S517" s="255"/>
      <c r="T517" s="255"/>
    </row>
    <row r="518">
      <c r="S518" s="255"/>
      <c r="T518" s="255"/>
    </row>
    <row r="519">
      <c r="S519" s="255"/>
      <c r="T519" s="255"/>
    </row>
    <row r="520">
      <c r="S520" s="255"/>
      <c r="T520" s="255"/>
    </row>
    <row r="521">
      <c r="S521" s="255"/>
      <c r="T521" s="255"/>
    </row>
    <row r="522">
      <c r="S522" s="255"/>
      <c r="T522" s="255"/>
    </row>
    <row r="523">
      <c r="S523" s="255"/>
      <c r="T523" s="255"/>
    </row>
    <row r="524">
      <c r="S524" s="255"/>
      <c r="T524" s="255"/>
    </row>
    <row r="525">
      <c r="S525" s="255"/>
      <c r="T525" s="255"/>
    </row>
    <row r="526">
      <c r="S526" s="255"/>
      <c r="T526" s="255"/>
    </row>
    <row r="527">
      <c r="S527" s="255"/>
      <c r="T527" s="255"/>
    </row>
    <row r="528">
      <c r="S528" s="255"/>
      <c r="T528" s="255"/>
    </row>
    <row r="529">
      <c r="S529" s="255"/>
      <c r="T529" s="255"/>
    </row>
    <row r="530">
      <c r="S530" s="255"/>
      <c r="T530" s="255"/>
    </row>
    <row r="531">
      <c r="S531" s="255"/>
      <c r="T531" s="255"/>
    </row>
    <row r="532">
      <c r="S532" s="255"/>
      <c r="T532" s="255"/>
    </row>
    <row r="533">
      <c r="S533" s="255"/>
      <c r="T533" s="255"/>
    </row>
    <row r="534">
      <c r="S534" s="255"/>
      <c r="T534" s="255"/>
    </row>
    <row r="535">
      <c r="S535" s="255"/>
      <c r="T535" s="255"/>
    </row>
    <row r="536">
      <c r="S536" s="255"/>
      <c r="T536" s="255"/>
    </row>
    <row r="537">
      <c r="S537" s="255"/>
      <c r="T537" s="255"/>
    </row>
    <row r="538">
      <c r="S538" s="255"/>
      <c r="T538" s="255"/>
    </row>
    <row r="539">
      <c r="S539" s="255"/>
      <c r="T539" s="255"/>
    </row>
    <row r="540">
      <c r="S540" s="255"/>
      <c r="T540" s="255"/>
    </row>
    <row r="541">
      <c r="S541" s="255"/>
      <c r="T541" s="255"/>
    </row>
    <row r="542">
      <c r="S542" s="255"/>
      <c r="T542" s="255"/>
    </row>
    <row r="543">
      <c r="S543" s="255"/>
      <c r="T543" s="255"/>
    </row>
    <row r="544">
      <c r="S544" s="255"/>
      <c r="T544" s="255"/>
    </row>
    <row r="545">
      <c r="S545" s="255"/>
      <c r="T545" s="255"/>
    </row>
    <row r="546">
      <c r="S546" s="255"/>
      <c r="T546" s="255"/>
    </row>
    <row r="547">
      <c r="S547" s="255"/>
      <c r="T547" s="255"/>
    </row>
    <row r="548">
      <c r="S548" s="255"/>
      <c r="T548" s="255"/>
    </row>
    <row r="549">
      <c r="S549" s="255"/>
      <c r="T549" s="255"/>
    </row>
    <row r="550">
      <c r="S550" s="255"/>
      <c r="T550" s="255"/>
    </row>
    <row r="551">
      <c r="S551" s="255"/>
      <c r="T551" s="255"/>
    </row>
    <row r="552">
      <c r="S552" s="255"/>
      <c r="T552" s="255"/>
    </row>
    <row r="553">
      <c r="S553" s="255"/>
      <c r="T553" s="255"/>
    </row>
    <row r="554">
      <c r="S554" s="255"/>
      <c r="T554" s="255"/>
    </row>
    <row r="555">
      <c r="S555" s="255"/>
      <c r="T555" s="255"/>
    </row>
    <row r="556">
      <c r="S556" s="255"/>
      <c r="T556" s="255"/>
    </row>
    <row r="557">
      <c r="S557" s="255"/>
      <c r="T557" s="255"/>
    </row>
    <row r="558">
      <c r="S558" s="255"/>
      <c r="T558" s="255"/>
    </row>
    <row r="559">
      <c r="S559" s="255"/>
      <c r="T559" s="255"/>
    </row>
    <row r="560">
      <c r="S560" s="255"/>
      <c r="T560" s="255"/>
    </row>
    <row r="561">
      <c r="S561" s="255"/>
      <c r="T561" s="255"/>
    </row>
    <row r="562">
      <c r="S562" s="255"/>
      <c r="T562" s="255"/>
    </row>
    <row r="563">
      <c r="S563" s="255"/>
      <c r="T563" s="255"/>
    </row>
    <row r="564">
      <c r="S564" s="255"/>
      <c r="T564" s="255"/>
    </row>
    <row r="565">
      <c r="S565" s="255"/>
      <c r="T565" s="255"/>
    </row>
    <row r="566">
      <c r="S566" s="255"/>
      <c r="T566" s="255"/>
    </row>
    <row r="567">
      <c r="S567" s="255"/>
      <c r="T567" s="255"/>
    </row>
    <row r="568">
      <c r="S568" s="255"/>
      <c r="T568" s="255"/>
    </row>
    <row r="569">
      <c r="S569" s="255"/>
      <c r="T569" s="255"/>
    </row>
    <row r="570">
      <c r="S570" s="255"/>
      <c r="T570" s="255"/>
    </row>
    <row r="571">
      <c r="S571" s="255"/>
      <c r="T571" s="255"/>
    </row>
    <row r="572">
      <c r="S572" s="255"/>
      <c r="T572" s="255"/>
    </row>
    <row r="573">
      <c r="S573" s="255"/>
      <c r="T573" s="255"/>
    </row>
    <row r="574">
      <c r="S574" s="255"/>
      <c r="T574" s="255"/>
    </row>
    <row r="575">
      <c r="S575" s="255"/>
      <c r="T575" s="255"/>
    </row>
    <row r="576">
      <c r="S576" s="255"/>
      <c r="T576" s="255"/>
    </row>
    <row r="577">
      <c r="S577" s="255"/>
      <c r="T577" s="255"/>
    </row>
    <row r="578">
      <c r="S578" s="255"/>
      <c r="T578" s="255"/>
    </row>
    <row r="579">
      <c r="S579" s="255"/>
      <c r="T579" s="255"/>
    </row>
    <row r="580">
      <c r="S580" s="255"/>
      <c r="T580" s="255"/>
    </row>
    <row r="581">
      <c r="S581" s="255"/>
      <c r="T581" s="255"/>
    </row>
    <row r="582">
      <c r="S582" s="255"/>
      <c r="T582" s="255"/>
    </row>
    <row r="583">
      <c r="S583" s="255"/>
      <c r="T583" s="255"/>
    </row>
    <row r="584">
      <c r="S584" s="255"/>
      <c r="T584" s="255"/>
    </row>
    <row r="585">
      <c r="S585" s="255"/>
      <c r="T585" s="255"/>
    </row>
    <row r="586">
      <c r="S586" s="255"/>
      <c r="T586" s="255"/>
    </row>
    <row r="587">
      <c r="S587" s="255"/>
      <c r="T587" s="255"/>
    </row>
    <row r="588">
      <c r="S588" s="255"/>
      <c r="T588" s="255"/>
    </row>
    <row r="589">
      <c r="S589" s="255"/>
      <c r="T589" s="255"/>
    </row>
    <row r="590">
      <c r="S590" s="255"/>
      <c r="T590" s="255"/>
    </row>
    <row r="591">
      <c r="S591" s="255"/>
      <c r="T591" s="255"/>
    </row>
    <row r="592">
      <c r="S592" s="255"/>
      <c r="T592" s="255"/>
    </row>
    <row r="593">
      <c r="S593" s="255"/>
      <c r="T593" s="255"/>
    </row>
    <row r="594">
      <c r="S594" s="255"/>
      <c r="T594" s="255"/>
    </row>
    <row r="595">
      <c r="S595" s="255"/>
      <c r="T595" s="255"/>
    </row>
    <row r="596">
      <c r="S596" s="255"/>
      <c r="T596" s="255"/>
    </row>
    <row r="597">
      <c r="S597" s="255"/>
      <c r="T597" s="255"/>
    </row>
    <row r="598">
      <c r="S598" s="255"/>
      <c r="T598" s="255"/>
    </row>
    <row r="599">
      <c r="S599" s="255"/>
      <c r="T599" s="255"/>
    </row>
    <row r="600">
      <c r="S600" s="255"/>
      <c r="T600" s="255"/>
    </row>
    <row r="601">
      <c r="S601" s="255"/>
      <c r="T601" s="255"/>
    </row>
    <row r="602">
      <c r="S602" s="255"/>
      <c r="T602" s="255"/>
    </row>
    <row r="603">
      <c r="S603" s="255"/>
      <c r="T603" s="255"/>
    </row>
    <row r="604">
      <c r="S604" s="255"/>
      <c r="T604" s="255"/>
    </row>
    <row r="605">
      <c r="S605" s="255"/>
      <c r="T605" s="255"/>
    </row>
    <row r="606">
      <c r="S606" s="255"/>
      <c r="T606" s="255"/>
    </row>
    <row r="607">
      <c r="S607" s="255"/>
      <c r="T607" s="255"/>
    </row>
    <row r="608">
      <c r="S608" s="255"/>
      <c r="T608" s="255"/>
    </row>
    <row r="609">
      <c r="S609" s="255"/>
      <c r="T609" s="255"/>
    </row>
    <row r="610">
      <c r="S610" s="255"/>
      <c r="T610" s="255"/>
    </row>
    <row r="611">
      <c r="S611" s="255"/>
      <c r="T611" s="255"/>
    </row>
    <row r="612">
      <c r="S612" s="255"/>
      <c r="T612" s="255"/>
    </row>
    <row r="613">
      <c r="S613" s="255"/>
      <c r="T613" s="255"/>
    </row>
    <row r="614">
      <c r="S614" s="255"/>
      <c r="T614" s="255"/>
    </row>
    <row r="615">
      <c r="S615" s="255"/>
      <c r="T615" s="255"/>
    </row>
    <row r="616">
      <c r="S616" s="255"/>
      <c r="T616" s="255"/>
    </row>
    <row r="617">
      <c r="S617" s="255"/>
      <c r="T617" s="255"/>
    </row>
    <row r="618">
      <c r="S618" s="255"/>
      <c r="T618" s="255"/>
    </row>
    <row r="619">
      <c r="S619" s="255"/>
      <c r="T619" s="255"/>
    </row>
    <row r="620">
      <c r="S620" s="255"/>
      <c r="T620" s="255"/>
    </row>
    <row r="621">
      <c r="S621" s="255"/>
      <c r="T621" s="255"/>
    </row>
    <row r="622">
      <c r="S622" s="255"/>
      <c r="T622" s="255"/>
    </row>
    <row r="623">
      <c r="S623" s="255"/>
      <c r="T623" s="255"/>
    </row>
    <row r="624">
      <c r="S624" s="255"/>
      <c r="T624" s="255"/>
    </row>
    <row r="625">
      <c r="S625" s="255"/>
      <c r="T625" s="255"/>
    </row>
    <row r="626">
      <c r="S626" s="255"/>
      <c r="T626" s="255"/>
    </row>
    <row r="627">
      <c r="S627" s="255"/>
      <c r="T627" s="255"/>
    </row>
    <row r="628">
      <c r="S628" s="255"/>
      <c r="T628" s="255"/>
    </row>
    <row r="629">
      <c r="S629" s="255"/>
      <c r="T629" s="255"/>
    </row>
    <row r="630">
      <c r="S630" s="255"/>
      <c r="T630" s="255"/>
    </row>
    <row r="631">
      <c r="S631" s="255"/>
      <c r="T631" s="255"/>
    </row>
    <row r="632">
      <c r="S632" s="255"/>
      <c r="T632" s="255"/>
    </row>
    <row r="633">
      <c r="S633" s="255"/>
      <c r="T633" s="255"/>
    </row>
    <row r="634">
      <c r="S634" s="255"/>
      <c r="T634" s="255"/>
    </row>
    <row r="635">
      <c r="S635" s="255"/>
      <c r="T635" s="255"/>
    </row>
    <row r="636">
      <c r="S636" s="255"/>
      <c r="T636" s="255"/>
    </row>
    <row r="637">
      <c r="S637" s="255"/>
      <c r="T637" s="255"/>
    </row>
    <row r="638">
      <c r="S638" s="255"/>
      <c r="T638" s="255"/>
    </row>
    <row r="639">
      <c r="S639" s="255"/>
      <c r="T639" s="255"/>
    </row>
    <row r="640">
      <c r="S640" s="255"/>
      <c r="T640" s="255"/>
    </row>
    <row r="641">
      <c r="S641" s="255"/>
      <c r="T641" s="255"/>
    </row>
    <row r="642">
      <c r="S642" s="255"/>
      <c r="T642" s="255"/>
    </row>
    <row r="643">
      <c r="S643" s="255"/>
      <c r="T643" s="255"/>
    </row>
    <row r="644">
      <c r="S644" s="255"/>
      <c r="T644" s="255"/>
    </row>
    <row r="645">
      <c r="S645" s="255"/>
      <c r="T645" s="255"/>
    </row>
    <row r="646">
      <c r="S646" s="255"/>
      <c r="T646" s="255"/>
    </row>
    <row r="647">
      <c r="S647" s="255"/>
      <c r="T647" s="255"/>
    </row>
    <row r="648">
      <c r="S648" s="255"/>
      <c r="T648" s="255"/>
    </row>
    <row r="649">
      <c r="S649" s="255"/>
      <c r="T649" s="255"/>
    </row>
    <row r="650">
      <c r="S650" s="255"/>
      <c r="T650" s="255"/>
    </row>
    <row r="651">
      <c r="S651" s="255"/>
      <c r="T651" s="255"/>
    </row>
    <row r="652">
      <c r="S652" s="255"/>
      <c r="T652" s="255"/>
    </row>
    <row r="653">
      <c r="S653" s="255"/>
      <c r="T653" s="255"/>
    </row>
    <row r="654">
      <c r="S654" s="255"/>
      <c r="T654" s="255"/>
    </row>
    <row r="655">
      <c r="S655" s="255"/>
      <c r="T655" s="255"/>
    </row>
    <row r="656">
      <c r="S656" s="255"/>
      <c r="T656" s="255"/>
    </row>
    <row r="657">
      <c r="S657" s="255"/>
      <c r="T657" s="255"/>
    </row>
    <row r="658">
      <c r="S658" s="255"/>
      <c r="T658" s="255"/>
    </row>
    <row r="659">
      <c r="S659" s="255"/>
      <c r="T659" s="255"/>
    </row>
    <row r="660">
      <c r="S660" s="255"/>
      <c r="T660" s="255"/>
    </row>
    <row r="661">
      <c r="S661" s="255"/>
      <c r="T661" s="255"/>
    </row>
    <row r="662">
      <c r="S662" s="255"/>
      <c r="T662" s="255"/>
    </row>
    <row r="663">
      <c r="S663" s="255"/>
      <c r="T663" s="255"/>
    </row>
    <row r="664">
      <c r="S664" s="255"/>
      <c r="T664" s="255"/>
    </row>
    <row r="665">
      <c r="S665" s="255"/>
      <c r="T665" s="255"/>
    </row>
    <row r="666">
      <c r="S666" s="255"/>
      <c r="T666" s="255"/>
    </row>
    <row r="667">
      <c r="S667" s="255"/>
      <c r="T667" s="255"/>
    </row>
    <row r="668">
      <c r="S668" s="255"/>
      <c r="T668" s="255"/>
    </row>
    <row r="669">
      <c r="S669" s="255"/>
      <c r="T669" s="255"/>
    </row>
    <row r="670">
      <c r="S670" s="255"/>
      <c r="T670" s="255"/>
    </row>
    <row r="671">
      <c r="S671" s="255"/>
      <c r="T671" s="255"/>
    </row>
    <row r="672">
      <c r="S672" s="255"/>
      <c r="T672" s="255"/>
    </row>
    <row r="673">
      <c r="S673" s="255"/>
      <c r="T673" s="255"/>
    </row>
    <row r="674">
      <c r="S674" s="255"/>
      <c r="T674" s="255"/>
    </row>
    <row r="675">
      <c r="S675" s="255"/>
      <c r="T675" s="255"/>
    </row>
    <row r="676">
      <c r="S676" s="255"/>
      <c r="T676" s="255"/>
    </row>
    <row r="677">
      <c r="S677" s="255"/>
      <c r="T677" s="255"/>
    </row>
    <row r="678">
      <c r="S678" s="255"/>
      <c r="T678" s="255"/>
    </row>
    <row r="679">
      <c r="S679" s="255"/>
      <c r="T679" s="255"/>
    </row>
    <row r="680">
      <c r="S680" s="255"/>
      <c r="T680" s="255"/>
    </row>
    <row r="681">
      <c r="S681" s="255"/>
      <c r="T681" s="255"/>
    </row>
    <row r="682">
      <c r="S682" s="255"/>
      <c r="T682" s="255"/>
    </row>
    <row r="683">
      <c r="S683" s="255"/>
      <c r="T683" s="255"/>
    </row>
    <row r="684">
      <c r="S684" s="255"/>
      <c r="T684" s="255"/>
    </row>
    <row r="685">
      <c r="S685" s="255"/>
      <c r="T685" s="255"/>
    </row>
    <row r="686">
      <c r="S686" s="255"/>
      <c r="T686" s="255"/>
    </row>
    <row r="687">
      <c r="S687" s="255"/>
      <c r="T687" s="255"/>
    </row>
    <row r="688">
      <c r="S688" s="255"/>
      <c r="T688" s="255"/>
    </row>
    <row r="689">
      <c r="S689" s="255"/>
      <c r="T689" s="255"/>
    </row>
    <row r="690">
      <c r="S690" s="255"/>
      <c r="T690" s="255"/>
    </row>
    <row r="691">
      <c r="S691" s="255"/>
      <c r="T691" s="255"/>
    </row>
    <row r="692">
      <c r="S692" s="255"/>
      <c r="T692" s="255"/>
    </row>
    <row r="693">
      <c r="S693" s="255"/>
      <c r="T693" s="255"/>
    </row>
    <row r="694">
      <c r="S694" s="255"/>
      <c r="T694" s="255"/>
    </row>
    <row r="695">
      <c r="S695" s="255"/>
      <c r="T695" s="255"/>
    </row>
    <row r="696">
      <c r="S696" s="255"/>
      <c r="T696" s="255"/>
    </row>
    <row r="697">
      <c r="S697" s="255"/>
      <c r="T697" s="255"/>
    </row>
    <row r="698">
      <c r="S698" s="255"/>
      <c r="T698" s="255"/>
    </row>
    <row r="699">
      <c r="S699" s="255"/>
      <c r="T699" s="255"/>
    </row>
    <row r="700">
      <c r="S700" s="255"/>
      <c r="T700" s="255"/>
    </row>
    <row r="701">
      <c r="S701" s="255"/>
      <c r="T701" s="255"/>
    </row>
    <row r="702">
      <c r="S702" s="255"/>
      <c r="T702" s="255"/>
    </row>
    <row r="703">
      <c r="S703" s="255"/>
      <c r="T703" s="255"/>
    </row>
    <row r="704">
      <c r="S704" s="255"/>
      <c r="T704" s="255"/>
    </row>
    <row r="705">
      <c r="S705" s="255"/>
      <c r="T705" s="255"/>
    </row>
    <row r="706">
      <c r="S706" s="255"/>
      <c r="T706" s="255"/>
    </row>
    <row r="707">
      <c r="S707" s="255"/>
      <c r="T707" s="255"/>
    </row>
    <row r="708">
      <c r="S708" s="255"/>
      <c r="T708" s="255"/>
    </row>
    <row r="709">
      <c r="S709" s="255"/>
      <c r="T709" s="255"/>
    </row>
    <row r="710">
      <c r="S710" s="255"/>
      <c r="T710" s="255"/>
    </row>
    <row r="711">
      <c r="S711" s="255"/>
      <c r="T711" s="255"/>
    </row>
    <row r="712">
      <c r="S712" s="255"/>
      <c r="T712" s="255"/>
    </row>
    <row r="713">
      <c r="S713" s="255"/>
      <c r="T713" s="255"/>
    </row>
    <row r="714">
      <c r="S714" s="255"/>
      <c r="T714" s="255"/>
    </row>
    <row r="715">
      <c r="S715" s="255"/>
      <c r="T715" s="255"/>
    </row>
    <row r="716">
      <c r="S716" s="255"/>
      <c r="T716" s="255"/>
    </row>
    <row r="717">
      <c r="S717" s="255"/>
      <c r="T717" s="255"/>
    </row>
    <row r="718">
      <c r="S718" s="255"/>
      <c r="T718" s="255"/>
    </row>
    <row r="719">
      <c r="S719" s="255"/>
      <c r="T719" s="255"/>
    </row>
    <row r="720">
      <c r="S720" s="255"/>
      <c r="T720" s="255"/>
    </row>
    <row r="721">
      <c r="S721" s="255"/>
      <c r="T721" s="255"/>
    </row>
    <row r="722">
      <c r="S722" s="255"/>
      <c r="T722" s="255"/>
    </row>
    <row r="723">
      <c r="S723" s="255"/>
      <c r="T723" s="255"/>
    </row>
    <row r="724">
      <c r="S724" s="255"/>
      <c r="T724" s="255"/>
    </row>
    <row r="725">
      <c r="S725" s="255"/>
      <c r="T725" s="255"/>
    </row>
    <row r="726">
      <c r="S726" s="255"/>
      <c r="T726" s="255"/>
    </row>
    <row r="727">
      <c r="S727" s="255"/>
      <c r="T727" s="255"/>
    </row>
    <row r="728">
      <c r="S728" s="255"/>
      <c r="T728" s="255"/>
    </row>
    <row r="729">
      <c r="S729" s="255"/>
      <c r="T729" s="255"/>
    </row>
    <row r="730">
      <c r="S730" s="255"/>
      <c r="T730" s="255"/>
    </row>
    <row r="731">
      <c r="S731" s="255"/>
      <c r="T731" s="255"/>
    </row>
    <row r="732">
      <c r="S732" s="255"/>
      <c r="T732" s="255"/>
    </row>
    <row r="733">
      <c r="S733" s="255"/>
      <c r="T733" s="255"/>
    </row>
    <row r="734">
      <c r="S734" s="255"/>
      <c r="T734" s="255"/>
    </row>
    <row r="735">
      <c r="S735" s="255"/>
      <c r="T735" s="255"/>
    </row>
    <row r="736">
      <c r="S736" s="255"/>
      <c r="T736" s="255"/>
    </row>
    <row r="737">
      <c r="S737" s="255"/>
      <c r="T737" s="255"/>
    </row>
    <row r="738">
      <c r="S738" s="255"/>
      <c r="T738" s="255"/>
    </row>
    <row r="739">
      <c r="S739" s="255"/>
      <c r="T739" s="255"/>
    </row>
    <row r="740">
      <c r="S740" s="255"/>
      <c r="T740" s="255"/>
    </row>
    <row r="741">
      <c r="S741" s="255"/>
      <c r="T741" s="255"/>
    </row>
    <row r="742">
      <c r="S742" s="255"/>
      <c r="T742" s="255"/>
    </row>
    <row r="743">
      <c r="S743" s="255"/>
      <c r="T743" s="255"/>
    </row>
    <row r="744">
      <c r="S744" s="255"/>
      <c r="T744" s="255"/>
    </row>
    <row r="745">
      <c r="S745" s="255"/>
      <c r="T745" s="255"/>
    </row>
    <row r="746">
      <c r="S746" s="255"/>
      <c r="T746" s="255"/>
    </row>
    <row r="747">
      <c r="S747" s="255"/>
      <c r="T747" s="255"/>
    </row>
    <row r="748">
      <c r="S748" s="255"/>
      <c r="T748" s="255"/>
    </row>
    <row r="749">
      <c r="S749" s="255"/>
      <c r="T749" s="255"/>
    </row>
    <row r="750">
      <c r="S750" s="255"/>
      <c r="T750" s="255"/>
    </row>
    <row r="751">
      <c r="S751" s="255"/>
      <c r="T751" s="255"/>
    </row>
    <row r="752">
      <c r="S752" s="255"/>
      <c r="T752" s="255"/>
    </row>
    <row r="753">
      <c r="S753" s="255"/>
      <c r="T753" s="255"/>
    </row>
    <row r="754">
      <c r="S754" s="255"/>
      <c r="T754" s="255"/>
    </row>
    <row r="755">
      <c r="S755" s="255"/>
      <c r="T755" s="255"/>
    </row>
    <row r="756">
      <c r="S756" s="255"/>
      <c r="T756" s="255"/>
    </row>
    <row r="757">
      <c r="S757" s="255"/>
      <c r="T757" s="255"/>
    </row>
    <row r="758">
      <c r="S758" s="255"/>
      <c r="T758" s="255"/>
    </row>
    <row r="759">
      <c r="S759" s="255"/>
      <c r="T759" s="255"/>
    </row>
    <row r="760">
      <c r="S760" s="255"/>
      <c r="T760" s="255"/>
    </row>
    <row r="761">
      <c r="S761" s="255"/>
      <c r="T761" s="255"/>
    </row>
    <row r="762">
      <c r="S762" s="255"/>
      <c r="T762" s="255"/>
    </row>
    <row r="763">
      <c r="S763" s="255"/>
      <c r="T763" s="255"/>
    </row>
    <row r="764">
      <c r="S764" s="255"/>
      <c r="T764" s="255"/>
    </row>
    <row r="765">
      <c r="S765" s="255"/>
      <c r="T765" s="255"/>
    </row>
    <row r="766">
      <c r="S766" s="255"/>
      <c r="T766" s="255"/>
    </row>
    <row r="767">
      <c r="S767" s="255"/>
      <c r="T767" s="255"/>
    </row>
    <row r="768">
      <c r="S768" s="255"/>
      <c r="T768" s="255"/>
    </row>
    <row r="769">
      <c r="S769" s="255"/>
      <c r="T769" s="255"/>
    </row>
    <row r="770">
      <c r="S770" s="255"/>
      <c r="T770" s="255"/>
    </row>
    <row r="771">
      <c r="S771" s="255"/>
      <c r="T771" s="255"/>
    </row>
    <row r="772">
      <c r="S772" s="255"/>
      <c r="T772" s="255"/>
    </row>
    <row r="773">
      <c r="S773" s="255"/>
      <c r="T773" s="255"/>
    </row>
    <row r="774">
      <c r="S774" s="255"/>
      <c r="T774" s="255"/>
    </row>
    <row r="775">
      <c r="S775" s="255"/>
      <c r="T775" s="255"/>
    </row>
    <row r="776">
      <c r="S776" s="255"/>
      <c r="T776" s="255"/>
    </row>
    <row r="777">
      <c r="S777" s="255"/>
      <c r="T777" s="255"/>
    </row>
    <row r="778">
      <c r="S778" s="255"/>
      <c r="T778" s="255"/>
    </row>
    <row r="779">
      <c r="S779" s="255"/>
      <c r="T779" s="255"/>
    </row>
    <row r="780">
      <c r="S780" s="255"/>
      <c r="T780" s="255"/>
    </row>
    <row r="781">
      <c r="S781" s="255"/>
      <c r="T781" s="255"/>
    </row>
    <row r="782">
      <c r="S782" s="255"/>
      <c r="T782" s="255"/>
    </row>
    <row r="783">
      <c r="S783" s="255"/>
      <c r="T783" s="255"/>
    </row>
    <row r="784">
      <c r="S784" s="255"/>
      <c r="T784" s="255"/>
    </row>
    <row r="785">
      <c r="S785" s="255"/>
      <c r="T785" s="255"/>
    </row>
    <row r="786">
      <c r="S786" s="255"/>
      <c r="T786" s="255"/>
    </row>
    <row r="787">
      <c r="S787" s="255"/>
      <c r="T787" s="255"/>
    </row>
    <row r="788">
      <c r="S788" s="255"/>
      <c r="T788" s="255"/>
    </row>
    <row r="789">
      <c r="S789" s="255"/>
      <c r="T789" s="255"/>
    </row>
    <row r="790">
      <c r="S790" s="255"/>
      <c r="T790" s="255"/>
    </row>
    <row r="791">
      <c r="S791" s="255"/>
      <c r="T791" s="255"/>
    </row>
    <row r="792">
      <c r="S792" s="255"/>
      <c r="T792" s="255"/>
    </row>
    <row r="793">
      <c r="S793" s="255"/>
      <c r="T793" s="255"/>
    </row>
    <row r="794">
      <c r="S794" s="255"/>
      <c r="T794" s="255"/>
    </row>
    <row r="795">
      <c r="S795" s="255"/>
      <c r="T795" s="255"/>
    </row>
    <row r="796">
      <c r="S796" s="255"/>
      <c r="T796" s="255"/>
    </row>
    <row r="797">
      <c r="S797" s="255"/>
      <c r="T797" s="255"/>
    </row>
    <row r="798">
      <c r="S798" s="255"/>
      <c r="T798" s="255"/>
    </row>
    <row r="799">
      <c r="S799" s="255"/>
      <c r="T799" s="255"/>
    </row>
    <row r="800">
      <c r="S800" s="255"/>
      <c r="T800" s="255"/>
    </row>
    <row r="801">
      <c r="S801" s="255"/>
      <c r="T801" s="255"/>
    </row>
    <row r="802">
      <c r="S802" s="255"/>
      <c r="T802" s="255"/>
    </row>
    <row r="803">
      <c r="S803" s="255"/>
      <c r="T803" s="255"/>
    </row>
    <row r="804">
      <c r="S804" s="255"/>
      <c r="T804" s="255"/>
    </row>
    <row r="805">
      <c r="S805" s="255"/>
      <c r="T805" s="255"/>
    </row>
    <row r="806">
      <c r="S806" s="255"/>
      <c r="T806" s="255"/>
    </row>
    <row r="807">
      <c r="S807" s="255"/>
      <c r="T807" s="255"/>
    </row>
    <row r="808">
      <c r="S808" s="255"/>
      <c r="T808" s="255"/>
    </row>
    <row r="809">
      <c r="S809" s="255"/>
      <c r="T809" s="255"/>
    </row>
    <row r="810">
      <c r="S810" s="255"/>
      <c r="T810" s="255"/>
    </row>
    <row r="811">
      <c r="S811" s="255"/>
      <c r="T811" s="255"/>
    </row>
    <row r="812">
      <c r="S812" s="255"/>
      <c r="T812" s="255"/>
    </row>
    <row r="813">
      <c r="S813" s="255"/>
      <c r="T813" s="255"/>
    </row>
    <row r="814">
      <c r="S814" s="255"/>
      <c r="T814" s="255"/>
    </row>
    <row r="815">
      <c r="S815" s="255"/>
      <c r="T815" s="255"/>
    </row>
    <row r="816">
      <c r="S816" s="255"/>
      <c r="T816" s="255"/>
    </row>
    <row r="817">
      <c r="S817" s="255"/>
      <c r="T817" s="255"/>
    </row>
    <row r="818">
      <c r="S818" s="255"/>
      <c r="T818" s="255"/>
    </row>
    <row r="819">
      <c r="S819" s="255"/>
      <c r="T819" s="255"/>
    </row>
    <row r="820">
      <c r="S820" s="255"/>
      <c r="T820" s="255"/>
    </row>
    <row r="821">
      <c r="S821" s="255"/>
      <c r="T821" s="255"/>
    </row>
    <row r="822">
      <c r="S822" s="255"/>
      <c r="T822" s="255"/>
    </row>
    <row r="823">
      <c r="S823" s="255"/>
      <c r="T823" s="255"/>
    </row>
    <row r="824">
      <c r="S824" s="255"/>
      <c r="T824" s="255"/>
    </row>
    <row r="825">
      <c r="S825" s="255"/>
      <c r="T825" s="255"/>
    </row>
    <row r="826">
      <c r="S826" s="255"/>
      <c r="T826" s="255"/>
    </row>
    <row r="827">
      <c r="S827" s="255"/>
      <c r="T827" s="255"/>
    </row>
    <row r="828">
      <c r="S828" s="255"/>
      <c r="T828" s="255"/>
    </row>
    <row r="829">
      <c r="S829" s="255"/>
      <c r="T829" s="255"/>
    </row>
    <row r="830">
      <c r="S830" s="255"/>
      <c r="T830" s="255"/>
    </row>
    <row r="831">
      <c r="S831" s="255"/>
      <c r="T831" s="255"/>
    </row>
    <row r="832">
      <c r="S832" s="255"/>
      <c r="T832" s="255"/>
    </row>
    <row r="833">
      <c r="S833" s="255"/>
      <c r="T833" s="255"/>
    </row>
    <row r="834">
      <c r="S834" s="255"/>
      <c r="T834" s="255"/>
    </row>
    <row r="835">
      <c r="S835" s="255"/>
      <c r="T835" s="255"/>
    </row>
    <row r="836">
      <c r="S836" s="255"/>
      <c r="T836" s="255"/>
    </row>
    <row r="837">
      <c r="S837" s="255"/>
      <c r="T837" s="255"/>
    </row>
    <row r="838">
      <c r="S838" s="255"/>
      <c r="T838" s="255"/>
    </row>
    <row r="839">
      <c r="S839" s="255"/>
      <c r="T839" s="255"/>
    </row>
    <row r="840">
      <c r="S840" s="255"/>
      <c r="T840" s="255"/>
    </row>
    <row r="841">
      <c r="S841" s="255"/>
      <c r="T841" s="255"/>
    </row>
    <row r="842">
      <c r="S842" s="255"/>
      <c r="T842" s="255"/>
    </row>
    <row r="843">
      <c r="S843" s="255"/>
      <c r="T843" s="255"/>
    </row>
    <row r="844">
      <c r="S844" s="255"/>
      <c r="T844" s="255"/>
    </row>
    <row r="845">
      <c r="S845" s="255"/>
      <c r="T845" s="255"/>
    </row>
    <row r="846">
      <c r="S846" s="255"/>
      <c r="T846" s="255"/>
    </row>
    <row r="847">
      <c r="S847" s="255"/>
      <c r="T847" s="255"/>
    </row>
    <row r="848">
      <c r="S848" s="255"/>
      <c r="T848" s="255"/>
    </row>
    <row r="849">
      <c r="S849" s="255"/>
      <c r="T849" s="255"/>
    </row>
    <row r="850">
      <c r="S850" s="255"/>
      <c r="T850" s="255"/>
    </row>
    <row r="851">
      <c r="S851" s="255"/>
      <c r="T851" s="255"/>
    </row>
    <row r="852">
      <c r="S852" s="255"/>
      <c r="T852" s="255"/>
    </row>
    <row r="853">
      <c r="S853" s="255"/>
      <c r="T853" s="255"/>
    </row>
    <row r="854">
      <c r="S854" s="255"/>
      <c r="T854" s="255"/>
    </row>
    <row r="855">
      <c r="S855" s="255"/>
      <c r="T855" s="255"/>
    </row>
    <row r="856">
      <c r="S856" s="255"/>
      <c r="T856" s="255"/>
    </row>
    <row r="857">
      <c r="S857" s="255"/>
      <c r="T857" s="255"/>
    </row>
    <row r="858">
      <c r="S858" s="255"/>
      <c r="T858" s="255"/>
    </row>
    <row r="859">
      <c r="S859" s="255"/>
      <c r="T859" s="255"/>
    </row>
    <row r="860">
      <c r="S860" s="255"/>
      <c r="T860" s="255"/>
    </row>
    <row r="861">
      <c r="S861" s="255"/>
      <c r="T861" s="255"/>
    </row>
    <row r="862">
      <c r="S862" s="255"/>
      <c r="T862" s="255"/>
    </row>
    <row r="863">
      <c r="S863" s="255"/>
      <c r="T863" s="255"/>
    </row>
    <row r="864">
      <c r="S864" s="255"/>
      <c r="T864" s="255"/>
    </row>
    <row r="865">
      <c r="S865" s="255"/>
      <c r="T865" s="255"/>
    </row>
    <row r="866">
      <c r="S866" s="255"/>
      <c r="T866" s="255"/>
    </row>
    <row r="867">
      <c r="S867" s="255"/>
      <c r="T867" s="255"/>
    </row>
    <row r="868">
      <c r="S868" s="255"/>
      <c r="T868" s="255"/>
    </row>
    <row r="869">
      <c r="S869" s="255"/>
      <c r="T869" s="255"/>
    </row>
    <row r="870">
      <c r="S870" s="255"/>
      <c r="T870" s="255"/>
    </row>
    <row r="871">
      <c r="S871" s="255"/>
      <c r="T871" s="255"/>
    </row>
    <row r="872">
      <c r="S872" s="255"/>
      <c r="T872" s="255"/>
    </row>
    <row r="873">
      <c r="S873" s="255"/>
      <c r="T873" s="255"/>
    </row>
    <row r="874">
      <c r="S874" s="255"/>
      <c r="T874" s="255"/>
    </row>
    <row r="875">
      <c r="S875" s="255"/>
      <c r="T875" s="255"/>
    </row>
    <row r="876">
      <c r="S876" s="255"/>
      <c r="T876" s="255"/>
    </row>
    <row r="877">
      <c r="S877" s="255"/>
      <c r="T877" s="255"/>
    </row>
    <row r="878">
      <c r="S878" s="255"/>
      <c r="T878" s="255"/>
    </row>
    <row r="879">
      <c r="S879" s="255"/>
      <c r="T879" s="255"/>
    </row>
    <row r="880">
      <c r="S880" s="255"/>
      <c r="T880" s="255"/>
    </row>
    <row r="881">
      <c r="S881" s="255"/>
      <c r="T881" s="255"/>
    </row>
    <row r="882">
      <c r="S882" s="255"/>
      <c r="T882" s="255"/>
    </row>
    <row r="883">
      <c r="S883" s="255"/>
      <c r="T883" s="255"/>
    </row>
    <row r="884">
      <c r="S884" s="255"/>
      <c r="T884" s="255"/>
    </row>
    <row r="885">
      <c r="S885" s="255"/>
      <c r="T885" s="255"/>
    </row>
    <row r="886">
      <c r="S886" s="255"/>
      <c r="T886" s="255"/>
    </row>
    <row r="887">
      <c r="S887" s="255"/>
      <c r="T887" s="255"/>
    </row>
    <row r="888">
      <c r="S888" s="255"/>
      <c r="T888" s="255"/>
    </row>
    <row r="889">
      <c r="S889" s="255"/>
      <c r="T889" s="255"/>
    </row>
    <row r="890">
      <c r="S890" s="255"/>
      <c r="T890" s="255"/>
    </row>
    <row r="891">
      <c r="S891" s="255"/>
      <c r="T891" s="255"/>
    </row>
    <row r="892">
      <c r="S892" s="255"/>
      <c r="T892" s="255"/>
    </row>
    <row r="893">
      <c r="S893" s="255"/>
      <c r="T893" s="255"/>
    </row>
    <row r="894">
      <c r="S894" s="255"/>
      <c r="T894" s="255"/>
    </row>
    <row r="895">
      <c r="S895" s="255"/>
      <c r="T895" s="255"/>
    </row>
    <row r="896">
      <c r="S896" s="255"/>
      <c r="T896" s="255"/>
    </row>
    <row r="897">
      <c r="S897" s="255"/>
      <c r="T897" s="255"/>
    </row>
    <row r="898">
      <c r="S898" s="255"/>
      <c r="T898" s="255"/>
    </row>
    <row r="899">
      <c r="S899" s="255"/>
      <c r="T899" s="255"/>
    </row>
    <row r="900">
      <c r="S900" s="255"/>
      <c r="T900" s="255"/>
    </row>
    <row r="901">
      <c r="S901" s="255"/>
      <c r="T901" s="255"/>
    </row>
    <row r="902">
      <c r="S902" s="255"/>
      <c r="T902" s="255"/>
    </row>
    <row r="903">
      <c r="S903" s="255"/>
      <c r="T903" s="255"/>
    </row>
    <row r="904">
      <c r="S904" s="255"/>
      <c r="T904" s="255"/>
    </row>
    <row r="905">
      <c r="S905" s="255"/>
      <c r="T905" s="255"/>
    </row>
    <row r="906">
      <c r="S906" s="255"/>
      <c r="T906" s="255"/>
    </row>
    <row r="907">
      <c r="S907" s="255"/>
      <c r="T907" s="255"/>
    </row>
    <row r="908">
      <c r="S908" s="255"/>
      <c r="T908" s="255"/>
    </row>
    <row r="909">
      <c r="S909" s="255"/>
      <c r="T909" s="255"/>
    </row>
    <row r="910">
      <c r="S910" s="255"/>
      <c r="T910" s="255"/>
    </row>
    <row r="911">
      <c r="S911" s="255"/>
      <c r="T911" s="255"/>
    </row>
    <row r="912">
      <c r="S912" s="255"/>
      <c r="T912" s="255"/>
    </row>
    <row r="913">
      <c r="S913" s="255"/>
      <c r="T913" s="255"/>
    </row>
    <row r="914">
      <c r="S914" s="255"/>
      <c r="T914" s="255"/>
    </row>
    <row r="915">
      <c r="S915" s="255"/>
      <c r="T915" s="255"/>
    </row>
    <row r="916">
      <c r="S916" s="255"/>
      <c r="T916" s="255"/>
    </row>
    <row r="917">
      <c r="S917" s="255"/>
      <c r="T917" s="255"/>
    </row>
    <row r="918">
      <c r="S918" s="255"/>
      <c r="T918" s="255"/>
    </row>
    <row r="919">
      <c r="S919" s="255"/>
      <c r="T919" s="255"/>
    </row>
    <row r="920">
      <c r="S920" s="255"/>
      <c r="T920" s="255"/>
    </row>
    <row r="921">
      <c r="S921" s="255"/>
      <c r="T921" s="255"/>
    </row>
    <row r="922">
      <c r="S922" s="255"/>
      <c r="T922" s="255"/>
    </row>
    <row r="923">
      <c r="S923" s="255"/>
      <c r="T923" s="255"/>
    </row>
    <row r="924">
      <c r="S924" s="255"/>
      <c r="T924" s="255"/>
    </row>
    <row r="925">
      <c r="S925" s="255"/>
      <c r="T925" s="255"/>
    </row>
    <row r="926">
      <c r="S926" s="255"/>
      <c r="T926" s="255"/>
    </row>
    <row r="927">
      <c r="S927" s="255"/>
      <c r="T927" s="255"/>
    </row>
    <row r="928">
      <c r="S928" s="255"/>
      <c r="T928" s="255"/>
    </row>
    <row r="929">
      <c r="S929" s="255"/>
      <c r="T929" s="255"/>
    </row>
    <row r="930">
      <c r="S930" s="255"/>
      <c r="T930" s="255"/>
    </row>
    <row r="931">
      <c r="S931" s="255"/>
      <c r="T931" s="255"/>
    </row>
    <row r="932">
      <c r="S932" s="255"/>
      <c r="T932" s="255"/>
    </row>
    <row r="933">
      <c r="S933" s="255"/>
      <c r="T933" s="255"/>
    </row>
    <row r="934">
      <c r="S934" s="255"/>
      <c r="T934" s="255"/>
    </row>
    <row r="935">
      <c r="S935" s="255"/>
      <c r="T935" s="255"/>
    </row>
    <row r="936">
      <c r="S936" s="255"/>
      <c r="T936" s="255"/>
    </row>
    <row r="937">
      <c r="S937" s="255"/>
      <c r="T937" s="255"/>
    </row>
    <row r="938">
      <c r="S938" s="255"/>
      <c r="T938" s="255"/>
    </row>
    <row r="939">
      <c r="S939" s="255"/>
      <c r="T939" s="255"/>
    </row>
    <row r="940">
      <c r="S940" s="255"/>
      <c r="T940" s="255"/>
    </row>
    <row r="941">
      <c r="S941" s="255"/>
      <c r="T941" s="255"/>
    </row>
    <row r="942">
      <c r="S942" s="255"/>
      <c r="T942" s="255"/>
    </row>
    <row r="943">
      <c r="S943" s="255"/>
      <c r="T943" s="255"/>
    </row>
    <row r="944">
      <c r="S944" s="255"/>
      <c r="T944" s="255"/>
    </row>
    <row r="945">
      <c r="S945" s="255"/>
      <c r="T945" s="255"/>
    </row>
    <row r="946">
      <c r="S946" s="255"/>
      <c r="T946" s="255"/>
    </row>
    <row r="947">
      <c r="S947" s="255"/>
      <c r="T947" s="255"/>
    </row>
    <row r="948">
      <c r="S948" s="255"/>
      <c r="T948" s="255"/>
    </row>
    <row r="949">
      <c r="S949" s="255"/>
      <c r="T949" s="255"/>
    </row>
    <row r="950">
      <c r="S950" s="255"/>
      <c r="T950" s="255"/>
    </row>
    <row r="951">
      <c r="S951" s="255"/>
      <c r="T951" s="255"/>
    </row>
    <row r="952">
      <c r="S952" s="255"/>
      <c r="T952" s="255"/>
    </row>
    <row r="953">
      <c r="S953" s="255"/>
      <c r="T953" s="255"/>
    </row>
    <row r="954">
      <c r="S954" s="255"/>
      <c r="T954" s="255"/>
    </row>
    <row r="955">
      <c r="S955" s="255"/>
      <c r="T955" s="255"/>
    </row>
    <row r="956">
      <c r="S956" s="255"/>
      <c r="T956" s="255"/>
    </row>
    <row r="957">
      <c r="S957" s="255"/>
      <c r="T957" s="255"/>
    </row>
    <row r="958">
      <c r="S958" s="255"/>
      <c r="T958" s="255"/>
    </row>
    <row r="959">
      <c r="S959" s="255"/>
      <c r="T959" s="255"/>
    </row>
    <row r="960">
      <c r="S960" s="255"/>
      <c r="T960" s="255"/>
    </row>
    <row r="961">
      <c r="S961" s="255"/>
      <c r="T961" s="255"/>
    </row>
    <row r="962">
      <c r="S962" s="255"/>
      <c r="T962" s="255"/>
    </row>
    <row r="963">
      <c r="S963" s="255"/>
      <c r="T963" s="255"/>
    </row>
    <row r="964">
      <c r="S964" s="255"/>
      <c r="T964" s="255"/>
    </row>
    <row r="965">
      <c r="S965" s="255"/>
      <c r="T965" s="255"/>
    </row>
    <row r="966">
      <c r="S966" s="255"/>
      <c r="T966" s="255"/>
    </row>
    <row r="967">
      <c r="S967" s="255"/>
      <c r="T967" s="255"/>
    </row>
    <row r="968">
      <c r="S968" s="255"/>
      <c r="T968" s="255"/>
    </row>
    <row r="969">
      <c r="S969" s="255"/>
      <c r="T969" s="255"/>
    </row>
    <row r="970">
      <c r="S970" s="255"/>
      <c r="T970" s="255"/>
    </row>
    <row r="971">
      <c r="S971" s="255"/>
      <c r="T971" s="255"/>
    </row>
    <row r="972">
      <c r="S972" s="255"/>
      <c r="T972" s="255"/>
    </row>
    <row r="973">
      <c r="S973" s="255"/>
      <c r="T973" s="255"/>
    </row>
    <row r="974">
      <c r="S974" s="255"/>
      <c r="T974" s="255"/>
    </row>
    <row r="975">
      <c r="S975" s="255"/>
      <c r="T975" s="255"/>
    </row>
    <row r="976">
      <c r="S976" s="255"/>
      <c r="T976" s="255"/>
    </row>
    <row r="977">
      <c r="S977" s="255"/>
      <c r="T977" s="255"/>
    </row>
    <row r="978">
      <c r="S978" s="255"/>
      <c r="T978" s="255"/>
    </row>
    <row r="979">
      <c r="S979" s="255"/>
      <c r="T979" s="255"/>
    </row>
    <row r="980">
      <c r="S980" s="255"/>
      <c r="T980" s="255"/>
    </row>
    <row r="981">
      <c r="S981" s="255"/>
      <c r="T981" s="255"/>
    </row>
    <row r="982">
      <c r="S982" s="255"/>
      <c r="T982" s="255"/>
    </row>
    <row r="983">
      <c r="S983" s="255"/>
      <c r="T983" s="255"/>
    </row>
    <row r="984">
      <c r="S984" s="255"/>
      <c r="T984" s="255"/>
    </row>
    <row r="985">
      <c r="S985" s="255"/>
      <c r="T985" s="255"/>
    </row>
    <row r="986">
      <c r="S986" s="255"/>
      <c r="T986" s="255"/>
    </row>
    <row r="987">
      <c r="S987" s="255"/>
      <c r="T987" s="255"/>
    </row>
    <row r="988">
      <c r="S988" s="255"/>
      <c r="T988" s="255"/>
    </row>
    <row r="989">
      <c r="S989" s="255"/>
      <c r="T989" s="255"/>
    </row>
    <row r="990">
      <c r="S990" s="255"/>
      <c r="T990" s="255"/>
    </row>
    <row r="991">
      <c r="S991" s="255"/>
      <c r="T991" s="255"/>
    </row>
    <row r="992">
      <c r="S992" s="255"/>
      <c r="T992" s="255"/>
    </row>
    <row r="993">
      <c r="S993" s="255"/>
      <c r="T993" s="255"/>
    </row>
    <row r="994">
      <c r="S994" s="255"/>
      <c r="T994" s="255"/>
    </row>
    <row r="995">
      <c r="S995" s="255"/>
      <c r="T995" s="255"/>
    </row>
    <row r="996">
      <c r="S996" s="255"/>
      <c r="T996" s="255"/>
    </row>
    <row r="997">
      <c r="S997" s="255"/>
      <c r="T997" s="255"/>
    </row>
    <row r="998">
      <c r="S998" s="255"/>
      <c r="T998" s="255"/>
    </row>
    <row r="999">
      <c r="S999" s="255"/>
      <c r="T999" s="255"/>
    </row>
  </sheetData>
  <conditionalFormatting sqref="A5 B9:B16 C9:R26 B18:B26 A35 B39:R41 A50 B54:R56 A64 B68:R68">
    <cfRule type="containsText" dxfId="14" priority="1" operator="containsText" text="X">
      <formula>NOT(ISERROR(SEARCH(("X"),(A5))))</formula>
    </cfRule>
  </conditionalFormatting>
  <conditionalFormatting sqref="A5 B9:B16 C9:R26 B18:B26 A35 B39:R41 A50 B54:R56 A64 B68:R68">
    <cfRule type="containsText" dxfId="15" priority="2" operator="containsText" text="NOM">
      <formula>NOT(ISERROR(SEARCH(("NOM"),(A5))))</formula>
    </cfRule>
  </conditionalFormatting>
  <conditionalFormatting sqref="A5 B9:B16 C9:R26 B18:B26 A35 B39:R41 A50 B54:R56 A64 B68:R68">
    <cfRule type="containsText" dxfId="16" priority="3" operator="containsText" text="BAN">
      <formula>NOT(ISERROR(SEARCH(("BAN"),(A5))))</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2.25" customHeight="1">
      <c r="A1" s="438" t="s">
        <v>1599</v>
      </c>
    </row>
    <row r="2">
      <c r="A2" s="439" t="s">
        <v>1600</v>
      </c>
      <c r="B2" s="440"/>
      <c r="C2" s="440"/>
      <c r="D2" s="441"/>
      <c r="E2" s="442" t="s">
        <v>1601</v>
      </c>
      <c r="F2" s="440"/>
      <c r="G2" s="440"/>
      <c r="H2" s="441"/>
      <c r="I2" s="442" t="s">
        <v>1603</v>
      </c>
      <c r="J2" s="440"/>
      <c r="K2" s="440"/>
      <c r="L2" s="441"/>
    </row>
    <row r="3">
      <c r="A3" s="443"/>
      <c r="B3" s="444">
        <f t="shared" ref="B3:C3" si="1">SUM(B5:B9)</f>
        <v>7</v>
      </c>
      <c r="C3" s="444">
        <f t="shared" si="1"/>
        <v>6</v>
      </c>
      <c r="D3" s="445"/>
      <c r="E3" s="446"/>
      <c r="F3" s="444">
        <f t="shared" ref="F3:G3" si="2">SUM(F5:F9)</f>
        <v>6</v>
      </c>
      <c r="G3" s="444">
        <f t="shared" si="2"/>
        <v>9</v>
      </c>
      <c r="H3" s="445"/>
      <c r="I3" s="446"/>
      <c r="J3" s="444">
        <f t="shared" ref="J3:K3" si="3">SUM(J5:J9)</f>
        <v>8</v>
      </c>
      <c r="K3" s="444">
        <f t="shared" si="3"/>
        <v>6</v>
      </c>
      <c r="L3" s="445"/>
    </row>
    <row r="4">
      <c r="A4" s="447" t="s">
        <v>680</v>
      </c>
      <c r="B4" s="444" t="s">
        <v>994</v>
      </c>
      <c r="C4" s="444" t="s">
        <v>995</v>
      </c>
      <c r="D4" s="448" t="s">
        <v>996</v>
      </c>
      <c r="E4" s="449" t="s">
        <v>680</v>
      </c>
      <c r="F4" s="444" t="s">
        <v>994</v>
      </c>
      <c r="G4" s="444" t="s">
        <v>995</v>
      </c>
      <c r="H4" s="448" t="s">
        <v>996</v>
      </c>
      <c r="I4" s="449" t="s">
        <v>680</v>
      </c>
      <c r="J4" s="444" t="s">
        <v>994</v>
      </c>
      <c r="K4" s="444" t="s">
        <v>995</v>
      </c>
      <c r="L4" s="448" t="s">
        <v>996</v>
      </c>
    </row>
    <row r="5">
      <c r="A5" s="450" t="s">
        <v>999</v>
      </c>
      <c r="B5" s="451">
        <v>3.0</v>
      </c>
      <c r="C5" s="452">
        <v>0.0</v>
      </c>
      <c r="D5" s="445"/>
      <c r="E5" s="453" t="s">
        <v>1604</v>
      </c>
      <c r="F5" s="452">
        <v>1.0</v>
      </c>
      <c r="G5" s="451">
        <v>2.0</v>
      </c>
      <c r="H5" s="445"/>
      <c r="I5" s="454" t="s">
        <v>1074</v>
      </c>
      <c r="J5" s="451">
        <v>3.0</v>
      </c>
      <c r="K5" s="455">
        <v>1.0</v>
      </c>
      <c r="L5" s="445"/>
    </row>
    <row r="6">
      <c r="A6" s="450" t="s">
        <v>1023</v>
      </c>
      <c r="B6" s="451">
        <v>2.0</v>
      </c>
      <c r="C6" s="452">
        <v>0.0</v>
      </c>
      <c r="D6" s="445"/>
      <c r="E6" s="453" t="s">
        <v>1064</v>
      </c>
      <c r="F6" s="451">
        <v>2.0</v>
      </c>
      <c r="G6" s="452">
        <v>0.0</v>
      </c>
      <c r="H6" s="445"/>
      <c r="I6" s="456" t="s">
        <v>1053</v>
      </c>
      <c r="J6" s="451">
        <v>1.0</v>
      </c>
      <c r="K6" s="452">
        <v>1.0</v>
      </c>
      <c r="L6" s="457" t="s">
        <v>1605</v>
      </c>
    </row>
    <row r="7">
      <c r="A7" s="458" t="s">
        <v>1606</v>
      </c>
      <c r="B7" s="452">
        <v>1.0</v>
      </c>
      <c r="C7" s="451">
        <v>2.0</v>
      </c>
      <c r="D7" s="445"/>
      <c r="E7" s="453" t="s">
        <v>1012</v>
      </c>
      <c r="F7" s="452">
        <v>1.0</v>
      </c>
      <c r="G7" s="451">
        <v>3.0</v>
      </c>
      <c r="H7" s="445"/>
      <c r="I7" s="454" t="s">
        <v>1607</v>
      </c>
      <c r="J7" s="451">
        <v>2.0</v>
      </c>
      <c r="K7" s="455">
        <v>0.0</v>
      </c>
      <c r="L7" s="445"/>
    </row>
    <row r="8">
      <c r="A8" s="459" t="s">
        <v>1061</v>
      </c>
      <c r="B8" s="452">
        <v>0.0</v>
      </c>
      <c r="C8" s="451">
        <v>3.0</v>
      </c>
      <c r="D8" s="445"/>
      <c r="E8" s="460" t="s">
        <v>1026</v>
      </c>
      <c r="F8" s="451">
        <v>1.0</v>
      </c>
      <c r="G8" s="452">
        <v>1.0</v>
      </c>
      <c r="H8" s="445" t="s">
        <v>1608</v>
      </c>
      <c r="I8" s="461" t="s">
        <v>1092</v>
      </c>
      <c r="J8" s="455">
        <v>0.0</v>
      </c>
      <c r="K8" s="451">
        <v>3.0</v>
      </c>
      <c r="L8" s="445"/>
    </row>
    <row r="9">
      <c r="A9" s="458" t="s">
        <v>1609</v>
      </c>
      <c r="B9" s="452">
        <v>1.0</v>
      </c>
      <c r="C9" s="451">
        <v>1.0</v>
      </c>
      <c r="D9" s="457" t="s">
        <v>1605</v>
      </c>
      <c r="E9" s="462" t="s">
        <v>1048</v>
      </c>
      <c r="F9" s="452">
        <v>1.0</v>
      </c>
      <c r="G9" s="451">
        <v>3.0</v>
      </c>
      <c r="H9" s="445" t="s">
        <v>1610</v>
      </c>
      <c r="I9" s="461" t="s">
        <v>1321</v>
      </c>
      <c r="J9" s="451">
        <v>2.0</v>
      </c>
      <c r="K9" s="455">
        <v>1.0</v>
      </c>
      <c r="L9" s="445"/>
    </row>
    <row r="10">
      <c r="A10" s="443"/>
      <c r="B10" s="444">
        <v>5.0</v>
      </c>
      <c r="C10" s="444">
        <v>6.0</v>
      </c>
      <c r="D10" s="445"/>
      <c r="E10" s="446"/>
      <c r="F10" s="444">
        <v>3.0</v>
      </c>
      <c r="G10" s="444">
        <v>8.0</v>
      </c>
      <c r="H10" s="445"/>
      <c r="I10" s="446"/>
      <c r="J10" s="444">
        <v>8.0</v>
      </c>
      <c r="K10" s="444">
        <v>3.0</v>
      </c>
      <c r="L10" s="445"/>
    </row>
    <row r="11">
      <c r="A11" s="463"/>
      <c r="B11" s="464">
        <f>B10+C10</f>
        <v>11</v>
      </c>
      <c r="C11" s="465"/>
      <c r="D11" s="466"/>
      <c r="E11" s="467"/>
      <c r="F11" s="464">
        <f>F10+G10</f>
        <v>11</v>
      </c>
      <c r="G11" s="465"/>
      <c r="H11" s="466"/>
      <c r="I11" s="467"/>
      <c r="J11" s="464">
        <f>J10+K10</f>
        <v>11</v>
      </c>
      <c r="K11" s="465"/>
      <c r="L11" s="466"/>
    </row>
    <row r="12">
      <c r="A12" s="468" t="s">
        <v>1612</v>
      </c>
      <c r="B12" s="446"/>
      <c r="C12" s="446"/>
      <c r="D12" s="445"/>
      <c r="E12" s="469" t="s">
        <v>1516</v>
      </c>
      <c r="F12" s="446"/>
      <c r="G12" s="446"/>
      <c r="H12" s="445"/>
      <c r="I12" s="469" t="s">
        <v>1513</v>
      </c>
      <c r="J12" s="446"/>
      <c r="K12" s="446"/>
      <c r="L12" s="445"/>
    </row>
    <row r="13">
      <c r="A13" s="443"/>
      <c r="B13" s="444">
        <f t="shared" ref="B13:C13" si="4">SUM(B15:B19)</f>
        <v>7</v>
      </c>
      <c r="C13" s="444">
        <f t="shared" si="4"/>
        <v>8</v>
      </c>
      <c r="D13" s="445"/>
      <c r="E13" s="446"/>
      <c r="F13" s="444">
        <f t="shared" ref="F13:G13" si="5">SUM(F15:F21)</f>
        <v>22</v>
      </c>
      <c r="G13" s="444">
        <f t="shared" si="5"/>
        <v>13</v>
      </c>
      <c r="H13" s="448"/>
      <c r="I13" s="446"/>
      <c r="J13" s="444">
        <f t="shared" ref="J13:K13" si="6">SUM(J15:J19)</f>
        <v>7</v>
      </c>
      <c r="K13" s="444">
        <f t="shared" si="6"/>
        <v>8</v>
      </c>
      <c r="L13" s="445"/>
    </row>
    <row r="14">
      <c r="A14" s="470" t="s">
        <v>680</v>
      </c>
      <c r="B14" s="444" t="s">
        <v>994</v>
      </c>
      <c r="C14" s="444" t="s">
        <v>995</v>
      </c>
      <c r="D14" s="448" t="s">
        <v>996</v>
      </c>
      <c r="E14" s="449" t="s">
        <v>680</v>
      </c>
      <c r="F14" s="444" t="s">
        <v>994</v>
      </c>
      <c r="G14" s="444" t="s">
        <v>995</v>
      </c>
      <c r="H14" s="448" t="s">
        <v>996</v>
      </c>
      <c r="I14" s="444" t="s">
        <v>680</v>
      </c>
      <c r="J14" s="444" t="s">
        <v>994</v>
      </c>
      <c r="K14" s="444" t="s">
        <v>995</v>
      </c>
      <c r="L14" s="448" t="s">
        <v>996</v>
      </c>
    </row>
    <row r="15">
      <c r="A15" s="458" t="s">
        <v>1004</v>
      </c>
      <c r="B15" s="452">
        <v>1.0</v>
      </c>
      <c r="C15" s="451">
        <v>2.0</v>
      </c>
      <c r="D15" s="445"/>
      <c r="E15" s="454" t="s">
        <v>1010</v>
      </c>
      <c r="F15" s="451">
        <v>3.0</v>
      </c>
      <c r="G15" s="452">
        <v>1.0</v>
      </c>
      <c r="H15" s="445"/>
      <c r="I15" s="460" t="s">
        <v>1007</v>
      </c>
      <c r="J15" s="451">
        <v>2.0</v>
      </c>
      <c r="K15" s="452">
        <v>1.0</v>
      </c>
      <c r="L15" s="445"/>
    </row>
    <row r="16">
      <c r="A16" s="471" t="s">
        <v>1045</v>
      </c>
      <c r="B16" s="452">
        <v>0.0</v>
      </c>
      <c r="C16" s="451">
        <v>4.0</v>
      </c>
      <c r="D16" s="457" t="s">
        <v>1610</v>
      </c>
      <c r="E16" s="454" t="s">
        <v>1033</v>
      </c>
      <c r="F16" s="452">
        <v>2.0</v>
      </c>
      <c r="G16" s="451">
        <v>3.0</v>
      </c>
      <c r="H16" s="445"/>
      <c r="I16" s="460" t="s">
        <v>1039</v>
      </c>
      <c r="J16" s="452">
        <v>1.0</v>
      </c>
      <c r="K16" s="451">
        <v>2.0</v>
      </c>
      <c r="L16" s="445"/>
    </row>
    <row r="17">
      <c r="A17" s="458" t="s">
        <v>1030</v>
      </c>
      <c r="B17" s="451">
        <v>1.0</v>
      </c>
      <c r="C17" s="452">
        <v>0.0</v>
      </c>
      <c r="D17" s="457" t="s">
        <v>1613</v>
      </c>
      <c r="E17" s="461" t="s">
        <v>1021</v>
      </c>
      <c r="F17" s="452">
        <v>0.0</v>
      </c>
      <c r="G17" s="451">
        <v>2.0</v>
      </c>
      <c r="H17" s="445"/>
      <c r="I17" s="453" t="s">
        <v>1051</v>
      </c>
      <c r="J17" s="452">
        <v>0.0</v>
      </c>
      <c r="K17" s="451">
        <v>2.0</v>
      </c>
      <c r="L17" s="445"/>
    </row>
    <row r="18">
      <c r="A18" s="471" t="s">
        <v>1067</v>
      </c>
      <c r="B18" s="451">
        <v>2.0</v>
      </c>
      <c r="C18" s="452">
        <v>1.0</v>
      </c>
      <c r="D18" s="445"/>
      <c r="E18" s="461" t="s">
        <v>1614</v>
      </c>
      <c r="F18" s="451">
        <v>1.0</v>
      </c>
      <c r="G18" s="452">
        <v>1.0</v>
      </c>
      <c r="H18" s="445"/>
      <c r="I18" s="462" t="s">
        <v>1103</v>
      </c>
      <c r="J18" s="451">
        <v>3.0</v>
      </c>
      <c r="K18" s="452">
        <v>1.0</v>
      </c>
      <c r="L18" s="445"/>
    </row>
    <row r="19">
      <c r="A19" s="459" t="s">
        <v>1303</v>
      </c>
      <c r="B19" s="451">
        <v>3.0</v>
      </c>
      <c r="C19" s="452">
        <v>1.0</v>
      </c>
      <c r="D19" s="445"/>
      <c r="E19" s="456" t="s">
        <v>1090</v>
      </c>
      <c r="F19" s="451">
        <v>1.0</v>
      </c>
      <c r="G19" s="452">
        <v>1.0</v>
      </c>
      <c r="H19" s="457" t="s">
        <v>1608</v>
      </c>
      <c r="I19" s="460" t="s">
        <v>1099</v>
      </c>
      <c r="J19" s="452">
        <v>1.0</v>
      </c>
      <c r="K19" s="451">
        <v>2.0</v>
      </c>
      <c r="L19" s="457" t="s">
        <v>1613</v>
      </c>
    </row>
    <row r="20">
      <c r="A20" s="443"/>
      <c r="B20" s="444">
        <v>6.0</v>
      </c>
      <c r="C20" s="472">
        <v>6.0</v>
      </c>
      <c r="D20" s="445"/>
      <c r="E20" s="446"/>
      <c r="F20" s="444">
        <v>5.0</v>
      </c>
      <c r="G20" s="444">
        <v>5.0</v>
      </c>
      <c r="H20" s="445"/>
      <c r="I20" s="446"/>
      <c r="J20" s="444">
        <v>5.0</v>
      </c>
      <c r="K20" s="444">
        <v>6.0</v>
      </c>
      <c r="L20" s="445"/>
    </row>
    <row r="21">
      <c r="A21" s="463"/>
      <c r="B21" s="473">
        <f>B20+C20</f>
        <v>12</v>
      </c>
      <c r="C21" s="465"/>
      <c r="D21" s="466"/>
      <c r="E21" s="467"/>
      <c r="F21" s="474">
        <f>F20+G20</f>
        <v>10</v>
      </c>
      <c r="G21" s="465"/>
      <c r="H21" s="466"/>
      <c r="I21" s="467"/>
      <c r="J21" s="464">
        <f>J20+K20</f>
        <v>11</v>
      </c>
      <c r="K21" s="465"/>
      <c r="L21" s="466"/>
    </row>
  </sheetData>
  <mergeCells count="7">
    <mergeCell ref="A1:L1"/>
    <mergeCell ref="B11:C11"/>
    <mergeCell ref="F11:G11"/>
    <mergeCell ref="J11:K11"/>
    <mergeCell ref="B21:C21"/>
    <mergeCell ref="F21:G21"/>
    <mergeCell ref="J21:K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71.57"/>
    <col customWidth="1" min="4" max="4" width="17.29"/>
    <col customWidth="1" min="5" max="5" width="71.57"/>
  </cols>
  <sheetData>
    <row r="1">
      <c r="A1" s="13" t="s">
        <v>0</v>
      </c>
      <c r="E1" s="15"/>
    </row>
    <row r="2">
      <c r="E2" s="15"/>
    </row>
    <row r="3">
      <c r="A3" s="17" t="s">
        <v>1</v>
      </c>
      <c r="B3" s="18"/>
      <c r="C3" s="19"/>
      <c r="D3" s="20" t="s">
        <v>2</v>
      </c>
      <c r="E3" s="18"/>
    </row>
    <row r="4">
      <c r="A4" s="22" t="s">
        <v>4</v>
      </c>
      <c r="B4" s="23" t="s">
        <v>6</v>
      </c>
      <c r="C4" s="19"/>
      <c r="D4" s="22" t="s">
        <v>4</v>
      </c>
      <c r="E4" s="23" t="s">
        <v>7</v>
      </c>
    </row>
    <row r="5">
      <c r="A5" s="22" t="s">
        <v>8</v>
      </c>
      <c r="B5" s="24" t="s">
        <v>9</v>
      </c>
      <c r="C5" s="19"/>
      <c r="D5" s="22" t="s">
        <v>8</v>
      </c>
      <c r="E5" s="24" t="s">
        <v>10</v>
      </c>
    </row>
    <row r="6">
      <c r="A6" s="22" t="s">
        <v>11</v>
      </c>
      <c r="B6" s="25">
        <v>3.0</v>
      </c>
      <c r="C6" s="19"/>
      <c r="D6" s="22" t="s">
        <v>11</v>
      </c>
      <c r="E6" s="25">
        <v>3.0</v>
      </c>
    </row>
    <row r="7" ht="163.5" customHeight="1">
      <c r="A7" s="26" t="s">
        <v>12</v>
      </c>
      <c r="B7" s="24" t="s">
        <v>13</v>
      </c>
      <c r="C7" s="19"/>
      <c r="D7" s="26" t="s">
        <v>12</v>
      </c>
      <c r="E7" s="24" t="s">
        <v>14</v>
      </c>
    </row>
    <row r="8">
      <c r="A8" s="22" t="s">
        <v>15</v>
      </c>
      <c r="B8" s="23" t="s">
        <v>16</v>
      </c>
      <c r="C8" s="19"/>
      <c r="D8" s="22" t="s">
        <v>15</v>
      </c>
      <c r="E8" s="23" t="s">
        <v>17</v>
      </c>
    </row>
    <row r="9">
      <c r="A9" s="22" t="s">
        <v>18</v>
      </c>
      <c r="B9" s="27" t="s">
        <v>19</v>
      </c>
      <c r="C9" s="19"/>
      <c r="D9" s="22" t="s">
        <v>18</v>
      </c>
      <c r="E9" s="23" t="s">
        <v>20</v>
      </c>
    </row>
    <row r="10">
      <c r="A10" s="22" t="s">
        <v>21</v>
      </c>
      <c r="B10" s="24" t="s">
        <v>22</v>
      </c>
      <c r="C10" s="19"/>
      <c r="D10" s="22" t="s">
        <v>21</v>
      </c>
      <c r="E10" s="24" t="s">
        <v>23</v>
      </c>
    </row>
    <row r="11">
      <c r="A11" s="22" t="s">
        <v>24</v>
      </c>
      <c r="B11" s="24" t="s">
        <v>25</v>
      </c>
      <c r="C11" s="19"/>
      <c r="D11" s="22" t="s">
        <v>24</v>
      </c>
      <c r="E11" s="24" t="s">
        <v>26</v>
      </c>
    </row>
    <row r="12">
      <c r="A12" s="22" t="s">
        <v>27</v>
      </c>
      <c r="B12" s="24" t="s">
        <v>28</v>
      </c>
      <c r="C12" s="19"/>
      <c r="D12" s="22" t="s">
        <v>27</v>
      </c>
      <c r="E12" s="24" t="s">
        <v>29</v>
      </c>
    </row>
    <row r="13">
      <c r="A13" s="28"/>
      <c r="B13" s="28"/>
      <c r="C13" s="29"/>
      <c r="D13" s="28"/>
      <c r="E13" s="28"/>
    </row>
    <row r="14">
      <c r="A14" s="31" t="s">
        <v>30</v>
      </c>
      <c r="B14" s="18"/>
      <c r="C14" s="19"/>
      <c r="D14" s="34" t="s">
        <v>31</v>
      </c>
      <c r="E14" s="18"/>
    </row>
    <row r="15">
      <c r="A15" s="22" t="s">
        <v>4</v>
      </c>
      <c r="B15" s="23" t="s">
        <v>38</v>
      </c>
      <c r="C15" s="19"/>
      <c r="D15" s="22" t="s">
        <v>4</v>
      </c>
      <c r="E15" s="23" t="s">
        <v>39</v>
      </c>
    </row>
    <row r="16">
      <c r="A16" s="22" t="s">
        <v>8</v>
      </c>
      <c r="B16" s="24" t="s">
        <v>44</v>
      </c>
      <c r="C16" s="19"/>
      <c r="D16" s="22" t="s">
        <v>8</v>
      </c>
      <c r="E16" s="23" t="s">
        <v>45</v>
      </c>
    </row>
    <row r="17">
      <c r="A17" s="22" t="s">
        <v>11</v>
      </c>
      <c r="B17" s="25">
        <v>2.0</v>
      </c>
      <c r="C17" s="19"/>
      <c r="D17" s="22" t="s">
        <v>11</v>
      </c>
      <c r="E17" s="25">
        <v>3.0</v>
      </c>
    </row>
    <row r="18">
      <c r="A18" s="26" t="s">
        <v>12</v>
      </c>
      <c r="B18" s="24" t="s">
        <v>47</v>
      </c>
      <c r="C18" s="19"/>
      <c r="D18" s="26" t="s">
        <v>12</v>
      </c>
      <c r="E18" s="24" t="s">
        <v>50</v>
      </c>
    </row>
    <row r="19">
      <c r="A19" s="22" t="s">
        <v>15</v>
      </c>
      <c r="B19" s="23" t="s">
        <v>52</v>
      </c>
      <c r="C19" s="19"/>
      <c r="D19" s="22" t="s">
        <v>15</v>
      </c>
      <c r="E19" s="23" t="s">
        <v>53</v>
      </c>
    </row>
    <row r="20">
      <c r="A20" s="22" t="s">
        <v>18</v>
      </c>
      <c r="B20" s="23" t="s">
        <v>54</v>
      </c>
      <c r="C20" s="19"/>
      <c r="D20" s="22" t="s">
        <v>18</v>
      </c>
      <c r="E20" s="41" t="s">
        <v>57</v>
      </c>
    </row>
    <row r="21">
      <c r="A21" s="22" t="s">
        <v>21</v>
      </c>
      <c r="B21" s="25"/>
      <c r="C21" s="19"/>
      <c r="D21" s="22" t="s">
        <v>21</v>
      </c>
      <c r="E21" s="25"/>
    </row>
    <row r="22">
      <c r="A22" s="22" t="s">
        <v>24</v>
      </c>
      <c r="B22" s="24" t="s">
        <v>59</v>
      </c>
      <c r="C22" s="19"/>
      <c r="D22" s="22" t="s">
        <v>24</v>
      </c>
      <c r="E22" s="23" t="s">
        <v>60</v>
      </c>
    </row>
    <row r="23">
      <c r="A23" s="22" t="s">
        <v>27</v>
      </c>
      <c r="B23" s="24" t="s">
        <v>62</v>
      </c>
      <c r="C23" s="19"/>
      <c r="D23" s="22" t="s">
        <v>27</v>
      </c>
      <c r="E23" s="24" t="s">
        <v>64</v>
      </c>
    </row>
    <row r="24">
      <c r="A24" s="28"/>
      <c r="B24" s="28"/>
      <c r="C24" s="29"/>
      <c r="D24" s="28"/>
      <c r="E24" s="28"/>
    </row>
    <row r="25">
      <c r="A25" s="46" t="s">
        <v>65</v>
      </c>
      <c r="B25" s="18"/>
      <c r="C25" s="19"/>
      <c r="D25" s="51" t="s">
        <v>66</v>
      </c>
      <c r="E25" s="18"/>
    </row>
    <row r="26">
      <c r="A26" s="22" t="s">
        <v>4</v>
      </c>
      <c r="B26" s="23" t="s">
        <v>83</v>
      </c>
      <c r="C26" s="19"/>
      <c r="D26" s="22" t="s">
        <v>4</v>
      </c>
      <c r="E26" s="23" t="s">
        <v>84</v>
      </c>
    </row>
    <row r="27">
      <c r="A27" s="22" t="s">
        <v>8</v>
      </c>
      <c r="B27" s="24" t="s">
        <v>85</v>
      </c>
      <c r="C27" s="19"/>
      <c r="D27" s="22" t="s">
        <v>8</v>
      </c>
      <c r="E27" s="24" t="s">
        <v>87</v>
      </c>
    </row>
    <row r="28">
      <c r="A28" s="22" t="s">
        <v>11</v>
      </c>
      <c r="B28" s="25">
        <v>3.0</v>
      </c>
      <c r="C28" s="19"/>
      <c r="D28" s="22" t="s">
        <v>11</v>
      </c>
      <c r="E28" s="25">
        <v>3.0</v>
      </c>
    </row>
    <row r="29">
      <c r="A29" s="26" t="s">
        <v>12</v>
      </c>
      <c r="B29" s="24" t="s">
        <v>89</v>
      </c>
      <c r="C29" s="19"/>
      <c r="D29" s="26" t="s">
        <v>12</v>
      </c>
      <c r="E29" s="24" t="s">
        <v>90</v>
      </c>
    </row>
    <row r="30">
      <c r="A30" s="22" t="s">
        <v>15</v>
      </c>
      <c r="B30" s="23" t="s">
        <v>91</v>
      </c>
      <c r="C30" s="19"/>
      <c r="D30" s="22" t="s">
        <v>15</v>
      </c>
      <c r="E30" s="23" t="s">
        <v>92</v>
      </c>
    </row>
    <row r="31">
      <c r="A31" s="22" t="s">
        <v>18</v>
      </c>
      <c r="B31" s="62" t="s">
        <v>94</v>
      </c>
      <c r="C31" s="19"/>
      <c r="D31" s="22" t="s">
        <v>18</v>
      </c>
      <c r="E31" s="25" t="s">
        <v>120</v>
      </c>
    </row>
    <row r="32">
      <c r="A32" s="22" t="s">
        <v>21</v>
      </c>
      <c r="B32" s="24" t="s">
        <v>121</v>
      </c>
      <c r="C32" s="19"/>
      <c r="D32" s="22" t="s">
        <v>21</v>
      </c>
      <c r="E32" s="24" t="s">
        <v>122</v>
      </c>
    </row>
    <row r="33">
      <c r="A33" s="22" t="s">
        <v>24</v>
      </c>
      <c r="B33" s="24" t="s">
        <v>124</v>
      </c>
      <c r="C33" s="19"/>
      <c r="D33" s="22" t="s">
        <v>24</v>
      </c>
      <c r="E33" s="24" t="s">
        <v>126</v>
      </c>
    </row>
    <row r="34">
      <c r="A34" s="22" t="s">
        <v>27</v>
      </c>
      <c r="B34" s="24" t="s">
        <v>128</v>
      </c>
      <c r="C34" s="19"/>
      <c r="D34" s="22" t="s">
        <v>27</v>
      </c>
      <c r="E34" s="24" t="s">
        <v>132</v>
      </c>
    </row>
    <row r="35">
      <c r="A35" s="28"/>
      <c r="B35" s="28"/>
      <c r="C35" s="29"/>
      <c r="D35" s="28"/>
      <c r="E35" s="28"/>
    </row>
    <row r="36">
      <c r="A36" s="66" t="s">
        <v>135</v>
      </c>
      <c r="B36" s="18"/>
      <c r="C36" s="19"/>
      <c r="D36" s="67" t="s">
        <v>143</v>
      </c>
      <c r="E36" s="18"/>
    </row>
    <row r="37">
      <c r="A37" s="22" t="s">
        <v>4</v>
      </c>
      <c r="B37" s="23" t="s">
        <v>146</v>
      </c>
      <c r="C37" s="19"/>
      <c r="D37" s="22" t="s">
        <v>4</v>
      </c>
      <c r="E37" s="23" t="s">
        <v>147</v>
      </c>
    </row>
    <row r="38">
      <c r="A38" s="22" t="s">
        <v>8</v>
      </c>
      <c r="B38" s="24" t="s">
        <v>148</v>
      </c>
      <c r="C38" s="19"/>
      <c r="D38" s="22" t="s">
        <v>8</v>
      </c>
      <c r="E38" s="23" t="s">
        <v>149</v>
      </c>
    </row>
    <row r="39">
      <c r="A39" s="22" t="s">
        <v>11</v>
      </c>
      <c r="B39" s="25">
        <v>4.0</v>
      </c>
      <c r="C39" s="19"/>
      <c r="D39" s="22" t="s">
        <v>11</v>
      </c>
      <c r="E39" s="25">
        <v>4.0</v>
      </c>
    </row>
    <row r="40">
      <c r="A40" s="26" t="s">
        <v>12</v>
      </c>
      <c r="B40" s="24" t="s">
        <v>150</v>
      </c>
      <c r="C40" s="19"/>
      <c r="D40" s="26" t="s">
        <v>12</v>
      </c>
      <c r="E40" s="24" t="s">
        <v>151</v>
      </c>
    </row>
    <row r="41">
      <c r="A41" s="22" t="s">
        <v>15</v>
      </c>
      <c r="B41" s="23" t="s">
        <v>152</v>
      </c>
      <c r="C41" s="19"/>
      <c r="D41" s="22" t="s">
        <v>15</v>
      </c>
      <c r="E41" s="23" t="s">
        <v>153</v>
      </c>
    </row>
    <row r="42">
      <c r="A42" s="22" t="s">
        <v>18</v>
      </c>
      <c r="B42" s="27" t="s">
        <v>154</v>
      </c>
      <c r="C42" s="19"/>
      <c r="D42" s="22" t="s">
        <v>18</v>
      </c>
      <c r="E42" s="23" t="s">
        <v>155</v>
      </c>
    </row>
    <row r="43">
      <c r="A43" s="22" t="s">
        <v>21</v>
      </c>
      <c r="B43" s="68" t="s">
        <v>156</v>
      </c>
      <c r="C43" s="19"/>
      <c r="D43" s="22" t="s">
        <v>21</v>
      </c>
      <c r="E43" s="25"/>
    </row>
    <row r="44">
      <c r="A44" s="22" t="s">
        <v>24</v>
      </c>
      <c r="B44" s="23" t="s">
        <v>157</v>
      </c>
      <c r="C44" s="19"/>
      <c r="D44" s="22" t="s">
        <v>24</v>
      </c>
      <c r="E44" s="24" t="s">
        <v>158</v>
      </c>
    </row>
    <row r="45">
      <c r="A45" s="22" t="s">
        <v>27</v>
      </c>
      <c r="B45" s="24" t="s">
        <v>159</v>
      </c>
      <c r="C45" s="19"/>
      <c r="D45" s="22" t="s">
        <v>27</v>
      </c>
      <c r="E45" s="24" t="s">
        <v>160</v>
      </c>
    </row>
    <row r="46">
      <c r="A46" s="28"/>
      <c r="B46" s="28"/>
      <c r="C46" s="29"/>
      <c r="D46" s="28"/>
      <c r="E46" s="28"/>
    </row>
    <row r="47">
      <c r="A47" s="69" t="s">
        <v>161</v>
      </c>
      <c r="B47" s="18"/>
      <c r="C47" s="19"/>
      <c r="D47" s="70" t="s">
        <v>162</v>
      </c>
      <c r="E47" s="18"/>
    </row>
    <row r="48">
      <c r="A48" s="22" t="s">
        <v>4</v>
      </c>
      <c r="B48" s="23" t="s">
        <v>163</v>
      </c>
      <c r="C48" s="19"/>
      <c r="D48" s="22" t="s">
        <v>4</v>
      </c>
      <c r="E48" s="23" t="s">
        <v>164</v>
      </c>
    </row>
    <row r="49">
      <c r="A49" s="22" t="s">
        <v>8</v>
      </c>
      <c r="B49" s="24" t="s">
        <v>165</v>
      </c>
      <c r="C49" s="19"/>
      <c r="D49" s="22" t="s">
        <v>8</v>
      </c>
      <c r="E49" s="24" t="s">
        <v>166</v>
      </c>
    </row>
    <row r="50">
      <c r="A50" s="22" t="s">
        <v>11</v>
      </c>
      <c r="B50" s="25">
        <v>6.0</v>
      </c>
      <c r="C50" s="19"/>
      <c r="D50" s="22" t="s">
        <v>11</v>
      </c>
      <c r="E50" s="25">
        <v>3.0</v>
      </c>
    </row>
    <row r="51">
      <c r="A51" s="26" t="s">
        <v>12</v>
      </c>
      <c r="B51" s="24" t="s">
        <v>167</v>
      </c>
      <c r="C51" s="19"/>
      <c r="D51" s="26" t="s">
        <v>12</v>
      </c>
      <c r="E51" s="24" t="s">
        <v>168</v>
      </c>
    </row>
    <row r="52">
      <c r="A52" s="22" t="s">
        <v>15</v>
      </c>
      <c r="B52" s="23" t="s">
        <v>91</v>
      </c>
      <c r="C52" s="19"/>
      <c r="D52" s="22" t="s">
        <v>15</v>
      </c>
      <c r="E52" s="23" t="s">
        <v>169</v>
      </c>
    </row>
    <row r="53">
      <c r="A53" s="22" t="s">
        <v>18</v>
      </c>
      <c r="B53" s="23" t="s">
        <v>170</v>
      </c>
      <c r="C53" s="19"/>
      <c r="D53" s="22" t="s">
        <v>18</v>
      </c>
      <c r="E53" s="25" t="s">
        <v>171</v>
      </c>
    </row>
    <row r="54">
      <c r="A54" s="22" t="s">
        <v>21</v>
      </c>
      <c r="B54" s="25"/>
      <c r="C54" s="19"/>
      <c r="D54" s="22" t="s">
        <v>21</v>
      </c>
      <c r="E54" s="25"/>
    </row>
    <row r="55">
      <c r="A55" s="22" t="s">
        <v>24</v>
      </c>
      <c r="B55" s="24" t="s">
        <v>172</v>
      </c>
      <c r="C55" s="19"/>
      <c r="D55" s="22" t="s">
        <v>24</v>
      </c>
      <c r="E55" s="24" t="s">
        <v>173</v>
      </c>
    </row>
    <row r="56">
      <c r="A56" s="22" t="s">
        <v>27</v>
      </c>
      <c r="B56" s="24" t="s">
        <v>207</v>
      </c>
      <c r="C56" s="19"/>
      <c r="D56" s="22" t="s">
        <v>27</v>
      </c>
      <c r="E56" s="24" t="s">
        <v>211</v>
      </c>
    </row>
    <row r="57">
      <c r="A57" s="28"/>
      <c r="B57" s="28"/>
      <c r="C57" s="29"/>
      <c r="D57" s="28"/>
      <c r="E57" s="28"/>
    </row>
    <row r="58">
      <c r="A58" s="89" t="s">
        <v>200</v>
      </c>
      <c r="B58" s="18"/>
      <c r="C58" s="19"/>
      <c r="D58" s="100" t="s">
        <v>201</v>
      </c>
      <c r="E58" s="18"/>
    </row>
    <row r="59">
      <c r="A59" s="22" t="s">
        <v>4</v>
      </c>
      <c r="B59" s="23" t="s">
        <v>254</v>
      </c>
      <c r="C59" s="19"/>
      <c r="D59" s="22" t="s">
        <v>4</v>
      </c>
      <c r="E59" s="23" t="s">
        <v>255</v>
      </c>
    </row>
    <row r="60">
      <c r="A60" s="22" t="s">
        <v>8</v>
      </c>
      <c r="B60" s="24" t="s">
        <v>256</v>
      </c>
      <c r="C60" s="19"/>
      <c r="D60" s="22" t="s">
        <v>8</v>
      </c>
      <c r="E60" s="24" t="s">
        <v>257</v>
      </c>
    </row>
    <row r="61">
      <c r="A61" s="22" t="s">
        <v>11</v>
      </c>
      <c r="B61" s="25">
        <v>4.0</v>
      </c>
      <c r="C61" s="19"/>
      <c r="D61" s="22" t="s">
        <v>11</v>
      </c>
      <c r="E61" s="25">
        <v>4.0</v>
      </c>
    </row>
    <row r="62">
      <c r="A62" s="26" t="s">
        <v>12</v>
      </c>
      <c r="B62" s="24" t="s">
        <v>258</v>
      </c>
      <c r="C62" s="19"/>
      <c r="D62" s="26" t="s">
        <v>12</v>
      </c>
      <c r="E62" s="24" t="s">
        <v>259</v>
      </c>
    </row>
    <row r="63">
      <c r="A63" s="22" t="s">
        <v>15</v>
      </c>
      <c r="B63" s="23" t="s">
        <v>260</v>
      </c>
      <c r="C63" s="19"/>
      <c r="D63" s="22" t="s">
        <v>15</v>
      </c>
      <c r="E63" s="23" t="s">
        <v>261</v>
      </c>
    </row>
    <row r="64">
      <c r="A64" s="22" t="s">
        <v>18</v>
      </c>
      <c r="B64" s="23" t="s">
        <v>262</v>
      </c>
      <c r="C64" s="19"/>
      <c r="D64" s="22" t="s">
        <v>18</v>
      </c>
      <c r="E64" s="117" t="s">
        <v>263</v>
      </c>
    </row>
    <row r="65">
      <c r="A65" s="22" t="s">
        <v>21</v>
      </c>
      <c r="B65" s="24" t="s">
        <v>288</v>
      </c>
      <c r="C65" s="19"/>
      <c r="D65" s="22" t="s">
        <v>21</v>
      </c>
      <c r="E65" s="25"/>
    </row>
    <row r="66">
      <c r="A66" s="22" t="s">
        <v>24</v>
      </c>
      <c r="B66" s="24" t="s">
        <v>289</v>
      </c>
      <c r="C66" s="19"/>
      <c r="D66" s="22" t="s">
        <v>24</v>
      </c>
      <c r="E66" s="24" t="s">
        <v>290</v>
      </c>
    </row>
    <row r="67">
      <c r="A67" s="22" t="s">
        <v>27</v>
      </c>
      <c r="B67" s="24" t="s">
        <v>291</v>
      </c>
      <c r="C67" s="19"/>
      <c r="D67" s="22" t="s">
        <v>27</v>
      </c>
      <c r="E67" s="24" t="s">
        <v>292</v>
      </c>
    </row>
    <row r="68">
      <c r="A68" s="28"/>
      <c r="B68" s="28"/>
      <c r="C68" s="29"/>
      <c r="D68" s="28"/>
      <c r="E68" s="28"/>
    </row>
    <row r="69">
      <c r="A69" s="124" t="s">
        <v>218</v>
      </c>
      <c r="B69" s="18"/>
      <c r="C69" s="19"/>
      <c r="D69" s="130" t="s">
        <v>219</v>
      </c>
      <c r="E69" s="18"/>
    </row>
    <row r="70">
      <c r="A70" s="22" t="s">
        <v>4</v>
      </c>
      <c r="B70" s="23" t="s">
        <v>301</v>
      </c>
      <c r="C70" s="19"/>
      <c r="D70" s="22" t="s">
        <v>4</v>
      </c>
      <c r="E70" s="23" t="s">
        <v>302</v>
      </c>
    </row>
    <row r="71">
      <c r="A71" s="22" t="s">
        <v>8</v>
      </c>
      <c r="B71" s="24" t="s">
        <v>303</v>
      </c>
      <c r="C71" s="19"/>
      <c r="D71" s="22" t="s">
        <v>8</v>
      </c>
      <c r="E71" s="24" t="s">
        <v>307</v>
      </c>
    </row>
    <row r="72">
      <c r="A72" s="22" t="s">
        <v>11</v>
      </c>
      <c r="B72" s="25">
        <v>4.0</v>
      </c>
      <c r="C72" s="19"/>
      <c r="D72" s="22" t="s">
        <v>11</v>
      </c>
      <c r="E72" s="25">
        <v>2.0</v>
      </c>
    </row>
    <row r="73">
      <c r="A73" s="26" t="s">
        <v>12</v>
      </c>
      <c r="B73" s="24" t="s">
        <v>311</v>
      </c>
      <c r="C73" s="19"/>
      <c r="D73" s="26" t="s">
        <v>12</v>
      </c>
      <c r="E73" s="24" t="s">
        <v>314</v>
      </c>
    </row>
    <row r="74">
      <c r="A74" s="22" t="s">
        <v>15</v>
      </c>
      <c r="B74" s="23" t="s">
        <v>315</v>
      </c>
      <c r="C74" s="19"/>
      <c r="D74" s="22" t="s">
        <v>15</v>
      </c>
      <c r="E74" s="23" t="s">
        <v>317</v>
      </c>
    </row>
    <row r="75">
      <c r="A75" s="22" t="s">
        <v>18</v>
      </c>
      <c r="B75" s="62" t="s">
        <v>318</v>
      </c>
      <c r="C75" s="19"/>
      <c r="D75" s="22" t="s">
        <v>18</v>
      </c>
      <c r="E75" s="117" t="s">
        <v>320</v>
      </c>
    </row>
    <row r="76">
      <c r="A76" s="22" t="s">
        <v>21</v>
      </c>
      <c r="B76" s="25"/>
      <c r="C76" s="19"/>
      <c r="D76" s="22" t="s">
        <v>21</v>
      </c>
      <c r="E76" s="25"/>
    </row>
    <row r="77">
      <c r="A77" s="22" t="s">
        <v>24</v>
      </c>
      <c r="B77" s="24" t="s">
        <v>327</v>
      </c>
      <c r="C77" s="19"/>
      <c r="D77" s="22" t="s">
        <v>24</v>
      </c>
      <c r="E77" s="24" t="s">
        <v>332</v>
      </c>
    </row>
    <row r="78">
      <c r="A78" s="22" t="s">
        <v>27</v>
      </c>
      <c r="B78" s="24" t="s">
        <v>335</v>
      </c>
      <c r="C78" s="19"/>
      <c r="D78" s="22" t="s">
        <v>27</v>
      </c>
      <c r="E78" s="24" t="s">
        <v>338</v>
      </c>
    </row>
    <row r="79">
      <c r="A79" s="28"/>
      <c r="B79" s="28"/>
      <c r="C79" s="29"/>
      <c r="D79" s="28"/>
      <c r="E79" s="28"/>
    </row>
    <row r="80">
      <c r="A80" s="135" t="s">
        <v>340</v>
      </c>
      <c r="B80" s="18"/>
      <c r="C80" s="19"/>
      <c r="D80" s="136" t="s">
        <v>234</v>
      </c>
      <c r="E80" s="18"/>
    </row>
    <row r="81">
      <c r="A81" s="22" t="s">
        <v>4</v>
      </c>
      <c r="B81" s="23" t="s">
        <v>358</v>
      </c>
      <c r="C81" s="19"/>
      <c r="D81" s="22" t="s">
        <v>4</v>
      </c>
      <c r="E81" s="23" t="s">
        <v>359</v>
      </c>
    </row>
    <row r="82">
      <c r="A82" s="22" t="s">
        <v>8</v>
      </c>
      <c r="B82" s="24" t="s">
        <v>360</v>
      </c>
      <c r="C82" s="19"/>
      <c r="D82" s="22" t="s">
        <v>8</v>
      </c>
      <c r="E82" s="24" t="s">
        <v>361</v>
      </c>
    </row>
    <row r="83">
      <c r="A83" s="22" t="s">
        <v>11</v>
      </c>
      <c r="B83" s="25">
        <v>2.0</v>
      </c>
      <c r="C83" s="19"/>
      <c r="D83" s="22" t="s">
        <v>11</v>
      </c>
      <c r="E83" s="25">
        <v>3.0</v>
      </c>
    </row>
    <row r="84">
      <c r="A84" s="26" t="s">
        <v>12</v>
      </c>
      <c r="B84" s="24" t="s">
        <v>362</v>
      </c>
      <c r="C84" s="19"/>
      <c r="D84" s="26" t="s">
        <v>12</v>
      </c>
      <c r="E84" s="24" t="s">
        <v>363</v>
      </c>
    </row>
    <row r="85">
      <c r="A85" s="22" t="s">
        <v>15</v>
      </c>
      <c r="B85" s="23" t="s">
        <v>364</v>
      </c>
      <c r="C85" s="19"/>
      <c r="D85" s="22" t="s">
        <v>15</v>
      </c>
      <c r="E85" s="23" t="s">
        <v>365</v>
      </c>
    </row>
    <row r="86">
      <c r="A86" s="22" t="s">
        <v>18</v>
      </c>
      <c r="B86" s="23" t="s">
        <v>366</v>
      </c>
      <c r="C86" s="19"/>
      <c r="D86" s="22" t="s">
        <v>18</v>
      </c>
      <c r="E86" s="41" t="s">
        <v>367</v>
      </c>
    </row>
    <row r="87">
      <c r="A87" s="22" t="s">
        <v>21</v>
      </c>
      <c r="B87" s="24" t="s">
        <v>368</v>
      </c>
      <c r="C87" s="19"/>
      <c r="D87" s="22" t="s">
        <v>21</v>
      </c>
      <c r="E87" s="25"/>
    </row>
    <row r="88">
      <c r="A88" s="22" t="s">
        <v>24</v>
      </c>
      <c r="B88" s="24" t="s">
        <v>369</v>
      </c>
      <c r="C88" s="19"/>
      <c r="D88" s="22" t="s">
        <v>24</v>
      </c>
      <c r="E88" s="24" t="s">
        <v>371</v>
      </c>
    </row>
    <row r="89">
      <c r="A89" s="22" t="s">
        <v>27</v>
      </c>
      <c r="B89" s="23" t="s">
        <v>372</v>
      </c>
      <c r="C89" s="19"/>
      <c r="D89" s="22" t="s">
        <v>27</v>
      </c>
      <c r="E89" s="143" t="s">
        <v>373</v>
      </c>
    </row>
    <row r="90">
      <c r="A90" s="28"/>
      <c r="B90" s="28"/>
      <c r="C90" s="29"/>
      <c r="D90" s="150"/>
      <c r="E90" s="150"/>
    </row>
    <row r="91">
      <c r="A91" s="152" t="s">
        <v>252</v>
      </c>
      <c r="B91" s="18"/>
      <c r="C91" s="160"/>
      <c r="D91" s="132"/>
      <c r="E91" s="132"/>
    </row>
    <row r="92">
      <c r="A92" s="22" t="s">
        <v>4</v>
      </c>
      <c r="B92" s="23" t="s">
        <v>410</v>
      </c>
      <c r="C92" s="160"/>
      <c r="D92" s="132"/>
      <c r="E92" s="132"/>
    </row>
    <row r="93">
      <c r="A93" s="22" t="s">
        <v>8</v>
      </c>
      <c r="B93" s="24" t="s">
        <v>411</v>
      </c>
      <c r="C93" s="160"/>
      <c r="D93" s="132"/>
      <c r="E93" s="132"/>
    </row>
    <row r="94">
      <c r="A94" s="22" t="s">
        <v>11</v>
      </c>
      <c r="B94" s="25">
        <v>2.0</v>
      </c>
      <c r="C94" s="160"/>
      <c r="D94" s="132"/>
      <c r="E94" s="132"/>
    </row>
    <row r="95">
      <c r="A95" s="26" t="s">
        <v>12</v>
      </c>
      <c r="B95" s="24" t="s">
        <v>412</v>
      </c>
      <c r="C95" s="160"/>
      <c r="D95" s="132"/>
      <c r="E95" s="132"/>
    </row>
    <row r="96">
      <c r="A96" s="22" t="s">
        <v>15</v>
      </c>
      <c r="B96" s="23" t="s">
        <v>261</v>
      </c>
      <c r="C96" s="160"/>
      <c r="D96" s="132"/>
      <c r="E96" s="132"/>
    </row>
    <row r="97">
      <c r="A97" s="22" t="s">
        <v>18</v>
      </c>
      <c r="B97" s="23" t="s">
        <v>413</v>
      </c>
      <c r="C97" s="160"/>
      <c r="D97" s="132"/>
      <c r="E97" s="132"/>
    </row>
    <row r="98">
      <c r="A98" s="22" t="s">
        <v>21</v>
      </c>
      <c r="B98" s="25"/>
      <c r="C98" s="160"/>
      <c r="D98" s="132"/>
      <c r="E98" s="132"/>
    </row>
    <row r="99">
      <c r="A99" s="22" t="s">
        <v>24</v>
      </c>
      <c r="B99" s="24" t="s">
        <v>414</v>
      </c>
      <c r="C99" s="160"/>
      <c r="D99" s="161" t="s">
        <v>415</v>
      </c>
      <c r="E99" s="162"/>
    </row>
    <row r="100">
      <c r="A100" s="22" t="s">
        <v>27</v>
      </c>
      <c r="B100" s="24" t="s">
        <v>416</v>
      </c>
      <c r="C100" s="160"/>
      <c r="D100" s="163" t="s">
        <v>417</v>
      </c>
      <c r="E100" s="162"/>
    </row>
  </sheetData>
  <mergeCells count="20">
    <mergeCell ref="A1:E2"/>
    <mergeCell ref="A3:B3"/>
    <mergeCell ref="D3:E3"/>
    <mergeCell ref="A14:B14"/>
    <mergeCell ref="D14:E14"/>
    <mergeCell ref="A25:B25"/>
    <mergeCell ref="D25:E25"/>
    <mergeCell ref="A69:B69"/>
    <mergeCell ref="A80:B80"/>
    <mergeCell ref="D80:E80"/>
    <mergeCell ref="A91:B91"/>
    <mergeCell ref="D99:E99"/>
    <mergeCell ref="D100:E100"/>
    <mergeCell ref="A36:B36"/>
    <mergeCell ref="D36:E36"/>
    <mergeCell ref="A47:B47"/>
    <mergeCell ref="D47:E47"/>
    <mergeCell ref="A58:B58"/>
    <mergeCell ref="D58:E58"/>
    <mergeCell ref="D69:E6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29"/>
    <col customWidth="1" min="3" max="3" width="57.29"/>
  </cols>
  <sheetData>
    <row r="1">
      <c r="A1" s="13" t="s">
        <v>3</v>
      </c>
    </row>
    <row r="3">
      <c r="A3" s="96" t="s">
        <v>58</v>
      </c>
      <c r="B3" s="97"/>
      <c r="C3" s="98" t="s">
        <v>61</v>
      </c>
    </row>
    <row r="4">
      <c r="A4" s="23" t="s">
        <v>247</v>
      </c>
      <c r="B4" s="97"/>
      <c r="C4" s="23" t="s">
        <v>249</v>
      </c>
    </row>
    <row r="5">
      <c r="A5" s="99" t="s">
        <v>250</v>
      </c>
      <c r="B5" s="97"/>
      <c r="C5" s="23" t="s">
        <v>253</v>
      </c>
    </row>
    <row r="6">
      <c r="A6" s="101"/>
      <c r="B6" s="102"/>
      <c r="C6" s="101"/>
    </row>
    <row r="7">
      <c r="A7" s="103" t="s">
        <v>88</v>
      </c>
      <c r="B7" s="97"/>
      <c r="C7" s="104" t="s">
        <v>93</v>
      </c>
    </row>
    <row r="8">
      <c r="A8" s="23" t="s">
        <v>264</v>
      </c>
      <c r="B8" s="97"/>
      <c r="C8" s="23" t="s">
        <v>265</v>
      </c>
    </row>
    <row r="9">
      <c r="A9" s="23" t="s">
        <v>266</v>
      </c>
      <c r="B9" s="97"/>
      <c r="C9" s="23" t="s">
        <v>267</v>
      </c>
    </row>
    <row r="10">
      <c r="A10" s="101"/>
      <c r="B10" s="102"/>
      <c r="C10" s="101"/>
    </row>
    <row r="11">
      <c r="A11" s="105" t="s">
        <v>99</v>
      </c>
      <c r="B11" s="97"/>
      <c r="C11" s="106" t="s">
        <v>100</v>
      </c>
    </row>
    <row r="12">
      <c r="A12" s="23" t="s">
        <v>268</v>
      </c>
      <c r="B12" s="97"/>
      <c r="C12" s="23" t="s">
        <v>269</v>
      </c>
    </row>
    <row r="13">
      <c r="A13" s="23" t="s">
        <v>270</v>
      </c>
      <c r="B13" s="97"/>
      <c r="C13" s="23" t="s">
        <v>271</v>
      </c>
    </row>
    <row r="14">
      <c r="A14" s="101"/>
      <c r="B14" s="102"/>
      <c r="C14" s="101"/>
    </row>
    <row r="15">
      <c r="A15" s="107" t="s">
        <v>105</v>
      </c>
      <c r="B15" s="97"/>
      <c r="C15" s="108" t="s">
        <v>106</v>
      </c>
    </row>
    <row r="16">
      <c r="A16" s="23" t="s">
        <v>272</v>
      </c>
      <c r="B16" s="97"/>
      <c r="C16" s="23" t="s">
        <v>273</v>
      </c>
    </row>
    <row r="17">
      <c r="A17" s="23" t="s">
        <v>274</v>
      </c>
      <c r="B17" s="97"/>
      <c r="C17" s="23" t="s">
        <v>275</v>
      </c>
    </row>
    <row r="18">
      <c r="A18" s="109"/>
      <c r="B18" s="102"/>
      <c r="C18" s="109"/>
    </row>
    <row r="19">
      <c r="A19" s="110" t="s">
        <v>276</v>
      </c>
    </row>
    <row r="21">
      <c r="A21" s="111" t="s">
        <v>112</v>
      </c>
      <c r="B21" s="97"/>
      <c r="C21" s="111" t="s">
        <v>113</v>
      </c>
    </row>
    <row r="22">
      <c r="A22" s="23" t="s">
        <v>277</v>
      </c>
      <c r="B22" s="97"/>
      <c r="C22" s="23" t="s">
        <v>278</v>
      </c>
    </row>
    <row r="23">
      <c r="A23" s="112"/>
      <c r="B23" s="102"/>
      <c r="C23" s="112"/>
    </row>
    <row r="24">
      <c r="A24" s="111" t="s">
        <v>116</v>
      </c>
      <c r="B24" s="97"/>
      <c r="C24" s="111" t="s">
        <v>117</v>
      </c>
    </row>
    <row r="25">
      <c r="A25" s="23" t="s">
        <v>279</v>
      </c>
      <c r="B25" s="97"/>
      <c r="C25" s="23" t="s">
        <v>280</v>
      </c>
    </row>
  </sheetData>
  <mergeCells count="2">
    <mergeCell ref="A1:C2"/>
    <mergeCell ref="A19:C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43"/>
    <col customWidth="1" min="3" max="3" width="64.43"/>
  </cols>
  <sheetData>
    <row r="1">
      <c r="A1" s="13" t="s">
        <v>286</v>
      </c>
    </row>
    <row r="3">
      <c r="A3" s="118" t="s">
        <v>287</v>
      </c>
      <c r="B3" s="119"/>
      <c r="C3" s="120" t="s">
        <v>293</v>
      </c>
    </row>
    <row r="4">
      <c r="A4" s="24" t="s">
        <v>294</v>
      </c>
      <c r="B4" s="119"/>
      <c r="C4" s="23" t="s">
        <v>296</v>
      </c>
    </row>
    <row r="5">
      <c r="A5" s="126"/>
      <c r="B5" s="132"/>
      <c r="C5" s="133"/>
    </row>
    <row r="6">
      <c r="A6" s="134" t="s">
        <v>336</v>
      </c>
      <c r="B6" s="119"/>
      <c r="C6" s="140" t="s">
        <v>349</v>
      </c>
    </row>
    <row r="7">
      <c r="A7" s="24" t="s">
        <v>376</v>
      </c>
      <c r="B7" s="119"/>
      <c r="C7" s="23" t="s">
        <v>377</v>
      </c>
    </row>
    <row r="8">
      <c r="A8" s="133"/>
      <c r="B8" s="132"/>
      <c r="C8" s="133"/>
    </row>
    <row r="9">
      <c r="A9" s="142" t="s">
        <v>378</v>
      </c>
      <c r="B9" s="119"/>
      <c r="C9" s="142" t="s">
        <v>380</v>
      </c>
    </row>
    <row r="10" ht="47.25" customHeight="1">
      <c r="A10" s="145" t="s">
        <v>381</v>
      </c>
      <c r="B10" s="119"/>
      <c r="C10" s="147" t="s">
        <v>382</v>
      </c>
    </row>
    <row r="11">
      <c r="A11" s="145" t="s">
        <v>384</v>
      </c>
      <c r="B11" s="119"/>
      <c r="C11" s="147" t="s">
        <v>385</v>
      </c>
    </row>
    <row r="12">
      <c r="A12" s="148" t="s">
        <v>386</v>
      </c>
      <c r="B12" s="149"/>
      <c r="C12" s="147" t="s">
        <v>387</v>
      </c>
    </row>
    <row r="13">
      <c r="A13" s="148" t="s">
        <v>388</v>
      </c>
      <c r="B13" s="149"/>
      <c r="C13" s="147" t="s">
        <v>389</v>
      </c>
    </row>
    <row r="14">
      <c r="A14" s="148" t="s">
        <v>390</v>
      </c>
      <c r="B14" s="149"/>
      <c r="C14" s="147" t="s">
        <v>391</v>
      </c>
    </row>
    <row r="15">
      <c r="A15" s="148" t="s">
        <v>392</v>
      </c>
      <c r="B15" s="149"/>
      <c r="C15" s="147" t="s">
        <v>393</v>
      </c>
    </row>
    <row r="16">
      <c r="A16" s="148" t="s">
        <v>394</v>
      </c>
      <c r="B16" s="149"/>
      <c r="C16" s="147" t="s">
        <v>395</v>
      </c>
    </row>
    <row r="17">
      <c r="A17" s="145" t="s">
        <v>396</v>
      </c>
      <c r="B17" s="149"/>
      <c r="C17" s="147" t="s">
        <v>397</v>
      </c>
    </row>
    <row r="18">
      <c r="A18" s="148" t="s">
        <v>398</v>
      </c>
      <c r="B18" s="149"/>
      <c r="C18" s="147" t="s">
        <v>399</v>
      </c>
    </row>
  </sheetData>
  <mergeCells count="1">
    <mergeCell ref="A1: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7"/>
    <col customWidth="1" min="2" max="2" width="34.29"/>
    <col customWidth="1" min="3" max="3" width="31.71"/>
    <col customWidth="1" min="4" max="4" width="10.43"/>
    <col customWidth="1" min="5" max="6" width="40.86"/>
  </cols>
  <sheetData>
    <row r="1" ht="12.0" customHeight="1">
      <c r="A1" s="121"/>
      <c r="B1" s="121"/>
      <c r="C1" s="121"/>
      <c r="D1" s="42"/>
      <c r="E1" s="122"/>
      <c r="F1" s="122"/>
    </row>
    <row r="2" ht="32.25" customHeight="1">
      <c r="A2" s="121"/>
      <c r="B2" s="123" t="s">
        <v>295</v>
      </c>
      <c r="C2" s="18"/>
      <c r="D2" s="42"/>
      <c r="E2" s="125" t="s">
        <v>297</v>
      </c>
      <c r="F2" s="18"/>
    </row>
    <row r="3">
      <c r="A3" s="127"/>
      <c r="B3" s="128" t="s">
        <v>298</v>
      </c>
      <c r="C3" s="128" t="s">
        <v>299</v>
      </c>
      <c r="D3" s="42"/>
      <c r="E3" s="129" t="s">
        <v>300</v>
      </c>
      <c r="F3" s="18"/>
    </row>
    <row r="4">
      <c r="A4" s="131"/>
      <c r="B4" s="50" t="s">
        <v>304</v>
      </c>
      <c r="C4" s="50" t="s">
        <v>305</v>
      </c>
      <c r="D4" s="131"/>
      <c r="E4" s="50" t="s">
        <v>306</v>
      </c>
      <c r="F4" s="50" t="s">
        <v>308</v>
      </c>
    </row>
    <row r="5">
      <c r="A5" s="127"/>
      <c r="B5" s="50" t="s">
        <v>309</v>
      </c>
      <c r="C5" s="50" t="s">
        <v>310</v>
      </c>
      <c r="E5" s="50" t="s">
        <v>312</v>
      </c>
      <c r="F5" s="50" t="s">
        <v>313</v>
      </c>
    </row>
    <row r="6">
      <c r="A6" s="127"/>
      <c r="B6" s="50" t="s">
        <v>316</v>
      </c>
      <c r="C6" s="50" t="s">
        <v>319</v>
      </c>
      <c r="E6" s="50" t="s">
        <v>321</v>
      </c>
      <c r="F6" s="50" t="s">
        <v>322</v>
      </c>
    </row>
    <row r="7">
      <c r="A7" s="127"/>
      <c r="B7" s="50" t="s">
        <v>323</v>
      </c>
      <c r="C7" s="50" t="s">
        <v>324</v>
      </c>
      <c r="E7" s="50" t="s">
        <v>325</v>
      </c>
      <c r="F7" s="50" t="s">
        <v>326</v>
      </c>
    </row>
    <row r="8">
      <c r="A8" s="127"/>
      <c r="B8" s="50" t="s">
        <v>328</v>
      </c>
      <c r="C8" s="50" t="s">
        <v>329</v>
      </c>
      <c r="E8" s="50" t="s">
        <v>330</v>
      </c>
      <c r="F8" s="50" t="s">
        <v>331</v>
      </c>
    </row>
    <row r="9">
      <c r="A9" s="127"/>
      <c r="B9" s="50" t="s">
        <v>333</v>
      </c>
      <c r="C9" s="50" t="s">
        <v>334</v>
      </c>
      <c r="E9" s="50" t="s">
        <v>337</v>
      </c>
      <c r="F9" s="50" t="s">
        <v>339</v>
      </c>
    </row>
    <row r="10">
      <c r="A10" s="127"/>
      <c r="B10" s="50" t="s">
        <v>341</v>
      </c>
      <c r="C10" s="50" t="s">
        <v>342</v>
      </c>
      <c r="E10" s="50" t="s">
        <v>343</v>
      </c>
      <c r="F10" s="50" t="s">
        <v>344</v>
      </c>
    </row>
    <row r="11">
      <c r="A11" s="127"/>
      <c r="B11" s="50" t="s">
        <v>345</v>
      </c>
      <c r="C11" s="50" t="s">
        <v>346</v>
      </c>
      <c r="E11" s="50" t="s">
        <v>347</v>
      </c>
      <c r="F11" s="50" t="s">
        <v>348</v>
      </c>
    </row>
    <row r="12">
      <c r="A12" s="127"/>
      <c r="B12" s="50" t="s">
        <v>350</v>
      </c>
      <c r="C12" s="50" t="s">
        <v>351</v>
      </c>
      <c r="E12" s="50" t="s">
        <v>352</v>
      </c>
      <c r="F12" s="50" t="s">
        <v>353</v>
      </c>
    </row>
    <row r="13">
      <c r="A13" s="127"/>
      <c r="B13" s="50" t="s">
        <v>354</v>
      </c>
      <c r="C13" s="50" t="s">
        <v>355</v>
      </c>
      <c r="E13" s="50" t="s">
        <v>356</v>
      </c>
      <c r="F13" s="50" t="s">
        <v>357</v>
      </c>
    </row>
  </sheetData>
  <mergeCells count="3">
    <mergeCell ref="B2:C2"/>
    <mergeCell ref="E2:F2"/>
    <mergeCell ref="E3:F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1"/>
    <col customWidth="1" min="2" max="2" width="15.86"/>
    <col customWidth="1" min="3" max="3" width="55.71"/>
  </cols>
  <sheetData>
    <row r="1">
      <c r="A1" s="137" t="s">
        <v>286</v>
      </c>
      <c r="B1" s="6"/>
      <c r="C1" s="21"/>
    </row>
    <row r="2">
      <c r="A2" s="137"/>
      <c r="B2" s="6"/>
      <c r="C2" s="21"/>
    </row>
    <row r="3">
      <c r="A3" s="138" t="s">
        <v>370</v>
      </c>
      <c r="B3" s="6"/>
      <c r="C3" s="139" t="s">
        <v>374</v>
      </c>
    </row>
    <row r="4">
      <c r="A4" s="141" t="s">
        <v>375</v>
      </c>
      <c r="C4" s="144" t="s">
        <v>379</v>
      </c>
    </row>
    <row r="5">
      <c r="A5" s="137"/>
      <c r="B5" s="6"/>
      <c r="C5" s="146"/>
    </row>
    <row r="6">
      <c r="B6" s="6"/>
      <c r="C6" s="146"/>
    </row>
    <row r="7">
      <c r="C7" s="146"/>
    </row>
    <row r="8">
      <c r="A8" s="151" t="s">
        <v>383</v>
      </c>
      <c r="B8" s="30"/>
      <c r="C8" s="146"/>
    </row>
    <row r="9">
      <c r="A9" s="141" t="s">
        <v>400</v>
      </c>
      <c r="C9" s="146"/>
    </row>
    <row r="10">
      <c r="C10" s="146"/>
    </row>
    <row r="11">
      <c r="A11" s="42"/>
      <c r="B11" s="30"/>
      <c r="C11" s="154"/>
    </row>
    <row r="12">
      <c r="A12" s="42"/>
      <c r="B12" s="30"/>
      <c r="C12" s="53"/>
    </row>
    <row r="13">
      <c r="A13" s="43" t="s">
        <v>402</v>
      </c>
      <c r="B13" s="30"/>
      <c r="C13" s="155" t="s">
        <v>403</v>
      </c>
    </row>
    <row r="14">
      <c r="A14" s="50" t="s">
        <v>404</v>
      </c>
      <c r="B14" s="30"/>
      <c r="C14" s="50" t="s">
        <v>405</v>
      </c>
    </row>
  </sheetData>
  <mergeCells count="1">
    <mergeCell ref="C4:C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75"/>
  <cols>
    <col customWidth="1" min="1" max="2" width="35.86"/>
    <col customWidth="1" min="4" max="5" width="35.86"/>
  </cols>
  <sheetData>
    <row r="1">
      <c r="A1" s="153" t="s">
        <v>401</v>
      </c>
    </row>
    <row r="2">
      <c r="A2" s="156" t="s">
        <v>295</v>
      </c>
      <c r="B2" s="18"/>
      <c r="C2" s="157"/>
      <c r="D2" s="158" t="s">
        <v>297</v>
      </c>
      <c r="E2" s="18"/>
    </row>
    <row r="3">
      <c r="A3" s="159" t="s">
        <v>406</v>
      </c>
      <c r="B3" s="159" t="s">
        <v>409</v>
      </c>
      <c r="C3" s="157"/>
      <c r="D3" s="164" t="s">
        <v>300</v>
      </c>
      <c r="E3" s="18"/>
    </row>
    <row r="4">
      <c r="A4" s="165" t="s">
        <v>418</v>
      </c>
      <c r="B4" s="165" t="s">
        <v>419</v>
      </c>
      <c r="C4" s="157"/>
      <c r="D4" s="165" t="s">
        <v>420</v>
      </c>
      <c r="E4" s="165" t="s">
        <v>422</v>
      </c>
    </row>
    <row r="5">
      <c r="A5" s="165" t="s">
        <v>424</v>
      </c>
      <c r="B5" s="165" t="s">
        <v>425</v>
      </c>
      <c r="C5" s="157"/>
      <c r="D5" s="165" t="s">
        <v>428</v>
      </c>
      <c r="E5" s="165" t="s">
        <v>430</v>
      </c>
    </row>
    <row r="6">
      <c r="A6" s="165" t="s">
        <v>433</v>
      </c>
      <c r="B6" s="165" t="s">
        <v>434</v>
      </c>
      <c r="C6" s="157"/>
      <c r="D6" s="165" t="s">
        <v>435</v>
      </c>
      <c r="E6" s="165" t="s">
        <v>436</v>
      </c>
    </row>
    <row r="7">
      <c r="A7" s="165" t="s">
        <v>437</v>
      </c>
      <c r="B7" s="165" t="s">
        <v>439</v>
      </c>
      <c r="C7" s="157"/>
      <c r="D7" s="165" t="s">
        <v>440</v>
      </c>
      <c r="E7" s="165" t="s">
        <v>441</v>
      </c>
    </row>
    <row r="8">
      <c r="A8" s="165" t="s">
        <v>443</v>
      </c>
      <c r="B8" s="165" t="s">
        <v>444</v>
      </c>
      <c r="C8" s="157"/>
      <c r="D8" s="165" t="s">
        <v>446</v>
      </c>
      <c r="E8" s="165" t="s">
        <v>447</v>
      </c>
    </row>
    <row r="9">
      <c r="A9" s="165" t="s">
        <v>448</v>
      </c>
      <c r="B9" s="165" t="s">
        <v>451</v>
      </c>
      <c r="C9" s="157"/>
      <c r="D9" s="165" t="s">
        <v>453</v>
      </c>
      <c r="E9" s="165" t="s">
        <v>454</v>
      </c>
    </row>
    <row r="10">
      <c r="A10" s="165" t="s">
        <v>455</v>
      </c>
      <c r="B10" s="165" t="s">
        <v>456</v>
      </c>
      <c r="C10" s="157"/>
      <c r="D10" s="165" t="s">
        <v>457</v>
      </c>
      <c r="E10" s="165" t="s">
        <v>458</v>
      </c>
    </row>
    <row r="11">
      <c r="A11" s="165" t="s">
        <v>460</v>
      </c>
      <c r="B11" s="165" t="s">
        <v>462</v>
      </c>
      <c r="C11" s="157"/>
      <c r="D11" s="165" t="s">
        <v>463</v>
      </c>
      <c r="E11" s="165" t="s">
        <v>464</v>
      </c>
    </row>
    <row r="12">
      <c r="A12" s="165" t="s">
        <v>466</v>
      </c>
      <c r="B12" s="165" t="s">
        <v>467</v>
      </c>
      <c r="C12" s="157"/>
      <c r="D12" s="165" t="s">
        <v>468</v>
      </c>
      <c r="E12" s="165" t="s">
        <v>469</v>
      </c>
    </row>
    <row r="13">
      <c r="A13" s="165" t="s">
        <v>471</v>
      </c>
      <c r="B13" s="165" t="s">
        <v>473</v>
      </c>
      <c r="C13" s="157"/>
      <c r="D13" s="165" t="s">
        <v>477</v>
      </c>
      <c r="E13" s="165" t="s">
        <v>479</v>
      </c>
    </row>
  </sheetData>
  <mergeCells count="4">
    <mergeCell ref="A1:E1"/>
    <mergeCell ref="A2:B2"/>
    <mergeCell ref="D2:E2"/>
    <mergeCell ref="D3:E3"/>
  </mergeCells>
  <printOptions gridLines="1" horizontalCentered="1"/>
  <pageMargins bottom="0.75" footer="0.0" header="0.0" left="0.7" right="0.7" top="0.75"/>
  <pageSetup fitToHeight="0"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71"/>
    <col customWidth="1" min="2" max="2" width="12.43"/>
    <col customWidth="1" min="3" max="3" width="17.29"/>
    <col customWidth="1" min="4" max="4" width="39.29"/>
    <col customWidth="1" min="5" max="5" width="71.57"/>
    <col customWidth="1" min="6" max="6" width="19.71"/>
    <col customWidth="1" min="7" max="7" width="71.57"/>
  </cols>
  <sheetData>
    <row r="1">
      <c r="A1" s="153"/>
      <c r="B1" s="153" t="s">
        <v>407</v>
      </c>
    </row>
    <row r="2">
      <c r="A2" s="166" t="s">
        <v>408</v>
      </c>
      <c r="B2" s="167" t="s">
        <v>421</v>
      </c>
      <c r="C2" s="168" t="s">
        <v>423</v>
      </c>
      <c r="D2" s="168" t="s">
        <v>426</v>
      </c>
      <c r="E2" s="169" t="s">
        <v>427</v>
      </c>
      <c r="F2" s="170" t="s">
        <v>429</v>
      </c>
      <c r="G2" s="159" t="s">
        <v>431</v>
      </c>
    </row>
    <row r="3">
      <c r="A3" s="171" t="s">
        <v>432</v>
      </c>
      <c r="B3" s="171">
        <v>1.0</v>
      </c>
      <c r="C3" s="172" t="s">
        <v>438</v>
      </c>
      <c r="D3" s="173" t="s">
        <v>442</v>
      </c>
      <c r="E3" s="174" t="s">
        <v>445</v>
      </c>
      <c r="F3" s="174" t="s">
        <v>449</v>
      </c>
      <c r="G3" s="174" t="s">
        <v>450</v>
      </c>
    </row>
    <row r="4">
      <c r="A4" s="175" t="s">
        <v>452</v>
      </c>
      <c r="B4" s="175">
        <v>1.0</v>
      </c>
      <c r="C4" s="176" t="s">
        <v>438</v>
      </c>
      <c r="D4" s="173" t="s">
        <v>459</v>
      </c>
      <c r="E4" s="177" t="s">
        <v>461</v>
      </c>
      <c r="F4" s="177" t="s">
        <v>449</v>
      </c>
      <c r="G4" s="178" t="s">
        <v>465</v>
      </c>
    </row>
    <row r="5">
      <c r="A5" s="171" t="s">
        <v>470</v>
      </c>
      <c r="B5" s="171">
        <v>1.0</v>
      </c>
      <c r="C5" s="172" t="s">
        <v>438</v>
      </c>
      <c r="D5" s="173" t="s">
        <v>472</v>
      </c>
      <c r="E5" s="174" t="s">
        <v>474</v>
      </c>
      <c r="F5" s="174" t="s">
        <v>475</v>
      </c>
      <c r="G5" s="174" t="s">
        <v>476</v>
      </c>
    </row>
    <row r="6">
      <c r="A6" s="175" t="s">
        <v>478</v>
      </c>
      <c r="B6" s="175">
        <v>1.0</v>
      </c>
      <c r="C6" s="176" t="s">
        <v>480</v>
      </c>
      <c r="D6" s="173" t="s">
        <v>481</v>
      </c>
      <c r="E6" s="177" t="s">
        <v>482</v>
      </c>
      <c r="F6" s="177" t="s">
        <v>483</v>
      </c>
      <c r="G6" s="177" t="s">
        <v>120</v>
      </c>
    </row>
    <row r="7">
      <c r="A7" s="175" t="s">
        <v>484</v>
      </c>
      <c r="B7" s="175">
        <v>1.0</v>
      </c>
      <c r="C7" s="176" t="s">
        <v>438</v>
      </c>
      <c r="D7" s="173" t="s">
        <v>485</v>
      </c>
      <c r="E7" s="177" t="s">
        <v>486</v>
      </c>
      <c r="F7" s="177" t="s">
        <v>449</v>
      </c>
      <c r="G7" s="177" t="s">
        <v>487</v>
      </c>
    </row>
    <row r="8">
      <c r="A8" s="171" t="s">
        <v>488</v>
      </c>
      <c r="B8" s="171">
        <v>1.0</v>
      </c>
      <c r="C8" s="172" t="s">
        <v>438</v>
      </c>
      <c r="D8" s="173" t="s">
        <v>459</v>
      </c>
      <c r="E8" s="174" t="s">
        <v>489</v>
      </c>
      <c r="F8" s="174" t="s">
        <v>490</v>
      </c>
      <c r="G8" s="174" t="s">
        <v>491</v>
      </c>
    </row>
    <row r="9">
      <c r="A9" s="175" t="s">
        <v>492</v>
      </c>
      <c r="B9" s="175">
        <v>1.0</v>
      </c>
      <c r="C9" s="176" t="s">
        <v>493</v>
      </c>
      <c r="D9" s="173" t="s">
        <v>494</v>
      </c>
      <c r="E9" s="177" t="s">
        <v>495</v>
      </c>
      <c r="F9" s="177" t="s">
        <v>496</v>
      </c>
      <c r="G9" s="177" t="s">
        <v>497</v>
      </c>
    </row>
    <row r="10">
      <c r="A10" s="171" t="s">
        <v>498</v>
      </c>
      <c r="B10" s="171">
        <v>1.0</v>
      </c>
      <c r="C10" s="172" t="s">
        <v>499</v>
      </c>
      <c r="D10" s="173" t="s">
        <v>500</v>
      </c>
      <c r="E10" s="174" t="s">
        <v>501</v>
      </c>
      <c r="F10" s="174" t="s">
        <v>502</v>
      </c>
      <c r="G10" s="174" t="s">
        <v>503</v>
      </c>
    </row>
    <row r="11">
      <c r="A11" s="175" t="s">
        <v>504</v>
      </c>
      <c r="B11" s="175">
        <v>1.0</v>
      </c>
      <c r="C11" s="172" t="s">
        <v>438</v>
      </c>
      <c r="D11" s="173" t="s">
        <v>459</v>
      </c>
      <c r="E11" s="174" t="s">
        <v>505</v>
      </c>
      <c r="F11" s="174" t="s">
        <v>490</v>
      </c>
      <c r="G11" s="174" t="s">
        <v>506</v>
      </c>
    </row>
    <row r="12">
      <c r="A12" s="175" t="s">
        <v>507</v>
      </c>
      <c r="B12" s="175">
        <v>4.0</v>
      </c>
      <c r="C12" s="176" t="s">
        <v>499</v>
      </c>
      <c r="D12" s="173" t="s">
        <v>508</v>
      </c>
      <c r="E12" s="177" t="s">
        <v>509</v>
      </c>
      <c r="F12" s="177" t="s">
        <v>510</v>
      </c>
      <c r="G12" s="177" t="s">
        <v>511</v>
      </c>
    </row>
    <row r="13">
      <c r="A13" s="175" t="s">
        <v>512</v>
      </c>
      <c r="B13" s="175">
        <v>1.0</v>
      </c>
      <c r="C13" s="176" t="s">
        <v>480</v>
      </c>
      <c r="D13" s="173" t="s">
        <v>513</v>
      </c>
      <c r="E13" s="177" t="s">
        <v>514</v>
      </c>
      <c r="F13" s="177" t="s">
        <v>515</v>
      </c>
      <c r="G13" s="177" t="s">
        <v>516</v>
      </c>
    </row>
    <row r="14">
      <c r="A14" s="171" t="s">
        <v>517</v>
      </c>
      <c r="B14" s="171">
        <v>1.0</v>
      </c>
      <c r="C14" s="172" t="s">
        <v>438</v>
      </c>
      <c r="D14" s="173" t="s">
        <v>518</v>
      </c>
      <c r="E14" s="174" t="s">
        <v>519</v>
      </c>
      <c r="F14" s="174" t="s">
        <v>520</v>
      </c>
      <c r="G14" s="174" t="s">
        <v>521</v>
      </c>
    </row>
    <row r="15">
      <c r="A15" s="175" t="s">
        <v>522</v>
      </c>
      <c r="B15" s="175">
        <v>1.0</v>
      </c>
      <c r="C15" s="176" t="s">
        <v>499</v>
      </c>
      <c r="D15" s="173" t="s">
        <v>523</v>
      </c>
      <c r="E15" s="177" t="s">
        <v>524</v>
      </c>
      <c r="F15" s="177" t="s">
        <v>525</v>
      </c>
      <c r="G15" s="177" t="s">
        <v>526</v>
      </c>
    </row>
    <row r="16">
      <c r="A16" s="171" t="s">
        <v>527</v>
      </c>
      <c r="B16" s="171">
        <v>1.0</v>
      </c>
      <c r="C16" s="172" t="s">
        <v>493</v>
      </c>
      <c r="D16" s="173" t="s">
        <v>528</v>
      </c>
      <c r="E16" s="174" t="s">
        <v>529</v>
      </c>
      <c r="F16" s="174" t="s">
        <v>530</v>
      </c>
      <c r="G16" s="174" t="s">
        <v>531</v>
      </c>
    </row>
    <row r="17">
      <c r="A17" s="171" t="s">
        <v>532</v>
      </c>
      <c r="B17" s="171">
        <v>1.0</v>
      </c>
      <c r="C17" s="172" t="s">
        <v>533</v>
      </c>
      <c r="D17" s="173" t="s">
        <v>534</v>
      </c>
      <c r="E17" s="174" t="s">
        <v>535</v>
      </c>
      <c r="F17" s="174" t="s">
        <v>536</v>
      </c>
      <c r="G17" s="174" t="s">
        <v>537</v>
      </c>
    </row>
    <row r="18">
      <c r="A18" s="175" t="s">
        <v>538</v>
      </c>
      <c r="B18" s="175">
        <v>1.0</v>
      </c>
      <c r="C18" s="176" t="s">
        <v>493</v>
      </c>
      <c r="D18" s="173" t="s">
        <v>539</v>
      </c>
      <c r="E18" s="177" t="s">
        <v>540</v>
      </c>
      <c r="F18" s="177" t="s">
        <v>536</v>
      </c>
      <c r="G18" s="177" t="s">
        <v>541</v>
      </c>
    </row>
    <row r="19">
      <c r="A19" s="171" t="s">
        <v>542</v>
      </c>
      <c r="B19" s="171">
        <v>1.0</v>
      </c>
      <c r="C19" s="172" t="s">
        <v>480</v>
      </c>
      <c r="D19" s="173" t="s">
        <v>543</v>
      </c>
      <c r="E19" s="174" t="s">
        <v>544</v>
      </c>
      <c r="F19" s="174" t="s">
        <v>536</v>
      </c>
      <c r="G19" s="174" t="s">
        <v>545</v>
      </c>
    </row>
    <row r="20">
      <c r="A20" s="175" t="s">
        <v>546</v>
      </c>
      <c r="B20" s="175">
        <v>4.0</v>
      </c>
      <c r="C20" s="176" t="s">
        <v>547</v>
      </c>
      <c r="D20" s="173" t="s">
        <v>548</v>
      </c>
      <c r="E20" s="177" t="s">
        <v>549</v>
      </c>
      <c r="F20" s="177" t="s">
        <v>550</v>
      </c>
      <c r="G20" s="177" t="s">
        <v>551</v>
      </c>
    </row>
    <row r="21">
      <c r="A21" s="171" t="s">
        <v>552</v>
      </c>
      <c r="B21" s="171">
        <v>1.0</v>
      </c>
      <c r="C21" s="172" t="s">
        <v>499</v>
      </c>
      <c r="D21" s="173" t="s">
        <v>523</v>
      </c>
      <c r="E21" s="174" t="s">
        <v>553</v>
      </c>
      <c r="F21" s="174" t="s">
        <v>554</v>
      </c>
      <c r="G21" s="174" t="s">
        <v>555</v>
      </c>
    </row>
    <row r="22">
      <c r="A22" s="175" t="s">
        <v>556</v>
      </c>
      <c r="B22" s="175">
        <v>1.0</v>
      </c>
      <c r="C22" s="176" t="s">
        <v>499</v>
      </c>
      <c r="D22" s="173" t="s">
        <v>523</v>
      </c>
      <c r="E22" s="177" t="s">
        <v>557</v>
      </c>
      <c r="F22" s="177" t="s">
        <v>558</v>
      </c>
      <c r="G22" s="177" t="s">
        <v>559</v>
      </c>
    </row>
    <row r="23">
      <c r="A23" s="171" t="s">
        <v>560</v>
      </c>
      <c r="B23" s="171">
        <v>1.0</v>
      </c>
      <c r="C23" s="172" t="s">
        <v>499</v>
      </c>
      <c r="D23" s="173" t="s">
        <v>523</v>
      </c>
      <c r="E23" s="174" t="s">
        <v>561</v>
      </c>
      <c r="F23" s="174" t="s">
        <v>563</v>
      </c>
      <c r="G23" s="174" t="s">
        <v>120</v>
      </c>
    </row>
    <row r="24">
      <c r="A24" s="175" t="s">
        <v>564</v>
      </c>
      <c r="B24" s="175">
        <v>1.0</v>
      </c>
      <c r="C24" s="172" t="s">
        <v>438</v>
      </c>
      <c r="D24" s="173" t="s">
        <v>459</v>
      </c>
      <c r="E24" s="174" t="s">
        <v>566</v>
      </c>
      <c r="F24" s="174" t="s">
        <v>490</v>
      </c>
      <c r="G24" s="174" t="s">
        <v>120</v>
      </c>
    </row>
    <row r="25">
      <c r="A25" s="171" t="s">
        <v>567</v>
      </c>
      <c r="B25" s="171">
        <v>1.0</v>
      </c>
      <c r="C25" s="172" t="s">
        <v>547</v>
      </c>
      <c r="D25" s="173" t="s">
        <v>548</v>
      </c>
      <c r="E25" s="174" t="s">
        <v>569</v>
      </c>
      <c r="F25" s="174" t="s">
        <v>570</v>
      </c>
      <c r="G25" s="174" t="s">
        <v>571</v>
      </c>
    </row>
    <row r="26">
      <c r="A26" s="175" t="s">
        <v>572</v>
      </c>
      <c r="B26" s="175">
        <v>1.0</v>
      </c>
      <c r="C26" s="176" t="s">
        <v>499</v>
      </c>
      <c r="D26" s="173" t="s">
        <v>523</v>
      </c>
      <c r="E26" s="177" t="s">
        <v>573</v>
      </c>
      <c r="F26" s="177" t="s">
        <v>574</v>
      </c>
      <c r="G26" s="177" t="s">
        <v>575</v>
      </c>
    </row>
    <row r="27">
      <c r="A27" s="171" t="s">
        <v>576</v>
      </c>
      <c r="B27" s="171">
        <v>1.0</v>
      </c>
      <c r="C27" s="172" t="s">
        <v>480</v>
      </c>
      <c r="D27" s="173" t="s">
        <v>577</v>
      </c>
      <c r="E27" s="174" t="s">
        <v>578</v>
      </c>
      <c r="F27" s="174" t="s">
        <v>579</v>
      </c>
      <c r="G27" s="174" t="s">
        <v>580</v>
      </c>
    </row>
    <row r="28">
      <c r="A28" s="171" t="s">
        <v>582</v>
      </c>
      <c r="B28" s="171">
        <v>1.0</v>
      </c>
      <c r="C28" s="172" t="s">
        <v>499</v>
      </c>
      <c r="D28" s="173" t="s">
        <v>523</v>
      </c>
      <c r="E28" s="174" t="s">
        <v>583</v>
      </c>
      <c r="F28" s="174" t="s">
        <v>584</v>
      </c>
      <c r="G28" s="174" t="s">
        <v>585</v>
      </c>
    </row>
    <row r="29">
      <c r="A29" s="171" t="s">
        <v>586</v>
      </c>
      <c r="B29" s="171">
        <v>1.0</v>
      </c>
      <c r="C29" s="172" t="s">
        <v>493</v>
      </c>
      <c r="D29" s="173" t="s">
        <v>587</v>
      </c>
      <c r="E29" s="174" t="s">
        <v>588</v>
      </c>
      <c r="F29" s="174" t="s">
        <v>589</v>
      </c>
      <c r="G29" s="174" t="s">
        <v>591</v>
      </c>
    </row>
    <row r="30">
      <c r="A30" s="171" t="s">
        <v>592</v>
      </c>
      <c r="B30" s="171">
        <v>1.0</v>
      </c>
      <c r="C30" s="172" t="s">
        <v>438</v>
      </c>
      <c r="D30" s="173" t="s">
        <v>459</v>
      </c>
      <c r="E30" s="174" t="s">
        <v>593</v>
      </c>
      <c r="F30" s="174" t="s">
        <v>490</v>
      </c>
      <c r="G30" s="174" t="s">
        <v>594</v>
      </c>
    </row>
    <row r="31">
      <c r="A31" s="175" t="s">
        <v>595</v>
      </c>
      <c r="B31" s="175">
        <v>1.0</v>
      </c>
      <c r="C31" s="176" t="s">
        <v>547</v>
      </c>
      <c r="D31" s="173" t="s">
        <v>548</v>
      </c>
      <c r="E31" s="177" t="s">
        <v>596</v>
      </c>
      <c r="F31" s="177" t="s">
        <v>597</v>
      </c>
      <c r="G31" s="177" t="s">
        <v>598</v>
      </c>
    </row>
    <row r="32">
      <c r="A32" s="175" t="s">
        <v>599</v>
      </c>
      <c r="B32" s="175">
        <v>1.0</v>
      </c>
      <c r="C32" s="176" t="s">
        <v>499</v>
      </c>
      <c r="D32" s="173" t="s">
        <v>523</v>
      </c>
      <c r="E32" s="177" t="s">
        <v>600</v>
      </c>
      <c r="F32" s="177" t="s">
        <v>601</v>
      </c>
      <c r="G32" s="177" t="s">
        <v>602</v>
      </c>
    </row>
    <row r="33">
      <c r="A33" s="175" t="s">
        <v>603</v>
      </c>
      <c r="B33" s="175">
        <v>4.0</v>
      </c>
      <c r="C33" s="176" t="s">
        <v>604</v>
      </c>
      <c r="D33" s="173" t="s">
        <v>605</v>
      </c>
      <c r="E33" s="177" t="s">
        <v>606</v>
      </c>
      <c r="F33" s="177" t="s">
        <v>607</v>
      </c>
      <c r="G33" s="177" t="s">
        <v>608</v>
      </c>
    </row>
    <row r="34">
      <c r="A34" s="171" t="s">
        <v>609</v>
      </c>
      <c r="B34" s="171">
        <v>1.0</v>
      </c>
      <c r="C34" s="172" t="s">
        <v>499</v>
      </c>
      <c r="D34" s="173" t="s">
        <v>523</v>
      </c>
      <c r="E34" s="174" t="s">
        <v>610</v>
      </c>
      <c r="F34" s="174" t="s">
        <v>611</v>
      </c>
      <c r="G34" s="174" t="s">
        <v>612</v>
      </c>
    </row>
    <row r="35">
      <c r="A35" s="171" t="s">
        <v>613</v>
      </c>
      <c r="B35" s="171">
        <v>4.0</v>
      </c>
      <c r="C35" s="172" t="s">
        <v>614</v>
      </c>
      <c r="D35" s="173" t="s">
        <v>615</v>
      </c>
      <c r="E35" s="174" t="s">
        <v>616</v>
      </c>
      <c r="F35" s="174" t="s">
        <v>536</v>
      </c>
      <c r="G35" s="174" t="s">
        <v>617</v>
      </c>
    </row>
    <row r="36">
      <c r="A36" s="171" t="s">
        <v>618</v>
      </c>
      <c r="B36" s="171">
        <v>1.0</v>
      </c>
      <c r="C36" s="172" t="s">
        <v>480</v>
      </c>
      <c r="D36" s="173" t="s">
        <v>619</v>
      </c>
      <c r="E36" s="174" t="s">
        <v>620</v>
      </c>
      <c r="F36" s="174" t="s">
        <v>621</v>
      </c>
      <c r="G36" s="174" t="s">
        <v>622</v>
      </c>
    </row>
    <row r="37">
      <c r="A37" s="175" t="s">
        <v>623</v>
      </c>
      <c r="B37" s="175">
        <v>1.0</v>
      </c>
      <c r="C37" s="176" t="s">
        <v>499</v>
      </c>
      <c r="D37" s="173" t="s">
        <v>624</v>
      </c>
      <c r="E37" s="177" t="s">
        <v>625</v>
      </c>
      <c r="F37" s="177" t="s">
        <v>558</v>
      </c>
      <c r="G37" s="177" t="s">
        <v>627</v>
      </c>
    </row>
    <row r="38">
      <c r="A38" s="171" t="s">
        <v>629</v>
      </c>
      <c r="B38" s="171">
        <v>1.0</v>
      </c>
      <c r="C38" s="172" t="s">
        <v>630</v>
      </c>
      <c r="D38" s="173" t="s">
        <v>631</v>
      </c>
      <c r="E38" s="174" t="s">
        <v>633</v>
      </c>
      <c r="F38" s="174" t="s">
        <v>621</v>
      </c>
      <c r="G38" s="174" t="s">
        <v>120</v>
      </c>
    </row>
    <row r="39">
      <c r="A39" s="175" t="s">
        <v>635</v>
      </c>
      <c r="B39" s="175">
        <v>1.0</v>
      </c>
      <c r="C39" s="172" t="s">
        <v>438</v>
      </c>
      <c r="D39" s="173" t="s">
        <v>459</v>
      </c>
      <c r="E39" s="174" t="s">
        <v>636</v>
      </c>
      <c r="F39" s="174" t="s">
        <v>490</v>
      </c>
      <c r="G39" s="174" t="s">
        <v>637</v>
      </c>
    </row>
    <row r="40">
      <c r="A40" s="175" t="s">
        <v>638</v>
      </c>
      <c r="B40" s="175">
        <v>1.0</v>
      </c>
      <c r="C40" s="176" t="s">
        <v>639</v>
      </c>
      <c r="D40" s="173" t="s">
        <v>640</v>
      </c>
      <c r="E40" s="177" t="s">
        <v>642</v>
      </c>
      <c r="F40" s="177" t="s">
        <v>510</v>
      </c>
      <c r="G40" s="177" t="s">
        <v>643</v>
      </c>
    </row>
    <row r="41">
      <c r="A41" s="171" t="s">
        <v>644</v>
      </c>
      <c r="B41" s="171">
        <v>1.0</v>
      </c>
      <c r="C41" s="172" t="s">
        <v>499</v>
      </c>
      <c r="D41" s="173" t="s">
        <v>523</v>
      </c>
      <c r="E41" s="174" t="s">
        <v>645</v>
      </c>
      <c r="F41" s="174" t="s">
        <v>646</v>
      </c>
      <c r="G41" s="174" t="s">
        <v>648</v>
      </c>
    </row>
    <row r="42">
      <c r="A42" s="171" t="s">
        <v>649</v>
      </c>
      <c r="B42" s="171">
        <v>1.0</v>
      </c>
      <c r="C42" s="172" t="s">
        <v>480</v>
      </c>
      <c r="D42" s="173" t="s">
        <v>650</v>
      </c>
      <c r="E42" s="174" t="s">
        <v>651</v>
      </c>
      <c r="F42" s="174" t="s">
        <v>589</v>
      </c>
      <c r="G42" s="174" t="s">
        <v>652</v>
      </c>
    </row>
    <row r="43">
      <c r="A43" s="175" t="s">
        <v>653</v>
      </c>
      <c r="B43" s="175">
        <v>1.0</v>
      </c>
      <c r="C43" s="176" t="s">
        <v>499</v>
      </c>
      <c r="D43" s="173" t="s">
        <v>523</v>
      </c>
      <c r="E43" s="177" t="s">
        <v>654</v>
      </c>
      <c r="F43" s="177" t="s">
        <v>655</v>
      </c>
      <c r="G43" s="177" t="s">
        <v>656</v>
      </c>
    </row>
    <row r="44">
      <c r="A44" s="171" t="s">
        <v>657</v>
      </c>
      <c r="B44" s="171">
        <v>1.0</v>
      </c>
      <c r="C44" s="172" t="s">
        <v>499</v>
      </c>
      <c r="D44" s="173" t="s">
        <v>523</v>
      </c>
      <c r="E44" s="174" t="s">
        <v>658</v>
      </c>
      <c r="F44" s="174" t="s">
        <v>659</v>
      </c>
      <c r="G44" s="174" t="s">
        <v>660</v>
      </c>
    </row>
    <row r="45">
      <c r="A45" s="175" t="s">
        <v>662</v>
      </c>
      <c r="B45" s="175">
        <v>4.0</v>
      </c>
      <c r="C45" s="176" t="s">
        <v>664</v>
      </c>
      <c r="D45" s="173" t="s">
        <v>665</v>
      </c>
      <c r="E45" s="177" t="s">
        <v>666</v>
      </c>
      <c r="F45" s="177" t="s">
        <v>667</v>
      </c>
      <c r="G45" s="177" t="s">
        <v>668</v>
      </c>
    </row>
    <row r="46">
      <c r="A46" s="175" t="s">
        <v>669</v>
      </c>
      <c r="B46" s="175">
        <v>1.0</v>
      </c>
      <c r="C46" s="176" t="s">
        <v>493</v>
      </c>
      <c r="D46" s="173" t="s">
        <v>670</v>
      </c>
      <c r="E46" s="177" t="s">
        <v>671</v>
      </c>
      <c r="F46" s="177" t="s">
        <v>672</v>
      </c>
      <c r="G46" s="177" t="s">
        <v>120</v>
      </c>
    </row>
    <row r="47">
      <c r="A47" s="171" t="s">
        <v>673</v>
      </c>
      <c r="B47" s="171">
        <v>4.0</v>
      </c>
      <c r="C47" s="172" t="s">
        <v>493</v>
      </c>
      <c r="D47" s="173" t="s">
        <v>674</v>
      </c>
      <c r="E47" s="174" t="s">
        <v>675</v>
      </c>
      <c r="F47" s="174" t="s">
        <v>621</v>
      </c>
      <c r="G47" s="174" t="s">
        <v>677</v>
      </c>
    </row>
    <row r="48">
      <c r="A48" s="175" t="s">
        <v>678</v>
      </c>
      <c r="B48" s="175">
        <v>1.0</v>
      </c>
      <c r="C48" s="176" t="s">
        <v>499</v>
      </c>
      <c r="D48" s="173" t="s">
        <v>523</v>
      </c>
      <c r="E48" s="177" t="s">
        <v>679</v>
      </c>
      <c r="F48" s="177" t="s">
        <v>681</v>
      </c>
      <c r="G48" s="177" t="s">
        <v>683</v>
      </c>
    </row>
    <row r="49">
      <c r="A49" s="175" t="s">
        <v>684</v>
      </c>
      <c r="B49" s="175">
        <v>4.0</v>
      </c>
      <c r="C49" s="176" t="s">
        <v>493</v>
      </c>
      <c r="D49" s="173" t="s">
        <v>615</v>
      </c>
      <c r="E49" s="177" t="s">
        <v>685</v>
      </c>
      <c r="F49" s="177" t="s">
        <v>597</v>
      </c>
      <c r="G49" s="188" t="s">
        <v>686</v>
      </c>
    </row>
    <row r="50">
      <c r="A50" s="171" t="s">
        <v>687</v>
      </c>
      <c r="B50" s="171">
        <v>1.0</v>
      </c>
      <c r="C50" s="172" t="s">
        <v>499</v>
      </c>
      <c r="D50" s="173" t="s">
        <v>523</v>
      </c>
      <c r="E50" s="174" t="s">
        <v>688</v>
      </c>
      <c r="F50" s="174" t="s">
        <v>449</v>
      </c>
      <c r="G50" s="174" t="s">
        <v>689</v>
      </c>
    </row>
    <row r="51">
      <c r="A51" s="171" t="s">
        <v>690</v>
      </c>
      <c r="B51" s="171">
        <v>1.0</v>
      </c>
      <c r="C51" s="172" t="s">
        <v>639</v>
      </c>
      <c r="D51" s="173" t="s">
        <v>692</v>
      </c>
      <c r="E51" s="174" t="s">
        <v>693</v>
      </c>
      <c r="F51" s="174" t="s">
        <v>621</v>
      </c>
      <c r="G51" s="174" t="s">
        <v>694</v>
      </c>
    </row>
    <row r="52">
      <c r="A52" s="175" t="s">
        <v>695</v>
      </c>
      <c r="B52" s="175">
        <v>1.0</v>
      </c>
      <c r="C52" s="176" t="s">
        <v>499</v>
      </c>
      <c r="D52" s="173" t="s">
        <v>523</v>
      </c>
      <c r="E52" s="177" t="s">
        <v>697</v>
      </c>
      <c r="F52" s="177" t="s">
        <v>699</v>
      </c>
      <c r="G52" s="177" t="s">
        <v>700</v>
      </c>
    </row>
    <row r="53">
      <c r="A53" s="171" t="s">
        <v>701</v>
      </c>
      <c r="B53" s="171">
        <v>1.0</v>
      </c>
      <c r="C53" s="172" t="s">
        <v>438</v>
      </c>
      <c r="D53" s="173" t="s">
        <v>459</v>
      </c>
      <c r="E53" s="174" t="s">
        <v>702</v>
      </c>
      <c r="F53" s="174" t="s">
        <v>490</v>
      </c>
      <c r="G53" s="174" t="s">
        <v>703</v>
      </c>
    </row>
    <row r="54">
      <c r="A54" s="175" t="s">
        <v>704</v>
      </c>
      <c r="B54" s="175">
        <v>1.0</v>
      </c>
      <c r="C54" s="172" t="s">
        <v>438</v>
      </c>
      <c r="D54" s="173" t="s">
        <v>459</v>
      </c>
      <c r="E54" s="174" t="s">
        <v>705</v>
      </c>
      <c r="F54" s="174" t="s">
        <v>490</v>
      </c>
      <c r="G54" s="174" t="s">
        <v>120</v>
      </c>
    </row>
    <row r="55">
      <c r="A55" s="171" t="s">
        <v>706</v>
      </c>
      <c r="B55" s="171">
        <v>1.0</v>
      </c>
      <c r="C55" s="172" t="s">
        <v>499</v>
      </c>
      <c r="D55" s="173" t="s">
        <v>523</v>
      </c>
      <c r="E55" s="174" t="s">
        <v>707</v>
      </c>
      <c r="F55" s="174" t="s">
        <v>708</v>
      </c>
      <c r="G55" s="174" t="s">
        <v>709</v>
      </c>
    </row>
    <row r="56">
      <c r="A56" s="175" t="s">
        <v>710</v>
      </c>
      <c r="B56" s="175">
        <v>1.0</v>
      </c>
      <c r="C56" s="176" t="s">
        <v>499</v>
      </c>
      <c r="D56" s="173" t="s">
        <v>523</v>
      </c>
      <c r="E56" s="177" t="s">
        <v>711</v>
      </c>
      <c r="F56" s="177" t="s">
        <v>712</v>
      </c>
      <c r="G56" s="177" t="s">
        <v>713</v>
      </c>
    </row>
    <row r="57">
      <c r="A57" s="171" t="s">
        <v>714</v>
      </c>
      <c r="B57" s="171">
        <v>1.0</v>
      </c>
      <c r="C57" s="172" t="s">
        <v>547</v>
      </c>
      <c r="D57" s="173" t="s">
        <v>715</v>
      </c>
      <c r="E57" s="174" t="s">
        <v>716</v>
      </c>
      <c r="F57" s="174" t="s">
        <v>717</v>
      </c>
      <c r="G57" s="174" t="s">
        <v>718</v>
      </c>
    </row>
    <row r="58">
      <c r="A58" s="171" t="s">
        <v>719</v>
      </c>
      <c r="B58" s="171">
        <v>1.0</v>
      </c>
      <c r="C58" s="172" t="s">
        <v>499</v>
      </c>
      <c r="D58" s="173" t="s">
        <v>523</v>
      </c>
      <c r="E58" s="174" t="s">
        <v>720</v>
      </c>
      <c r="F58" s="174" t="s">
        <v>721</v>
      </c>
      <c r="G58" s="177" t="s">
        <v>722</v>
      </c>
    </row>
    <row r="59">
      <c r="A59" s="171" t="s">
        <v>723</v>
      </c>
      <c r="B59" s="171">
        <v>1.0</v>
      </c>
      <c r="C59" s="172" t="s">
        <v>438</v>
      </c>
      <c r="D59" s="173" t="s">
        <v>724</v>
      </c>
      <c r="E59" s="174" t="s">
        <v>725</v>
      </c>
      <c r="F59" s="174" t="s">
        <v>621</v>
      </c>
      <c r="G59" s="174" t="s">
        <v>726</v>
      </c>
    </row>
    <row r="60">
      <c r="A60" s="175" t="s">
        <v>727</v>
      </c>
      <c r="B60" s="175">
        <v>1.0</v>
      </c>
      <c r="C60" s="176" t="s">
        <v>499</v>
      </c>
      <c r="D60" s="173" t="s">
        <v>523</v>
      </c>
      <c r="E60" s="177" t="s">
        <v>728</v>
      </c>
      <c r="F60" s="177" t="s">
        <v>699</v>
      </c>
      <c r="G60" s="177" t="s">
        <v>729</v>
      </c>
    </row>
    <row r="61">
      <c r="A61" s="175" t="s">
        <v>730</v>
      </c>
      <c r="B61" s="175">
        <v>1.0</v>
      </c>
      <c r="C61" s="172" t="s">
        <v>438</v>
      </c>
      <c r="D61" s="173" t="s">
        <v>459</v>
      </c>
      <c r="E61" s="174" t="s">
        <v>731</v>
      </c>
      <c r="F61" s="174" t="s">
        <v>490</v>
      </c>
      <c r="G61" s="177" t="s">
        <v>729</v>
      </c>
    </row>
  </sheetData>
  <mergeCells count="1">
    <mergeCell ref="B1:G1"/>
  </mergeCells>
  <printOptions gridLines="1" horizontalCentered="1"/>
  <pageMargins bottom="0.75" footer="0.0" header="0.0" left="0.7" right="0.7" top="0.75"/>
  <pageSetup fitToHeight="0" cellComments="atEnd" orientation="portrait" pageOrder="overThenDown"/>
  <drawing r:id="rId1"/>
  <tableParts count="1">
    <tablePart r:id="rId3"/>
  </tableParts>
</worksheet>
</file>