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8D4200F5-BCC9-444C-B2F5-494C7FA272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<sst xmlns="http://schemas.openxmlformats.org/spreadsheetml/2006/main" count="457" uniqueCount="241">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</sst>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F6" sqref="F6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5"/>
      <c r="B1" s="36"/>
      <c r="C1" s="37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50% Людей определено программой 50%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94,5% аккаунтов точно определены 5,5% аккаунтов неточно определены 46,5% всех аккаунтов точно определены как люди 48%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1" t="s">
        <v>240</v>
      </c>
      <c r="L1" s="31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96</v>
      </c>
      <c r="P2">
        <f>COUNTIF(M2:M201,TRUE)</f>
        <v>103</v>
      </c>
      <c r="Q2">
        <f>COUNTIF(E2:E201,"=1")</f>
        <v>93</v>
      </c>
      <c r="R2">
        <f>COUNTIF(M2:M201,FALSE)</f>
        <v>97</v>
      </c>
      <c r="S2" s="16">
        <f>(O2+Q2)/(O2+Q2+O3+Q3)</f>
        <v>0.94499999999999995</v>
      </c>
      <c r="T2">
        <f>O2/P2</f>
        <v>0.93203883495145634</v>
      </c>
      <c r="U2">
        <f>Q2/R2</f>
        <v>0.95876288659793818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7</v>
      </c>
      <c r="Q3">
        <f>COUNTIF(E2:E201,"=-1")</f>
        <v>4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1" t="s">
        <v>215</v>
      </c>
      <c r="T4" s="31"/>
      <c r="U4" s="31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1"/>
      <c r="T5" s="31"/>
      <c r="U5" s="31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4" t="s">
        <v>219</v>
      </c>
      <c r="P6" s="32" t="s">
        <v>227</v>
      </c>
      <c r="Q6" s="32" t="s">
        <v>229</v>
      </c>
      <c r="S6" s="31"/>
      <c r="T6" s="31"/>
      <c r="U6" s="31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4"/>
      <c r="P7" s="32"/>
      <c r="Q7" s="32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4" t="s">
        <v>220</v>
      </c>
      <c r="P8" s="32" t="s">
        <v>230</v>
      </c>
      <c r="Q8" s="33" t="s">
        <v>228</v>
      </c>
      <c r="S8">
        <f>O2/P2</f>
        <v>0.93203883495145634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4"/>
      <c r="P9" s="32"/>
      <c r="Q9" s="33"/>
      <c r="R9" s="31" t="s">
        <v>217</v>
      </c>
      <c r="S9" s="31"/>
      <c r="T9" s="31"/>
      <c r="U9" s="31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1"/>
      <c r="S10" s="31"/>
      <c r="T10" s="31"/>
      <c r="U10" s="31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1"/>
      <c r="S11" s="31"/>
      <c r="T11" s="31"/>
      <c r="U11" s="31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0.96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4" t="s">
        <v>220</v>
      </c>
      <c r="P14" s="20">
        <f>O2</f>
        <v>96</v>
      </c>
      <c r="Q14" s="22">
        <f>O3</f>
        <v>7</v>
      </c>
      <c r="S14" s="32" t="s">
        <v>216</v>
      </c>
      <c r="T14" s="32"/>
      <c r="U14" s="32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4"/>
      <c r="P15" s="20"/>
      <c r="Q15" s="22"/>
      <c r="S15" s="32"/>
      <c r="T15" s="32"/>
      <c r="U15" s="32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4" t="s">
        <v>219</v>
      </c>
      <c r="P16" s="21">
        <f>Q3</f>
        <v>4</v>
      </c>
      <c r="Q16" s="19">
        <f>Q2</f>
        <v>93</v>
      </c>
      <c r="S16" s="32"/>
      <c r="T16" s="32"/>
      <c r="U16" s="32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4"/>
      <c r="P17" s="21"/>
      <c r="Q17" s="19"/>
      <c r="S17">
        <f>2*S8*S13/(S8+S13)</f>
        <v>0.94581280788177335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6.7961165048543687E-2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4.1237113402061855E-2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0.10919827845060553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O16:O17"/>
    <mergeCell ref="O14:O15"/>
    <mergeCell ref="A1:C1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2022-11-12T10:46:13Z</dcterms:modified>
  <cp:category/>
  <cp:contentStatus/>
</cp:coreProperties>
</file>