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1055"/>
  </bookViews>
  <sheets>
    <sheet name="Задание 1" sheetId="1" r:id="rId1"/>
    <sheet name="Задание 2" sheetId="2" r:id="rId2"/>
  </sheets>
  <calcPr calcId="124519"/>
</workbook>
</file>

<file path=xl/calcChain.xml><?xml version="1.0" encoding="utf-8"?>
<calcChain xmlns="http://schemas.openxmlformats.org/spreadsheetml/2006/main">
  <c r="E12" i="1"/>
  <c r="A2"/>
  <c r="D14" i="2"/>
  <c r="B14" s="1"/>
  <c r="H26"/>
  <c r="B2" i="1"/>
  <c r="B2" i="2"/>
  <c r="A2"/>
  <c r="B3"/>
  <c r="B4"/>
  <c r="B5"/>
  <c r="B6"/>
  <c r="B7"/>
  <c r="B8"/>
  <c r="B9"/>
  <c r="B10"/>
  <c r="B11"/>
  <c r="B12"/>
  <c r="B13"/>
  <c r="A3"/>
  <c r="A4"/>
  <c r="A5"/>
  <c r="A6"/>
  <c r="A7"/>
  <c r="A8"/>
  <c r="A9"/>
  <c r="A10"/>
  <c r="A11"/>
  <c r="A12"/>
  <c r="A13"/>
  <c r="H18"/>
  <c r="E5" i="1"/>
  <c r="A14" i="2" l="1"/>
  <c r="H34"/>
  <c r="K36" i="1"/>
  <c r="B36" s="1"/>
  <c r="A24"/>
  <c r="A25"/>
  <c r="A26"/>
  <c r="A27"/>
  <c r="A28"/>
  <c r="A29"/>
  <c r="A30"/>
  <c r="A31"/>
  <c r="A32"/>
  <c r="A33"/>
  <c r="A34"/>
  <c r="A35"/>
  <c r="B33"/>
  <c r="B34"/>
  <c r="B35"/>
  <c r="B24"/>
  <c r="B25"/>
  <c r="B26"/>
  <c r="B27"/>
  <c r="B28"/>
  <c r="B29"/>
  <c r="B30"/>
  <c r="B31"/>
  <c r="B3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A3"/>
  <c r="A36" l="1"/>
  <c r="A22"/>
  <c r="A20"/>
  <c r="A18"/>
  <c r="A16"/>
  <c r="A14"/>
  <c r="A12"/>
  <c r="A10"/>
  <c r="A8"/>
  <c r="A6"/>
  <c r="A4"/>
  <c r="A23"/>
  <c r="A21"/>
  <c r="A19"/>
  <c r="A17"/>
  <c r="A15"/>
  <c r="A13"/>
  <c r="A11"/>
  <c r="A9"/>
  <c r="A7"/>
  <c r="A5"/>
</calcChain>
</file>

<file path=xl/sharedStrings.xml><?xml version="1.0" encoding="utf-8"?>
<sst xmlns="http://schemas.openxmlformats.org/spreadsheetml/2006/main" count="18" uniqueCount="14">
  <si>
    <t>X</t>
  </si>
  <si>
    <t>Y</t>
  </si>
  <si>
    <r>
      <t>Скорость снаряда U</t>
    </r>
    <r>
      <rPr>
        <sz val="8"/>
        <color theme="1"/>
        <rFont val="Times New Roman"/>
        <family val="1"/>
        <charset val="204"/>
      </rPr>
      <t xml:space="preserve">0 </t>
    </r>
    <r>
      <rPr>
        <sz val="13"/>
        <color theme="1"/>
        <rFont val="Times New Roman"/>
        <family val="1"/>
        <charset val="204"/>
      </rPr>
      <t>(м/с)</t>
    </r>
  </si>
  <si>
    <r>
      <t>Ускорение свободного падения g (м/с</t>
    </r>
    <r>
      <rPr>
        <vertAlign val="superscript"/>
        <sz val="13"/>
        <color theme="1"/>
        <rFont val="Times New Roman"/>
        <family val="1"/>
        <charset val="204"/>
      </rPr>
      <t>2</t>
    </r>
    <r>
      <rPr>
        <sz val="13"/>
        <color theme="1"/>
        <rFont val="Times New Roman"/>
        <family val="1"/>
        <charset val="204"/>
      </rPr>
      <t>)</t>
    </r>
  </si>
  <si>
    <t>Время t</t>
  </si>
  <si>
    <t>Угол полёта тела α (радианы)</t>
  </si>
  <si>
    <t>Угол полёта тела α (градусы)</t>
  </si>
  <si>
    <r>
      <t>Начальная высота Y</t>
    </r>
    <r>
      <rPr>
        <sz val="8"/>
        <color theme="1"/>
        <rFont val="Times New Roman"/>
        <family val="1"/>
        <charset val="204"/>
      </rPr>
      <t xml:space="preserve">0 </t>
    </r>
    <r>
      <rPr>
        <sz val="13"/>
        <color theme="1"/>
        <rFont val="Times New Roman"/>
        <family val="1"/>
        <charset val="204"/>
      </rPr>
      <t>(метры)</t>
    </r>
  </si>
  <si>
    <r>
      <t xml:space="preserve">Угол броска </t>
    </r>
    <r>
      <rPr>
        <sz val="13"/>
        <color theme="1"/>
        <rFont val="Calibri"/>
        <family val="2"/>
        <charset val="204"/>
      </rPr>
      <t>α</t>
    </r>
    <r>
      <rPr>
        <sz val="13"/>
        <color theme="1"/>
        <rFont val="Times New Roman"/>
        <family val="1"/>
        <charset val="204"/>
      </rPr>
      <t xml:space="preserve"> (градусы)</t>
    </r>
  </si>
  <si>
    <t>Угол броска α (радианы)</t>
  </si>
  <si>
    <r>
      <t>Начальная скорость U</t>
    </r>
    <r>
      <rPr>
        <sz val="8"/>
        <color theme="1"/>
        <rFont val="Times New Roman"/>
        <family val="1"/>
        <charset val="204"/>
      </rPr>
      <t xml:space="preserve">0 </t>
    </r>
    <r>
      <rPr>
        <sz val="13"/>
        <color theme="1"/>
        <rFont val="Times New Roman"/>
        <family val="1"/>
        <charset val="204"/>
      </rPr>
      <t>(м/с)</t>
    </r>
  </si>
  <si>
    <t>Дальность полёта S (метры)</t>
  </si>
  <si>
    <r>
      <t>Время полёта тела t</t>
    </r>
    <r>
      <rPr>
        <sz val="8"/>
        <color theme="1"/>
        <rFont val="Times New Roman"/>
        <family val="1"/>
        <charset val="204"/>
      </rPr>
      <t>кон</t>
    </r>
    <r>
      <rPr>
        <sz val="13"/>
        <color theme="1"/>
        <rFont val="Times New Roman"/>
        <family val="1"/>
        <charset val="204"/>
      </rPr>
      <t xml:space="preserve"> (секунды)</t>
    </r>
  </si>
  <si>
    <r>
      <t>Время полёта снаряда t</t>
    </r>
    <r>
      <rPr>
        <sz val="8"/>
        <color theme="1"/>
        <rFont val="Times New Roman"/>
        <family val="1"/>
        <charset val="204"/>
      </rPr>
      <t xml:space="preserve">кон </t>
    </r>
    <r>
      <rPr>
        <sz val="13"/>
        <color theme="1"/>
        <rFont val="Times New Roman"/>
        <family val="1"/>
        <charset val="204"/>
      </rPr>
      <t>(секунды)</t>
    </r>
  </si>
</sst>
</file>

<file path=xl/styles.xml><?xml version="1.0" encoding="utf-8"?>
<styleSheet xmlns="http://schemas.openxmlformats.org/spreadsheetml/2006/main">
  <fonts count="5">
    <font>
      <sz val="11"/>
      <color theme="1"/>
      <name val="Arial Narrow"/>
      <family val="2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13"/>
      <color theme="1"/>
      <name val="Times New Roman"/>
      <family val="1"/>
      <charset val="204"/>
    </font>
    <font>
      <sz val="13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полёта снаряда</a:t>
            </a:r>
            <a:endParaRPr lang="ru-RU"/>
          </a:p>
        </c:rich>
      </c:tx>
      <c:layout>
        <c:manualLayout>
          <c:xMode val="edge"/>
          <c:yMode val="edge"/>
          <c:x val="0.24146522309711299"/>
          <c:y val="0"/>
        </c:manualLayout>
      </c:layout>
    </c:title>
    <c:plotArea>
      <c:layout>
        <c:manualLayout>
          <c:layoutTarget val="inner"/>
          <c:xMode val="edge"/>
          <c:yMode val="edge"/>
          <c:x val="0.15530796150481191"/>
          <c:y val="0.19480351414406533"/>
          <c:w val="0.67243503937007965"/>
          <c:h val="0.59986840186643287"/>
        </c:manualLayout>
      </c:layout>
      <c:scatterChart>
        <c:scatterStyle val="smoothMarker"/>
        <c:ser>
          <c:idx val="0"/>
          <c:order val="0"/>
          <c:tx>
            <c:strRef>
              <c:f>'Задание 1'!$B$1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1'!$A$2:$A$36</c:f>
              <c:numCache>
                <c:formatCode>General</c:formatCode>
                <c:ptCount val="35"/>
                <c:pt idx="0">
                  <c:v>0</c:v>
                </c:pt>
                <c:pt idx="1">
                  <c:v>105.98385284664099</c:v>
                </c:pt>
                <c:pt idx="2">
                  <c:v>211.96770569328197</c:v>
                </c:pt>
                <c:pt idx="3">
                  <c:v>317.95155853992298</c:v>
                </c:pt>
                <c:pt idx="4">
                  <c:v>423.93541138656394</c:v>
                </c:pt>
                <c:pt idx="5">
                  <c:v>529.9192642332049</c:v>
                </c:pt>
                <c:pt idx="6">
                  <c:v>635.90311707984597</c:v>
                </c:pt>
                <c:pt idx="7">
                  <c:v>741.88696992648693</c:v>
                </c:pt>
                <c:pt idx="8">
                  <c:v>847.87082277312788</c:v>
                </c:pt>
                <c:pt idx="9">
                  <c:v>953.85467561976884</c:v>
                </c:pt>
                <c:pt idx="10">
                  <c:v>1059.8385284664098</c:v>
                </c:pt>
                <c:pt idx="11">
                  <c:v>1165.8223813130508</c:v>
                </c:pt>
                <c:pt idx="12">
                  <c:v>1271.8062341596919</c:v>
                </c:pt>
                <c:pt idx="13">
                  <c:v>1377.7900870063329</c:v>
                </c:pt>
                <c:pt idx="14">
                  <c:v>1483.7739398529739</c:v>
                </c:pt>
                <c:pt idx="15">
                  <c:v>1589.7577926996148</c:v>
                </c:pt>
                <c:pt idx="16">
                  <c:v>1695.7416455462558</c:v>
                </c:pt>
                <c:pt idx="17">
                  <c:v>1801.7254983928967</c:v>
                </c:pt>
                <c:pt idx="18">
                  <c:v>1907.7093512395377</c:v>
                </c:pt>
                <c:pt idx="19">
                  <c:v>2013.6932040861786</c:v>
                </c:pt>
                <c:pt idx="20">
                  <c:v>2119.6770569328196</c:v>
                </c:pt>
                <c:pt idx="21">
                  <c:v>2225.6609097794608</c:v>
                </c:pt>
                <c:pt idx="22">
                  <c:v>2331.6447626261015</c:v>
                </c:pt>
                <c:pt idx="23">
                  <c:v>2437.6286154727427</c:v>
                </c:pt>
                <c:pt idx="24">
                  <c:v>2543.6124683193839</c:v>
                </c:pt>
                <c:pt idx="25">
                  <c:v>2649.5963211660246</c:v>
                </c:pt>
                <c:pt idx="26">
                  <c:v>2755.5801740126658</c:v>
                </c:pt>
                <c:pt idx="27">
                  <c:v>2861.5640268593065</c:v>
                </c:pt>
                <c:pt idx="28">
                  <c:v>2967.5478797059477</c:v>
                </c:pt>
                <c:pt idx="29">
                  <c:v>3073.5317325525884</c:v>
                </c:pt>
                <c:pt idx="30">
                  <c:v>3179.5155853992296</c:v>
                </c:pt>
                <c:pt idx="31">
                  <c:v>3285.4994382458704</c:v>
                </c:pt>
                <c:pt idx="32">
                  <c:v>3391.4832910925115</c:v>
                </c:pt>
                <c:pt idx="33">
                  <c:v>3497.4671439391527</c:v>
                </c:pt>
                <c:pt idx="34">
                  <c:v>3595.1761851966676</c:v>
                </c:pt>
              </c:numCache>
            </c:numRef>
          </c:xVal>
          <c:yVal>
            <c:numRef>
              <c:f>'Задание 1'!$B$2:$B$36</c:f>
              <c:numCache>
                <c:formatCode>General</c:formatCode>
                <c:ptCount val="35"/>
                <c:pt idx="0">
                  <c:v>0</c:v>
                </c:pt>
                <c:pt idx="1">
                  <c:v>164.60961923128519</c:v>
                </c:pt>
                <c:pt idx="2">
                  <c:v>319.21923846257039</c:v>
                </c:pt>
                <c:pt idx="3">
                  <c:v>463.82885769385558</c:v>
                </c:pt>
                <c:pt idx="4">
                  <c:v>598.43847692514078</c:v>
                </c:pt>
                <c:pt idx="5">
                  <c:v>723.04809615642603</c:v>
                </c:pt>
                <c:pt idx="6">
                  <c:v>837.65771538771116</c:v>
                </c:pt>
                <c:pt idx="7">
                  <c:v>942.2673346189963</c:v>
                </c:pt>
                <c:pt idx="8">
                  <c:v>1036.8769538502816</c:v>
                </c:pt>
                <c:pt idx="9">
                  <c:v>1121.4865730815668</c:v>
                </c:pt>
                <c:pt idx="10">
                  <c:v>1196.0961923128521</c:v>
                </c:pt>
                <c:pt idx="11">
                  <c:v>1260.7058115441371</c:v>
                </c:pt>
                <c:pt idx="12">
                  <c:v>1315.3154307754223</c:v>
                </c:pt>
                <c:pt idx="13">
                  <c:v>1359.9250500067074</c:v>
                </c:pt>
                <c:pt idx="14">
                  <c:v>1394.5346692379926</c:v>
                </c:pt>
                <c:pt idx="15">
                  <c:v>1419.1442884692779</c:v>
                </c:pt>
                <c:pt idx="16">
                  <c:v>1433.7539077005631</c:v>
                </c:pt>
                <c:pt idx="17">
                  <c:v>1438.3635269318484</c:v>
                </c:pt>
                <c:pt idx="18">
                  <c:v>1432.9731461631336</c:v>
                </c:pt>
                <c:pt idx="19">
                  <c:v>1417.5827653944189</c:v>
                </c:pt>
                <c:pt idx="20">
                  <c:v>1392.1923846257041</c:v>
                </c:pt>
                <c:pt idx="21">
                  <c:v>1356.8020038569889</c:v>
                </c:pt>
                <c:pt idx="22">
                  <c:v>1311.4116230882742</c:v>
                </c:pt>
                <c:pt idx="23">
                  <c:v>1256.0212423195594</c:v>
                </c:pt>
                <c:pt idx="24">
                  <c:v>1190.6308615508447</c:v>
                </c:pt>
                <c:pt idx="25">
                  <c:v>1115.2404807821295</c:v>
                </c:pt>
                <c:pt idx="26">
                  <c:v>1029.8501000134147</c:v>
                </c:pt>
                <c:pt idx="27">
                  <c:v>934.45971924469995</c:v>
                </c:pt>
                <c:pt idx="28">
                  <c:v>829.06933847598521</c:v>
                </c:pt>
                <c:pt idx="29">
                  <c:v>713.67895770727046</c:v>
                </c:pt>
                <c:pt idx="30">
                  <c:v>588.28857693855571</c:v>
                </c:pt>
                <c:pt idx="31">
                  <c:v>452.89819616984096</c:v>
                </c:pt>
                <c:pt idx="32">
                  <c:v>307.50781540112621</c:v>
                </c:pt>
                <c:pt idx="33">
                  <c:v>152.11743463241146</c:v>
                </c:pt>
                <c:pt idx="34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S</c:v>
          </c:tx>
          <c:xVal>
            <c:numRef>
              <c:f>'Задание 1'!$A$2:$A$36</c:f>
              <c:numCache>
                <c:formatCode>General</c:formatCode>
                <c:ptCount val="35"/>
                <c:pt idx="0">
                  <c:v>0</c:v>
                </c:pt>
                <c:pt idx="1">
                  <c:v>105.98385284664099</c:v>
                </c:pt>
                <c:pt idx="2">
                  <c:v>211.96770569328197</c:v>
                </c:pt>
                <c:pt idx="3">
                  <c:v>317.95155853992298</c:v>
                </c:pt>
                <c:pt idx="4">
                  <c:v>423.93541138656394</c:v>
                </c:pt>
                <c:pt idx="5">
                  <c:v>529.9192642332049</c:v>
                </c:pt>
                <c:pt idx="6">
                  <c:v>635.90311707984597</c:v>
                </c:pt>
                <c:pt idx="7">
                  <c:v>741.88696992648693</c:v>
                </c:pt>
                <c:pt idx="8">
                  <c:v>847.87082277312788</c:v>
                </c:pt>
                <c:pt idx="9">
                  <c:v>953.85467561976884</c:v>
                </c:pt>
                <c:pt idx="10">
                  <c:v>1059.8385284664098</c:v>
                </c:pt>
                <c:pt idx="11">
                  <c:v>1165.8223813130508</c:v>
                </c:pt>
                <c:pt idx="12">
                  <c:v>1271.8062341596919</c:v>
                </c:pt>
                <c:pt idx="13">
                  <c:v>1377.7900870063329</c:v>
                </c:pt>
                <c:pt idx="14">
                  <c:v>1483.7739398529739</c:v>
                </c:pt>
                <c:pt idx="15">
                  <c:v>1589.7577926996148</c:v>
                </c:pt>
                <c:pt idx="16">
                  <c:v>1695.7416455462558</c:v>
                </c:pt>
                <c:pt idx="17">
                  <c:v>1801.7254983928967</c:v>
                </c:pt>
                <c:pt idx="18">
                  <c:v>1907.7093512395377</c:v>
                </c:pt>
                <c:pt idx="19">
                  <c:v>2013.6932040861786</c:v>
                </c:pt>
                <c:pt idx="20">
                  <c:v>2119.6770569328196</c:v>
                </c:pt>
                <c:pt idx="21">
                  <c:v>2225.6609097794608</c:v>
                </c:pt>
                <c:pt idx="22">
                  <c:v>2331.6447626261015</c:v>
                </c:pt>
                <c:pt idx="23">
                  <c:v>2437.6286154727427</c:v>
                </c:pt>
                <c:pt idx="24">
                  <c:v>2543.6124683193839</c:v>
                </c:pt>
                <c:pt idx="25">
                  <c:v>2649.5963211660246</c:v>
                </c:pt>
                <c:pt idx="26">
                  <c:v>2755.5801740126658</c:v>
                </c:pt>
                <c:pt idx="27">
                  <c:v>2861.5640268593065</c:v>
                </c:pt>
                <c:pt idx="28">
                  <c:v>2967.5478797059477</c:v>
                </c:pt>
                <c:pt idx="29">
                  <c:v>3073.5317325525884</c:v>
                </c:pt>
                <c:pt idx="30">
                  <c:v>3179.5155853992296</c:v>
                </c:pt>
                <c:pt idx="31">
                  <c:v>3285.4994382458704</c:v>
                </c:pt>
                <c:pt idx="32">
                  <c:v>3391.4832910925115</c:v>
                </c:pt>
                <c:pt idx="33">
                  <c:v>3497.4671439391527</c:v>
                </c:pt>
                <c:pt idx="34">
                  <c:v>3595.1761851966676</c:v>
                </c:pt>
              </c:numCache>
            </c:numRef>
          </c:xVal>
          <c:yVal>
            <c:numRef>
              <c:f>'Задание 1'!$CA$2:$CA$36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1"/>
        </c:ser>
        <c:axId val="92715648"/>
        <c:axId val="93950720"/>
      </c:scatterChart>
      <c:valAx>
        <c:axId val="92715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Ось</a:t>
                </a:r>
                <a:r>
                  <a:rPr lang="ru-RU" sz="1300" baseline="0"/>
                  <a:t> </a:t>
                </a:r>
                <a:r>
                  <a:rPr lang="en-US" sz="1300" baseline="0"/>
                  <a:t>X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0.85435870516185453"/>
              <c:y val="0.755231481481482"/>
            </c:manualLayout>
          </c:layout>
        </c:title>
        <c:numFmt formatCode="General" sourceLinked="1"/>
        <c:majorTickMark val="none"/>
        <c:tickLblPos val="nextTo"/>
        <c:crossAx val="93950720"/>
        <c:crosses val="autoZero"/>
        <c:crossBetween val="midCat"/>
      </c:valAx>
      <c:valAx>
        <c:axId val="939507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 sz="1300"/>
                  <a:t>Ось</a:t>
                </a:r>
                <a:r>
                  <a:rPr lang="ru-RU" sz="1300" baseline="0"/>
                  <a:t> </a:t>
                </a:r>
                <a:r>
                  <a:rPr lang="en-US" sz="1300" baseline="0"/>
                  <a:t>Y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0.11944444444444446"/>
              <c:y val="9.689049285505992E-2"/>
            </c:manualLayout>
          </c:layout>
        </c:title>
        <c:numFmt formatCode="General" sourceLinked="1"/>
        <c:majorTickMark val="none"/>
        <c:tickLblPos val="nextTo"/>
        <c:crossAx val="9271564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"/>
  <c:chart>
    <c:title>
      <c:tx>
        <c:rich>
          <a:bodyPr/>
          <a:lstStyle/>
          <a:p>
            <a:pPr>
              <a:defRPr/>
            </a:pPr>
            <a:r>
              <a:rPr lang="ru-RU"/>
              <a:t>Диограмма </a:t>
            </a:r>
            <a:r>
              <a:rPr lang="en-US"/>
              <a:t>XY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5494685039370096"/>
          <c:y val="0.19480351414406533"/>
          <c:w val="0.67983770778652663"/>
          <c:h val="0.61375729075532215"/>
        </c:manualLayout>
      </c:layout>
      <c:scatterChart>
        <c:scatterStyle val="smoothMarker"/>
        <c:ser>
          <c:idx val="0"/>
          <c:order val="0"/>
          <c:tx>
            <c:strRef>
              <c:f>'Задание 2'!$B$1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2'!$A$2:$A$14</c:f>
              <c:numCache>
                <c:formatCode>General</c:formatCode>
                <c:ptCount val="13"/>
                <c:pt idx="0">
                  <c:v>0</c:v>
                </c:pt>
                <c:pt idx="1">
                  <c:v>19.052558883257653</c:v>
                </c:pt>
                <c:pt idx="2">
                  <c:v>38.105117766515306</c:v>
                </c:pt>
                <c:pt idx="3">
                  <c:v>57.157676649772959</c:v>
                </c:pt>
                <c:pt idx="4">
                  <c:v>76.210235533030612</c:v>
                </c:pt>
                <c:pt idx="5">
                  <c:v>95.262794416288273</c:v>
                </c:pt>
                <c:pt idx="6">
                  <c:v>114.31535329954592</c:v>
                </c:pt>
                <c:pt idx="7">
                  <c:v>133.36791218280356</c:v>
                </c:pt>
                <c:pt idx="8">
                  <c:v>152.42047106606122</c:v>
                </c:pt>
                <c:pt idx="9">
                  <c:v>171.47302994931889</c:v>
                </c:pt>
                <c:pt idx="10">
                  <c:v>190.52558883257655</c:v>
                </c:pt>
                <c:pt idx="11">
                  <c:v>209.57814771583418</c:v>
                </c:pt>
                <c:pt idx="12">
                  <c:v>212.63261749745038</c:v>
                </c:pt>
              </c:numCache>
            </c:numRef>
          </c:xVal>
          <c:yVal>
            <c:numRef>
              <c:f>'Задание 2'!$B$2:$B$14</c:f>
              <c:numCache>
                <c:formatCode>General</c:formatCode>
                <c:ptCount val="13"/>
                <c:pt idx="0">
                  <c:v>500</c:v>
                </c:pt>
                <c:pt idx="1">
                  <c:v>506</c:v>
                </c:pt>
                <c:pt idx="2">
                  <c:v>502</c:v>
                </c:pt>
                <c:pt idx="3">
                  <c:v>488</c:v>
                </c:pt>
                <c:pt idx="4">
                  <c:v>464</c:v>
                </c:pt>
                <c:pt idx="5">
                  <c:v>430</c:v>
                </c:pt>
                <c:pt idx="6">
                  <c:v>386</c:v>
                </c:pt>
                <c:pt idx="7">
                  <c:v>332</c:v>
                </c:pt>
                <c:pt idx="8">
                  <c:v>268</c:v>
                </c:pt>
                <c:pt idx="9">
                  <c:v>194</c:v>
                </c:pt>
                <c:pt idx="10">
                  <c:v>110</c:v>
                </c:pt>
                <c:pt idx="11">
                  <c:v>16</c:v>
                </c:pt>
                <c:pt idx="1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S</c:v>
          </c:tx>
          <c:xVal>
            <c:numRef>
              <c:f>'Задание 2'!$A$2:$A$14</c:f>
              <c:numCache>
                <c:formatCode>General</c:formatCode>
                <c:ptCount val="13"/>
                <c:pt idx="0">
                  <c:v>0</c:v>
                </c:pt>
                <c:pt idx="1">
                  <c:v>19.052558883257653</c:v>
                </c:pt>
                <c:pt idx="2">
                  <c:v>38.105117766515306</c:v>
                </c:pt>
                <c:pt idx="3">
                  <c:v>57.157676649772959</c:v>
                </c:pt>
                <c:pt idx="4">
                  <c:v>76.210235533030612</c:v>
                </c:pt>
                <c:pt idx="5">
                  <c:v>95.262794416288273</c:v>
                </c:pt>
                <c:pt idx="6">
                  <c:v>114.31535329954592</c:v>
                </c:pt>
                <c:pt idx="7">
                  <c:v>133.36791218280356</c:v>
                </c:pt>
                <c:pt idx="8">
                  <c:v>152.42047106606122</c:v>
                </c:pt>
                <c:pt idx="9">
                  <c:v>171.47302994931889</c:v>
                </c:pt>
                <c:pt idx="10">
                  <c:v>190.52558883257655</c:v>
                </c:pt>
                <c:pt idx="11">
                  <c:v>209.57814771583418</c:v>
                </c:pt>
                <c:pt idx="12">
                  <c:v>212.63261749745038</c:v>
                </c:pt>
              </c:numCache>
            </c:numRef>
          </c:xVal>
          <c:yVal>
            <c:numRef>
              <c:f>'Задание 2'!$BX$2:$BX$14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</c:ser>
        <c:axId val="106891520"/>
        <c:axId val="107011072"/>
      </c:scatterChart>
      <c:valAx>
        <c:axId val="106891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300"/>
                  <a:t>Ось </a:t>
                </a:r>
                <a:r>
                  <a:rPr lang="en-US" sz="1300"/>
                  <a:t>X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0.87562948381452377"/>
              <c:y val="0.72745370370370366"/>
            </c:manualLayout>
          </c:layout>
        </c:title>
        <c:numFmt formatCode="General" sourceLinked="1"/>
        <c:majorTickMark val="none"/>
        <c:tickLblPos val="nextTo"/>
        <c:crossAx val="107011072"/>
        <c:crosses val="autoZero"/>
        <c:crossBetween val="midCat"/>
      </c:valAx>
      <c:valAx>
        <c:axId val="10701107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 sz="1300"/>
                  <a:t>Ось</a:t>
                </a:r>
                <a:r>
                  <a:rPr lang="ru-RU" sz="1300" baseline="0"/>
                  <a:t> </a:t>
                </a:r>
                <a:r>
                  <a:rPr lang="en-US" sz="1300" baseline="0"/>
                  <a:t> Y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0.12777777777777777"/>
              <c:y val="9.6890492855059893E-2"/>
            </c:manualLayout>
          </c:layout>
        </c:title>
        <c:numFmt formatCode="General" sourceLinked="1"/>
        <c:majorTickMark val="none"/>
        <c:tickLblPos val="nextTo"/>
        <c:crossAx val="106891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15</xdr:row>
      <xdr:rowOff>90487</xdr:rowOff>
    </xdr:from>
    <xdr:to>
      <xdr:col>9</xdr:col>
      <xdr:colOff>400050</xdr:colOff>
      <xdr:row>28</xdr:row>
      <xdr:rowOff>109537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6</xdr:row>
      <xdr:rowOff>0</xdr:rowOff>
    </xdr:from>
    <xdr:to>
      <xdr:col>18</xdr:col>
      <xdr:colOff>495300</xdr:colOff>
      <xdr:row>15</xdr:row>
      <xdr:rowOff>9525</xdr:rowOff>
    </xdr:to>
    <xdr:sp macro="" textlink="">
      <xdr:nvSpPr>
        <xdr:cNvPr id="3" name="TextBox 2"/>
        <xdr:cNvSpPr txBox="1"/>
      </xdr:nvSpPr>
      <xdr:spPr>
        <a:xfrm>
          <a:off x="7124700" y="1257300"/>
          <a:ext cx="4371975" cy="19335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ru-RU" sz="13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Вывод</a:t>
          </a:r>
        </a:p>
        <a:p>
          <a:r>
            <a:rPr lang="en-US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- </a:t>
          </a:r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При значениях угла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l-GR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α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&gt; 58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, дальность полёта 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S 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уменьшается.</a:t>
          </a:r>
        </a:p>
        <a:p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- 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При значениях угла 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58 &lt; </a:t>
          </a:r>
          <a:r>
            <a:rPr lang="el-GR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α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&lt;= 45 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дальность полёта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S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увеличивается. </a:t>
          </a:r>
        </a:p>
        <a:p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- 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При значениях угла  </a:t>
          </a:r>
          <a:r>
            <a:rPr lang="el-GR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α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&gt; 45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, дальность полёта 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S 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уменьшается.</a:t>
          </a:r>
          <a:endParaRPr lang="en-US" sz="1300" baseline="0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  <a:p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Отсюда можно сделать вывод, что при угле </a:t>
          </a:r>
          <a:r>
            <a:rPr lang="el-GR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α</a:t>
          </a:r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= 45, дальность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полёта 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S 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достигает максимального значения.</a:t>
          </a:r>
          <a:endParaRPr lang="ru-RU" sz="1300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9525</xdr:rowOff>
    </xdr:from>
    <xdr:to>
      <xdr:col>13</xdr:col>
      <xdr:colOff>0</xdr:colOff>
      <xdr:row>6</xdr:row>
      <xdr:rowOff>57150</xdr:rowOff>
    </xdr:to>
    <xdr:sp macro="" textlink="">
      <xdr:nvSpPr>
        <xdr:cNvPr id="2" name="TextBox 1"/>
        <xdr:cNvSpPr txBox="1"/>
      </xdr:nvSpPr>
      <xdr:spPr>
        <a:xfrm>
          <a:off x="4276725" y="9525"/>
          <a:ext cx="3648075" cy="13049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ru-RU" sz="13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Условие</a:t>
          </a:r>
          <a:r>
            <a:rPr lang="ru-RU" sz="1300" b="1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Задачи</a:t>
          </a:r>
        </a:p>
        <a:p>
          <a:pPr algn="ctr"/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Тело брошено с высоты 5</a:t>
          </a:r>
          <a:r>
            <a:rPr lang="en-US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00</a:t>
          </a:r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метров под углом 30 градусов к горизонту с начальной скоростью 22 м/с. Найти дальность</a:t>
          </a:r>
          <a:r>
            <a:rPr lang="en-US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S </a:t>
          </a:r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и время полета тела</a:t>
          </a:r>
          <a:r>
            <a:rPr lang="en-US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t</a:t>
          </a:r>
          <a:r>
            <a:rPr lang="ru-RU" sz="8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кон</a:t>
          </a:r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и построить график </a:t>
          </a:r>
          <a:r>
            <a:rPr lang="en-US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XY</a:t>
          </a:r>
          <a:r>
            <a:rPr lang="ru-RU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. Ускорение свободного падения </a:t>
          </a:r>
          <a:r>
            <a:rPr lang="en-US" sz="13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g = 10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м/с</a:t>
          </a:r>
          <a:r>
            <a:rPr lang="ru-RU" sz="1300" baseline="300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2</a:t>
          </a:r>
          <a:r>
            <a:rPr lang="ru-RU" sz="1300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.</a:t>
          </a:r>
          <a:endParaRPr lang="ru-RU" sz="1300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15</xdr:row>
      <xdr:rowOff>200025</xdr:rowOff>
    </xdr:from>
    <xdr:to>
      <xdr:col>7</xdr:col>
      <xdr:colOff>85725</xdr:colOff>
      <xdr:row>29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8</xdr:row>
      <xdr:rowOff>123825</xdr:rowOff>
    </xdr:from>
    <xdr:to>
      <xdr:col>18</xdr:col>
      <xdr:colOff>600075</xdr:colOff>
      <xdr:row>17</xdr:row>
      <xdr:rowOff>180975</xdr:rowOff>
    </xdr:to>
    <xdr:sp macro="" textlink="">
      <xdr:nvSpPr>
        <xdr:cNvPr id="5" name="TextBox 4"/>
        <xdr:cNvSpPr txBox="1"/>
      </xdr:nvSpPr>
      <xdr:spPr>
        <a:xfrm>
          <a:off x="7315200" y="1800225"/>
          <a:ext cx="4257675" cy="19526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ru-RU" sz="1300" b="1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Анализ</a:t>
          </a:r>
          <a:r>
            <a:rPr lang="ru-RU" sz="1300" b="1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Графика</a:t>
          </a:r>
        </a:p>
        <a:p>
          <a:pPr algn="ctr"/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1)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- 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При начальной высоте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Y &gt; Y</a:t>
          </a:r>
          <a:r>
            <a:rPr lang="en-US" sz="1300" b="1" baseline="-250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0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,  дальность полёта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S 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увеличивается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;</a:t>
          </a:r>
        </a:p>
        <a:p>
          <a:pPr algn="ctr"/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- При начальной высоте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Y &lt; Y</a:t>
          </a:r>
          <a:r>
            <a:rPr lang="en-US" sz="1300" b="1" baseline="-250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0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,  дальность полёта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S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уменьшается.</a:t>
          </a:r>
          <a:endParaRPr lang="en-US" sz="1300" b="1" baseline="0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2) - 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При начальной скорости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U &gt; U</a:t>
          </a:r>
          <a:r>
            <a:rPr lang="en-US" sz="1300" b="1" baseline="-250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0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, 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дальность полёта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S 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увеличивается;</a:t>
          </a:r>
        </a:p>
        <a:p>
          <a:pPr algn="ctr"/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- При начальной скорости 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U &lt; U</a:t>
          </a:r>
          <a:r>
            <a:rPr lang="en-US" sz="1300" b="1" baseline="-2500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0</a:t>
          </a:r>
          <a:r>
            <a:rPr lang="en-US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,</a:t>
          </a:r>
          <a:r>
            <a:rPr lang="ru-RU" sz="13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дальность полёта уменьшается.</a:t>
          </a:r>
          <a:endParaRPr lang="ru-RU" sz="1300" b="1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36"/>
  <sheetViews>
    <sheetView tabSelected="1" workbookViewId="0">
      <selection activeCell="E12" sqref="E12:I12"/>
    </sheetView>
  </sheetViews>
  <sheetFormatPr defaultRowHeight="16.5"/>
  <cols>
    <col min="1" max="6" width="9.140625" style="1"/>
    <col min="7" max="7" width="9.5703125" style="1" customWidth="1"/>
    <col min="8" max="16384" width="9.140625" style="1"/>
  </cols>
  <sheetData>
    <row r="1" spans="1:79">
      <c r="A1" s="5" t="s">
        <v>0</v>
      </c>
      <c r="B1" s="5" t="s">
        <v>1</v>
      </c>
      <c r="E1" s="7" t="s">
        <v>2</v>
      </c>
      <c r="F1" s="7"/>
      <c r="G1" s="7"/>
      <c r="H1" s="7"/>
      <c r="K1" s="4" t="s">
        <v>4</v>
      </c>
      <c r="N1" s="9"/>
      <c r="O1" s="9"/>
      <c r="P1" s="9"/>
      <c r="Q1" s="9"/>
      <c r="R1" s="9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9">
      <c r="A2" s="5">
        <f>$E$2*COS($E$5)*K2</f>
        <v>0</v>
      </c>
      <c r="B2" s="5">
        <f>$E$2*SIN($E$5)*K2 - ($E$9*(K2^2))/2</f>
        <v>0</v>
      </c>
      <c r="E2" s="7">
        <v>200</v>
      </c>
      <c r="F2" s="7"/>
      <c r="G2" s="7"/>
      <c r="H2" s="7"/>
      <c r="K2" s="4">
        <v>0</v>
      </c>
      <c r="N2" s="9"/>
      <c r="O2" s="9"/>
      <c r="P2" s="9"/>
      <c r="Q2" s="9"/>
      <c r="R2" s="9"/>
      <c r="CA2" s="1">
        <v>0</v>
      </c>
    </row>
    <row r="3" spans="1:79">
      <c r="A3" s="5">
        <f t="shared" ref="A3:A36" si="0">$E$2*COS($E$5)*K3</f>
        <v>105.98385284664099</v>
      </c>
      <c r="B3" s="5">
        <f t="shared" ref="B3:B36" si="1">$E$2*SIN($E$5)*K3 - ($E$9*(K3^2))/2</f>
        <v>164.60961923128519</v>
      </c>
      <c r="K3" s="4">
        <v>1</v>
      </c>
      <c r="CA3" s="2">
        <v>0</v>
      </c>
    </row>
    <row r="4" spans="1:79">
      <c r="A4" s="5">
        <f t="shared" si="0"/>
        <v>211.96770569328197</v>
      </c>
      <c r="B4" s="5">
        <f t="shared" si="1"/>
        <v>319.21923846257039</v>
      </c>
      <c r="E4" s="7" t="s">
        <v>5</v>
      </c>
      <c r="F4" s="7"/>
      <c r="G4" s="7"/>
      <c r="H4" s="7"/>
      <c r="K4" s="4">
        <v>2</v>
      </c>
      <c r="M4" s="7" t="s">
        <v>6</v>
      </c>
      <c r="N4" s="7"/>
      <c r="O4" s="7"/>
      <c r="P4" s="7"/>
      <c r="CA4" s="2">
        <v>0</v>
      </c>
    </row>
    <row r="5" spans="1:79">
      <c r="A5" s="5">
        <f t="shared" si="0"/>
        <v>317.95155853992298</v>
      </c>
      <c r="B5" s="5">
        <f t="shared" si="1"/>
        <v>463.82885769385558</v>
      </c>
      <c r="E5" s="8">
        <f>M5*PI()/180</f>
        <v>1.0122909661567112</v>
      </c>
      <c r="F5" s="8"/>
      <c r="G5" s="8"/>
      <c r="H5" s="8"/>
      <c r="K5" s="4">
        <v>3</v>
      </c>
      <c r="M5" s="7">
        <v>58</v>
      </c>
      <c r="N5" s="7"/>
      <c r="O5" s="7"/>
      <c r="P5" s="7"/>
      <c r="CA5" s="2">
        <v>0</v>
      </c>
    </row>
    <row r="6" spans="1:79">
      <c r="A6" s="5">
        <f t="shared" si="0"/>
        <v>423.93541138656394</v>
      </c>
      <c r="B6" s="5">
        <f t="shared" si="1"/>
        <v>598.43847692514078</v>
      </c>
      <c r="K6" s="4">
        <v>4</v>
      </c>
      <c r="CA6" s="2">
        <v>0</v>
      </c>
    </row>
    <row r="7" spans="1:79">
      <c r="A7" s="5">
        <f t="shared" si="0"/>
        <v>529.9192642332049</v>
      </c>
      <c r="B7" s="5">
        <f t="shared" si="1"/>
        <v>723.04809615642603</v>
      </c>
      <c r="K7" s="4">
        <v>5</v>
      </c>
      <c r="CA7" s="2">
        <v>0</v>
      </c>
    </row>
    <row r="8" spans="1:79" ht="19.5">
      <c r="A8" s="5">
        <f t="shared" si="0"/>
        <v>635.90311707984597</v>
      </c>
      <c r="B8" s="5">
        <f t="shared" si="1"/>
        <v>837.65771538771116</v>
      </c>
      <c r="E8" s="7" t="s">
        <v>3</v>
      </c>
      <c r="F8" s="7"/>
      <c r="G8" s="7"/>
      <c r="H8" s="7"/>
      <c r="I8" s="7"/>
      <c r="K8" s="4">
        <v>6</v>
      </c>
      <c r="CA8" s="2">
        <v>0</v>
      </c>
    </row>
    <row r="9" spans="1:79">
      <c r="A9" s="5">
        <f t="shared" si="0"/>
        <v>741.88696992648693</v>
      </c>
      <c r="B9" s="5">
        <f t="shared" si="1"/>
        <v>942.2673346189963</v>
      </c>
      <c r="E9" s="7">
        <v>10</v>
      </c>
      <c r="F9" s="7"/>
      <c r="G9" s="7"/>
      <c r="H9" s="7"/>
      <c r="I9" s="7"/>
      <c r="K9" s="4">
        <v>7</v>
      </c>
      <c r="CA9" s="2">
        <v>0</v>
      </c>
    </row>
    <row r="10" spans="1:79">
      <c r="A10" s="5">
        <f t="shared" si="0"/>
        <v>847.87082277312788</v>
      </c>
      <c r="B10" s="5">
        <f t="shared" si="1"/>
        <v>1036.8769538502816</v>
      </c>
      <c r="K10" s="4">
        <v>8</v>
      </c>
      <c r="CA10" s="2">
        <v>0</v>
      </c>
    </row>
    <row r="11" spans="1:79">
      <c r="A11" s="5">
        <f t="shared" si="0"/>
        <v>953.85467561976884</v>
      </c>
      <c r="B11" s="5">
        <f t="shared" si="1"/>
        <v>1121.4865730815668</v>
      </c>
      <c r="E11" s="7" t="s">
        <v>13</v>
      </c>
      <c r="F11" s="7"/>
      <c r="G11" s="7"/>
      <c r="H11" s="7"/>
      <c r="I11" s="7"/>
      <c r="K11" s="4">
        <v>9</v>
      </c>
      <c r="CA11" s="2">
        <v>0</v>
      </c>
    </row>
    <row r="12" spans="1:79">
      <c r="A12" s="5">
        <f t="shared" si="0"/>
        <v>1059.8385284664098</v>
      </c>
      <c r="B12" s="5">
        <f t="shared" si="1"/>
        <v>1196.0961923128521</v>
      </c>
      <c r="E12" s="7">
        <f>(E2*SIN(E5) + SQRT((E2^2)*SIN(E5)^2))/E9</f>
        <v>33.921923846257037</v>
      </c>
      <c r="F12" s="7"/>
      <c r="G12" s="7"/>
      <c r="H12" s="7"/>
      <c r="I12" s="7"/>
      <c r="K12" s="4">
        <v>10</v>
      </c>
      <c r="CA12" s="2">
        <v>0</v>
      </c>
    </row>
    <row r="13" spans="1:79">
      <c r="A13" s="5">
        <f t="shared" si="0"/>
        <v>1165.8223813130508</v>
      </c>
      <c r="B13" s="5">
        <f t="shared" si="1"/>
        <v>1260.7058115441371</v>
      </c>
      <c r="K13" s="4">
        <v>11</v>
      </c>
      <c r="CA13" s="2">
        <v>0</v>
      </c>
    </row>
    <row r="14" spans="1:79">
      <c r="A14" s="5">
        <f t="shared" si="0"/>
        <v>1271.8062341596919</v>
      </c>
      <c r="B14" s="5">
        <f t="shared" si="1"/>
        <v>1315.3154307754223</v>
      </c>
      <c r="K14" s="4">
        <v>12</v>
      </c>
      <c r="CA14" s="2">
        <v>0</v>
      </c>
    </row>
    <row r="15" spans="1:79">
      <c r="A15" s="5">
        <f t="shared" si="0"/>
        <v>1377.7900870063329</v>
      </c>
      <c r="B15" s="5">
        <f t="shared" si="1"/>
        <v>1359.9250500067074</v>
      </c>
      <c r="K15" s="4">
        <v>13</v>
      </c>
      <c r="CA15" s="2">
        <v>0</v>
      </c>
    </row>
    <row r="16" spans="1:79">
      <c r="A16" s="5">
        <f t="shared" si="0"/>
        <v>1483.7739398529739</v>
      </c>
      <c r="B16" s="5">
        <f t="shared" si="1"/>
        <v>1394.5346692379926</v>
      </c>
      <c r="K16" s="4">
        <v>14</v>
      </c>
      <c r="CA16" s="2">
        <v>0</v>
      </c>
    </row>
    <row r="17" spans="1:79">
      <c r="A17" s="5">
        <f t="shared" si="0"/>
        <v>1589.7577926996148</v>
      </c>
      <c r="B17" s="5">
        <f t="shared" si="1"/>
        <v>1419.1442884692779</v>
      </c>
      <c r="K17" s="4">
        <v>15</v>
      </c>
      <c r="CA17" s="2">
        <v>0</v>
      </c>
    </row>
    <row r="18" spans="1:79">
      <c r="A18" s="5">
        <f t="shared" si="0"/>
        <v>1695.7416455462558</v>
      </c>
      <c r="B18" s="5">
        <f t="shared" si="1"/>
        <v>1433.7539077005631</v>
      </c>
      <c r="K18" s="4">
        <v>16</v>
      </c>
      <c r="CA18" s="2">
        <v>0</v>
      </c>
    </row>
    <row r="19" spans="1:79">
      <c r="A19" s="5">
        <f t="shared" si="0"/>
        <v>1801.7254983928967</v>
      </c>
      <c r="B19" s="5">
        <f t="shared" si="1"/>
        <v>1438.3635269318484</v>
      </c>
      <c r="K19" s="4">
        <v>17</v>
      </c>
      <c r="CA19" s="2">
        <v>0</v>
      </c>
    </row>
    <row r="20" spans="1:79">
      <c r="A20" s="5">
        <f t="shared" si="0"/>
        <v>1907.7093512395377</v>
      </c>
      <c r="B20" s="5">
        <f t="shared" si="1"/>
        <v>1432.9731461631336</v>
      </c>
      <c r="K20" s="4">
        <v>18</v>
      </c>
      <c r="CA20" s="2">
        <v>0</v>
      </c>
    </row>
    <row r="21" spans="1:79">
      <c r="A21" s="5">
        <f t="shared" si="0"/>
        <v>2013.6932040861786</v>
      </c>
      <c r="B21" s="5">
        <f t="shared" si="1"/>
        <v>1417.5827653944189</v>
      </c>
      <c r="K21" s="4">
        <v>19</v>
      </c>
      <c r="CA21" s="2">
        <v>0</v>
      </c>
    </row>
    <row r="22" spans="1:79">
      <c r="A22" s="5">
        <f t="shared" si="0"/>
        <v>2119.6770569328196</v>
      </c>
      <c r="B22" s="5">
        <f t="shared" si="1"/>
        <v>1392.1923846257041</v>
      </c>
      <c r="K22" s="4">
        <v>20</v>
      </c>
      <c r="CA22" s="2">
        <v>0</v>
      </c>
    </row>
    <row r="23" spans="1:79">
      <c r="A23" s="5">
        <f t="shared" si="0"/>
        <v>2225.6609097794608</v>
      </c>
      <c r="B23" s="5">
        <f t="shared" si="1"/>
        <v>1356.8020038569889</v>
      </c>
      <c r="K23" s="4">
        <v>21</v>
      </c>
      <c r="CA23" s="2">
        <v>0</v>
      </c>
    </row>
    <row r="24" spans="1:79">
      <c r="A24" s="5">
        <f t="shared" si="0"/>
        <v>2331.6447626261015</v>
      </c>
      <c r="B24" s="5">
        <f t="shared" si="1"/>
        <v>1311.4116230882742</v>
      </c>
      <c r="K24" s="4">
        <v>22</v>
      </c>
      <c r="CA24" s="2">
        <v>0</v>
      </c>
    </row>
    <row r="25" spans="1:79">
      <c r="A25" s="5">
        <f t="shared" si="0"/>
        <v>2437.6286154727427</v>
      </c>
      <c r="B25" s="5">
        <f t="shared" si="1"/>
        <v>1256.0212423195594</v>
      </c>
      <c r="K25" s="4">
        <v>23</v>
      </c>
      <c r="CA25" s="2">
        <v>0</v>
      </c>
    </row>
    <row r="26" spans="1:79">
      <c r="A26" s="5">
        <f t="shared" si="0"/>
        <v>2543.6124683193839</v>
      </c>
      <c r="B26" s="5">
        <f t="shared" si="1"/>
        <v>1190.6308615508447</v>
      </c>
      <c r="K26" s="4">
        <v>24</v>
      </c>
      <c r="CA26" s="2">
        <v>0</v>
      </c>
    </row>
    <row r="27" spans="1:79">
      <c r="A27" s="5">
        <f t="shared" si="0"/>
        <v>2649.5963211660246</v>
      </c>
      <c r="B27" s="5">
        <f t="shared" si="1"/>
        <v>1115.2404807821295</v>
      </c>
      <c r="K27" s="4">
        <v>25</v>
      </c>
      <c r="CA27" s="2">
        <v>0</v>
      </c>
    </row>
    <row r="28" spans="1:79">
      <c r="A28" s="5">
        <f t="shared" si="0"/>
        <v>2755.5801740126658</v>
      </c>
      <c r="B28" s="5">
        <f t="shared" si="1"/>
        <v>1029.8501000134147</v>
      </c>
      <c r="K28" s="4">
        <v>26</v>
      </c>
      <c r="CA28" s="2">
        <v>0</v>
      </c>
    </row>
    <row r="29" spans="1:79">
      <c r="A29" s="5">
        <f t="shared" si="0"/>
        <v>2861.5640268593065</v>
      </c>
      <c r="B29" s="5">
        <f t="shared" si="1"/>
        <v>934.45971924469995</v>
      </c>
      <c r="K29" s="4">
        <v>27</v>
      </c>
      <c r="CA29" s="2">
        <v>0</v>
      </c>
    </row>
    <row r="30" spans="1:79">
      <c r="A30" s="5">
        <f t="shared" si="0"/>
        <v>2967.5478797059477</v>
      </c>
      <c r="B30" s="5">
        <f t="shared" si="1"/>
        <v>829.06933847598521</v>
      </c>
      <c r="K30" s="4">
        <v>28</v>
      </c>
      <c r="CA30" s="2">
        <v>0</v>
      </c>
    </row>
    <row r="31" spans="1:79">
      <c r="A31" s="5">
        <f t="shared" si="0"/>
        <v>3073.5317325525884</v>
      </c>
      <c r="B31" s="5">
        <f t="shared" si="1"/>
        <v>713.67895770727046</v>
      </c>
      <c r="K31" s="4">
        <v>29</v>
      </c>
      <c r="CA31" s="2">
        <v>0</v>
      </c>
    </row>
    <row r="32" spans="1:79">
      <c r="A32" s="5">
        <f t="shared" si="0"/>
        <v>3179.5155853992296</v>
      </c>
      <c r="B32" s="5">
        <f t="shared" si="1"/>
        <v>588.28857693855571</v>
      </c>
      <c r="K32" s="4">
        <v>30</v>
      </c>
      <c r="CA32" s="2">
        <v>0</v>
      </c>
    </row>
    <row r="33" spans="1:79">
      <c r="A33" s="5">
        <f t="shared" si="0"/>
        <v>3285.4994382458704</v>
      </c>
      <c r="B33" s="5">
        <f t="shared" si="1"/>
        <v>452.89819616984096</v>
      </c>
      <c r="K33" s="4">
        <v>31</v>
      </c>
      <c r="CA33" s="2">
        <v>0</v>
      </c>
    </row>
    <row r="34" spans="1:79">
      <c r="A34" s="5">
        <f t="shared" si="0"/>
        <v>3391.4832910925115</v>
      </c>
      <c r="B34" s="5">
        <f t="shared" si="1"/>
        <v>307.50781540112621</v>
      </c>
      <c r="K34" s="4">
        <v>32</v>
      </c>
      <c r="CA34" s="2">
        <v>0</v>
      </c>
    </row>
    <row r="35" spans="1:79">
      <c r="A35" s="5">
        <f t="shared" si="0"/>
        <v>3497.4671439391527</v>
      </c>
      <c r="B35" s="5">
        <f t="shared" si="1"/>
        <v>152.11743463241146</v>
      </c>
      <c r="K35" s="4">
        <v>33</v>
      </c>
      <c r="CA35" s="2">
        <v>0</v>
      </c>
    </row>
    <row r="36" spans="1:79">
      <c r="A36" s="5">
        <f t="shared" si="0"/>
        <v>3595.1761851966676</v>
      </c>
      <c r="B36" s="5">
        <f t="shared" si="1"/>
        <v>0</v>
      </c>
      <c r="K36" s="4">
        <f>(E2*SIN(E5) + SQRT((E2^2)*SIN(E5)^2))/E9</f>
        <v>33.921923846257037</v>
      </c>
      <c r="CA36" s="2">
        <v>0</v>
      </c>
    </row>
  </sheetData>
  <mergeCells count="12">
    <mergeCell ref="E8:I8"/>
    <mergeCell ref="E9:I9"/>
    <mergeCell ref="E4:H4"/>
    <mergeCell ref="E11:I11"/>
    <mergeCell ref="E12:I12"/>
    <mergeCell ref="E1:H1"/>
    <mergeCell ref="E2:H2"/>
    <mergeCell ref="E5:H5"/>
    <mergeCell ref="N1:R1"/>
    <mergeCell ref="N2:R2"/>
    <mergeCell ref="M4:P4"/>
    <mergeCell ref="M5:P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"/>
  <sheetViews>
    <sheetView workbookViewId="0">
      <selection activeCell="N5" sqref="N5"/>
    </sheetView>
  </sheetViews>
  <sheetFormatPr defaultRowHeight="16.5"/>
  <cols>
    <col min="1" max="16384" width="9.140625" style="3"/>
  </cols>
  <sheetData>
    <row r="1" spans="1:76">
      <c r="A1" s="6" t="s">
        <v>0</v>
      </c>
      <c r="B1" s="6" t="s">
        <v>1</v>
      </c>
      <c r="D1" s="6" t="s">
        <v>4</v>
      </c>
    </row>
    <row r="2" spans="1:76">
      <c r="A2" s="6">
        <f>$H$22*COS($H$18)*D2</f>
        <v>0</v>
      </c>
      <c r="B2" s="6">
        <f>$H$10+$H$22*SIN($H$18)*D2-($H$30*(D2^2))/2</f>
        <v>500</v>
      </c>
      <c r="D2" s="6">
        <v>0</v>
      </c>
      <c r="BX2" s="3">
        <v>0</v>
      </c>
    </row>
    <row r="3" spans="1:76">
      <c r="A3" s="6">
        <f t="shared" ref="A3:A13" si="0">$H$22*COS($H$18)*D3</f>
        <v>19.052558883257653</v>
      </c>
      <c r="B3" s="6">
        <f t="shared" ref="B3:B14" si="1">$H$10+$H$22*SIN($H$18)*D3-($H$30*(D3^2))/2</f>
        <v>506</v>
      </c>
      <c r="D3" s="6">
        <v>1</v>
      </c>
      <c r="BX3" s="3">
        <v>0</v>
      </c>
    </row>
    <row r="4" spans="1:76">
      <c r="A4" s="6">
        <f t="shared" si="0"/>
        <v>38.105117766515306</v>
      </c>
      <c r="B4" s="6">
        <f t="shared" si="1"/>
        <v>502</v>
      </c>
      <c r="D4" s="6">
        <v>2</v>
      </c>
      <c r="BX4" s="3">
        <v>0</v>
      </c>
    </row>
    <row r="5" spans="1:76">
      <c r="A5" s="6">
        <f t="shared" si="0"/>
        <v>57.157676649772959</v>
      </c>
      <c r="B5" s="6">
        <f t="shared" si="1"/>
        <v>488</v>
      </c>
      <c r="D5" s="6">
        <v>3</v>
      </c>
      <c r="BX5" s="3">
        <v>0</v>
      </c>
    </row>
    <row r="6" spans="1:76">
      <c r="A6" s="6">
        <f t="shared" si="0"/>
        <v>76.210235533030612</v>
      </c>
      <c r="B6" s="6">
        <f t="shared" si="1"/>
        <v>464</v>
      </c>
      <c r="D6" s="6">
        <v>4</v>
      </c>
      <c r="BX6" s="3">
        <v>0</v>
      </c>
    </row>
    <row r="7" spans="1:76">
      <c r="A7" s="6">
        <f t="shared" si="0"/>
        <v>95.262794416288273</v>
      </c>
      <c r="B7" s="6">
        <f t="shared" si="1"/>
        <v>430</v>
      </c>
      <c r="D7" s="6">
        <v>5</v>
      </c>
      <c r="BX7" s="3">
        <v>0</v>
      </c>
    </row>
    <row r="8" spans="1:76">
      <c r="A8" s="6">
        <f t="shared" si="0"/>
        <v>114.31535329954592</v>
      </c>
      <c r="B8" s="6">
        <f t="shared" si="1"/>
        <v>386</v>
      </c>
      <c r="D8" s="6">
        <v>6</v>
      </c>
      <c r="BX8" s="3">
        <v>0</v>
      </c>
    </row>
    <row r="9" spans="1:76">
      <c r="A9" s="6">
        <f t="shared" si="0"/>
        <v>133.36791218280356</v>
      </c>
      <c r="B9" s="6">
        <f t="shared" si="1"/>
        <v>332</v>
      </c>
      <c r="D9" s="6">
        <v>7</v>
      </c>
      <c r="H9" s="15" t="s">
        <v>7</v>
      </c>
      <c r="I9" s="15"/>
      <c r="J9" s="15"/>
      <c r="K9" s="15"/>
      <c r="BX9" s="3">
        <v>0</v>
      </c>
    </row>
    <row r="10" spans="1:76">
      <c r="A10" s="6">
        <f t="shared" si="0"/>
        <v>152.42047106606122</v>
      </c>
      <c r="B10" s="6">
        <f t="shared" si="1"/>
        <v>268</v>
      </c>
      <c r="D10" s="6">
        <v>8</v>
      </c>
      <c r="H10" s="15">
        <v>500</v>
      </c>
      <c r="I10" s="15"/>
      <c r="J10" s="15"/>
      <c r="K10" s="15"/>
      <c r="BX10" s="3">
        <v>0</v>
      </c>
    </row>
    <row r="11" spans="1:76">
      <c r="A11" s="6">
        <f t="shared" si="0"/>
        <v>171.47302994931889</v>
      </c>
      <c r="B11" s="6">
        <f t="shared" si="1"/>
        <v>194</v>
      </c>
      <c r="D11" s="6">
        <v>9</v>
      </c>
      <c r="BX11" s="3">
        <v>0</v>
      </c>
    </row>
    <row r="12" spans="1:76">
      <c r="A12" s="6">
        <f t="shared" si="0"/>
        <v>190.52558883257655</v>
      </c>
      <c r="B12" s="6">
        <f t="shared" si="1"/>
        <v>110</v>
      </c>
      <c r="D12" s="6">
        <v>10</v>
      </c>
      <c r="BX12" s="3">
        <v>0</v>
      </c>
    </row>
    <row r="13" spans="1:76" ht="17.25">
      <c r="A13" s="6">
        <f t="shared" si="0"/>
        <v>209.57814771583418</v>
      </c>
      <c r="B13" s="6">
        <f t="shared" si="1"/>
        <v>16</v>
      </c>
      <c r="D13" s="6">
        <v>11</v>
      </c>
      <c r="H13" s="12" t="s">
        <v>8</v>
      </c>
      <c r="I13" s="12"/>
      <c r="J13" s="12"/>
      <c r="K13" s="12"/>
      <c r="BX13" s="3">
        <v>0</v>
      </c>
    </row>
    <row r="14" spans="1:76">
      <c r="A14" s="6">
        <f>$H$22*COS($H$18)*D14</f>
        <v>212.63261749745038</v>
      </c>
      <c r="B14" s="6">
        <f t="shared" si="1"/>
        <v>0</v>
      </c>
      <c r="D14" s="6">
        <f>(H22*SIN(H18)+SQRT((H22^2)*SIN(H18)^2+2*H30*H10))/H30</f>
        <v>11.160318086422517</v>
      </c>
      <c r="H14" s="12">
        <v>30</v>
      </c>
      <c r="I14" s="12"/>
      <c r="J14" s="12"/>
      <c r="K14" s="12"/>
      <c r="BX14" s="3">
        <v>0</v>
      </c>
    </row>
    <row r="17" spans="8:12">
      <c r="H17" s="12" t="s">
        <v>9</v>
      </c>
      <c r="I17" s="12"/>
      <c r="J17" s="12"/>
      <c r="K17" s="12"/>
    </row>
    <row r="18" spans="8:12">
      <c r="H18" s="12">
        <f>H14*PI()/180</f>
        <v>0.52359877559829882</v>
      </c>
      <c r="I18" s="12"/>
      <c r="J18" s="12"/>
      <c r="K18" s="12"/>
    </row>
    <row r="21" spans="8:12">
      <c r="H21" s="13" t="s">
        <v>10</v>
      </c>
      <c r="I21" s="13"/>
      <c r="J21" s="13"/>
      <c r="K21" s="13"/>
    </row>
    <row r="22" spans="8:12">
      <c r="H22" s="13">
        <v>22</v>
      </c>
      <c r="I22" s="13"/>
      <c r="J22" s="13"/>
      <c r="K22" s="13"/>
    </row>
    <row r="25" spans="8:12">
      <c r="H25" s="14" t="s">
        <v>12</v>
      </c>
      <c r="I25" s="14"/>
      <c r="J25" s="14"/>
      <c r="K25" s="14"/>
    </row>
    <row r="26" spans="8:12">
      <c r="H26" s="14">
        <f>(H22*SIN(H18)+SQRT((H22^2)*SIN(H18)^2+2*H30*H10))/H30</f>
        <v>11.160318086422517</v>
      </c>
      <c r="I26" s="14"/>
      <c r="J26" s="14"/>
      <c r="K26" s="14"/>
    </row>
    <row r="29" spans="8:12" ht="19.5">
      <c r="H29" s="10" t="s">
        <v>3</v>
      </c>
      <c r="I29" s="10"/>
      <c r="J29" s="10"/>
      <c r="K29" s="10"/>
      <c r="L29" s="10"/>
    </row>
    <row r="30" spans="8:12">
      <c r="H30" s="10">
        <v>10</v>
      </c>
      <c r="I30" s="10"/>
      <c r="J30" s="10"/>
      <c r="K30" s="10"/>
      <c r="L30" s="10"/>
    </row>
    <row r="33" spans="8:12">
      <c r="H33" s="11" t="s">
        <v>11</v>
      </c>
      <c r="I33" s="11"/>
      <c r="J33" s="11"/>
      <c r="K33" s="11"/>
      <c r="L33" s="11"/>
    </row>
    <row r="34" spans="8:12">
      <c r="H34" s="11">
        <f>$H$22*COS($H$18)*D14</f>
        <v>212.63261749745038</v>
      </c>
      <c r="I34" s="11"/>
      <c r="J34" s="11"/>
      <c r="K34" s="11"/>
      <c r="L34" s="11"/>
    </row>
  </sheetData>
  <mergeCells count="14">
    <mergeCell ref="H9:K9"/>
    <mergeCell ref="H10:K10"/>
    <mergeCell ref="H13:K13"/>
    <mergeCell ref="H14:K14"/>
    <mergeCell ref="H17:K17"/>
    <mergeCell ref="H30:L30"/>
    <mergeCell ref="H33:L33"/>
    <mergeCell ref="H34:L34"/>
    <mergeCell ref="H18:K18"/>
    <mergeCell ref="H21:K21"/>
    <mergeCell ref="H22:K22"/>
    <mergeCell ref="H25:K25"/>
    <mergeCell ref="H26:K26"/>
    <mergeCell ref="H29:L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2019-10-01T07:01:51Z</dcterms:created>
  <dcterms:modified xsi:type="dcterms:W3CDTF">2019-10-07T19:52:57Z</dcterms:modified>
</cp:coreProperties>
</file>