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7 Семак\"/>
    </mc:Choice>
  </mc:AlternateContent>
  <xr:revisionPtr revIDLastSave="0" documentId="13_ncr:1_{41750D33-67C7-4BAE-BB44-CCCB806FF3F8}" xr6:coauthVersionLast="45" xr6:coauthVersionMax="45" xr10:uidLastSave="{00000000-0000-0000-0000-000000000000}"/>
  <bookViews>
    <workbookView xWindow="14370" yWindow="5160" windowWidth="14400" windowHeight="10755" activeTab="1" xr2:uid="{68EB533A-EA88-4C68-A396-C8C44287F0B1}"/>
  </bookViews>
  <sheets>
    <sheet name="Задача 1" sheetId="1" r:id="rId1"/>
    <sheet name="Задач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2" i="2"/>
  <c r="B13" i="2"/>
  <c r="B11" i="2"/>
  <c r="B10" i="2"/>
  <c r="B9" i="2"/>
  <c r="B8" i="2"/>
  <c r="B7" i="2"/>
  <c r="K3" i="2"/>
  <c r="J3" i="2"/>
  <c r="K1" i="2"/>
  <c r="J1" i="2"/>
  <c r="B27" i="1"/>
  <c r="B26" i="1"/>
  <c r="B25" i="1"/>
  <c r="B24" i="1"/>
  <c r="B23" i="1"/>
  <c r="B22" i="1"/>
  <c r="B21" i="1"/>
  <c r="B19" i="1"/>
  <c r="B20" i="1" s="1"/>
  <c r="B18" i="1"/>
  <c r="B17" i="1"/>
  <c r="B16" i="1"/>
  <c r="P12" i="1"/>
  <c r="N12" i="1"/>
  <c r="K12" i="1"/>
  <c r="H12" i="1"/>
  <c r="E12" i="1"/>
  <c r="B12" i="1"/>
  <c r="G9" i="1"/>
  <c r="J9" i="1"/>
  <c r="M9" i="1"/>
  <c r="D9" i="1"/>
  <c r="A9" i="1"/>
  <c r="N7" i="1"/>
  <c r="K7" i="1"/>
  <c r="H7" i="1"/>
  <c r="E7" i="1"/>
  <c r="B7" i="1"/>
  <c r="P5" i="1"/>
  <c r="D5" i="1"/>
  <c r="G5" i="1"/>
  <c r="J5" i="1"/>
  <c r="M5" i="1"/>
  <c r="A5" i="1"/>
  <c r="P4" i="1"/>
</calcChain>
</file>

<file path=xl/sharedStrings.xml><?xml version="1.0" encoding="utf-8"?>
<sst xmlns="http://schemas.openxmlformats.org/spreadsheetml/2006/main" count="30" uniqueCount="27">
  <si>
    <t>In Sum</t>
  </si>
  <si>
    <t>vi wi</t>
  </si>
  <si>
    <t>E xi wi=</t>
  </si>
  <si>
    <t>R=</t>
  </si>
  <si>
    <t>Vr=</t>
  </si>
  <si>
    <t>%</t>
  </si>
  <si>
    <t>L=</t>
  </si>
  <si>
    <t>Vl=</t>
  </si>
  <si>
    <t>ср. кв. от.</t>
  </si>
  <si>
    <t>Коэф. вар.</t>
  </si>
  <si>
    <t>Q1=</t>
  </si>
  <si>
    <t>Q2=</t>
  </si>
  <si>
    <t>Q3=</t>
  </si>
  <si>
    <t>Q=</t>
  </si>
  <si>
    <t>Va=</t>
  </si>
  <si>
    <t>x1 ср=</t>
  </si>
  <si>
    <t>x2 ср=</t>
  </si>
  <si>
    <t>x ср общ</t>
  </si>
  <si>
    <t>ср кв зн 1</t>
  </si>
  <si>
    <t>ср кв зн 2</t>
  </si>
  <si>
    <t>Внтр. Гр. Дисп 1</t>
  </si>
  <si>
    <t>Внтр. Гр. Дисп 2</t>
  </si>
  <si>
    <t>Сред. из внтр. Гр. Д.</t>
  </si>
  <si>
    <t>Межгр. Дисп</t>
  </si>
  <si>
    <t>Общ. Дисп</t>
  </si>
  <si>
    <t>Эмп. Коэф. Дет</t>
  </si>
  <si>
    <t>Эмп. Корр. 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</si>
</sst>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E9D6-E804-4084-9767-F844CC3AAF07}">
  <dimension ref="A1:AF27"/>
  <sheetViews>
    <sheetView workbookViewId="0">
      <selection activeCell="C31" sqref="C31"/>
    </sheetView>
  </sheetViews>
  <sheetFormatPr defaultRowHeight="15" x14ac:dyDescent="0.25"/>
  <cols>
    <col min="1" max="1" width="9.7109375" customWidth="1"/>
  </cols>
  <sheetData>
    <row r="1" spans="1:32" x14ac:dyDescent="0.25">
      <c r="A1">
        <v>50</v>
      </c>
      <c r="B1">
        <v>58</v>
      </c>
      <c r="C1">
        <v>61</v>
      </c>
      <c r="D1">
        <v>61</v>
      </c>
      <c r="E1">
        <v>62</v>
      </c>
      <c r="F1">
        <v>64</v>
      </c>
      <c r="G1">
        <v>66</v>
      </c>
      <c r="H1">
        <v>68</v>
      </c>
      <c r="I1">
        <v>68</v>
      </c>
      <c r="J1">
        <v>69</v>
      </c>
      <c r="K1">
        <v>72</v>
      </c>
      <c r="L1">
        <v>72</v>
      </c>
      <c r="M1">
        <v>74</v>
      </c>
      <c r="N1">
        <v>75</v>
      </c>
      <c r="O1">
        <v>75</v>
      </c>
      <c r="P1">
        <v>75</v>
      </c>
      <c r="Q1">
        <v>77</v>
      </c>
      <c r="R1">
        <v>77</v>
      </c>
      <c r="S1">
        <v>78</v>
      </c>
      <c r="T1">
        <v>78</v>
      </c>
      <c r="U1">
        <v>79</v>
      </c>
      <c r="V1">
        <v>79</v>
      </c>
      <c r="W1">
        <v>81</v>
      </c>
      <c r="X1">
        <v>82</v>
      </c>
      <c r="Y1">
        <v>84</v>
      </c>
      <c r="Z1">
        <v>86</v>
      </c>
      <c r="AA1">
        <v>87</v>
      </c>
      <c r="AB1">
        <v>87</v>
      </c>
      <c r="AC1">
        <v>89</v>
      </c>
      <c r="AD1">
        <v>98</v>
      </c>
      <c r="AE1">
        <v>99</v>
      </c>
      <c r="AF1">
        <v>100</v>
      </c>
    </row>
    <row r="3" spans="1:32" x14ac:dyDescent="0.25">
      <c r="A3">
        <v>50</v>
      </c>
      <c r="B3">
        <v>60</v>
      </c>
      <c r="D3">
        <v>60</v>
      </c>
      <c r="E3">
        <v>70</v>
      </c>
      <c r="G3">
        <v>70</v>
      </c>
      <c r="H3">
        <v>80</v>
      </c>
      <c r="J3">
        <v>80</v>
      </c>
      <c r="K3">
        <v>90</v>
      </c>
      <c r="M3">
        <v>90</v>
      </c>
      <c r="N3">
        <v>100</v>
      </c>
      <c r="P3" t="s">
        <v>0</v>
      </c>
    </row>
    <row r="4" spans="1:32" x14ac:dyDescent="0.25">
      <c r="A4">
        <v>2</v>
      </c>
      <c r="D4">
        <v>8</v>
      </c>
      <c r="G4">
        <v>12</v>
      </c>
      <c r="J4">
        <v>7</v>
      </c>
      <c r="M4">
        <v>3</v>
      </c>
      <c r="P4">
        <f>SUM(A4:M4)</f>
        <v>32</v>
      </c>
    </row>
    <row r="5" spans="1:32" x14ac:dyDescent="0.25">
      <c r="A5">
        <f>A4/$P$4</f>
        <v>6.25E-2</v>
      </c>
      <c r="D5">
        <f t="shared" ref="B5:M5" si="0">D4/$P$4</f>
        <v>0.25</v>
      </c>
      <c r="G5">
        <f t="shared" si="0"/>
        <v>0.375</v>
      </c>
      <c r="J5">
        <f t="shared" si="0"/>
        <v>0.21875</v>
      </c>
      <c r="M5">
        <f t="shared" si="0"/>
        <v>9.375E-2</v>
      </c>
      <c r="P5">
        <f t="shared" ref="P5" si="1">P4/$P$4</f>
        <v>1</v>
      </c>
    </row>
    <row r="7" spans="1:32" x14ac:dyDescent="0.25">
      <c r="B7">
        <f>AVERAGE(A3:B3)</f>
        <v>55</v>
      </c>
      <c r="E7">
        <f>AVERAGE(D3:E3)</f>
        <v>65</v>
      </c>
      <c r="H7">
        <f>AVERAGE(G3:H3)</f>
        <v>75</v>
      </c>
      <c r="K7">
        <f>AVERAGE(J3:K3)</f>
        <v>85</v>
      </c>
      <c r="N7">
        <f>AVERAGE(M3:N3)</f>
        <v>95</v>
      </c>
    </row>
    <row r="9" spans="1:32" x14ac:dyDescent="0.25">
      <c r="A9">
        <f>SUM($A$4:A4)</f>
        <v>2</v>
      </c>
      <c r="D9">
        <f>SUM($A$4:D4)</f>
        <v>10</v>
      </c>
      <c r="G9">
        <f>SUM($A$4:G4)</f>
        <v>22</v>
      </c>
      <c r="J9">
        <f>SUM($A$4:J4)</f>
        <v>29</v>
      </c>
      <c r="M9">
        <f>SUM($A$4:M4)</f>
        <v>32</v>
      </c>
    </row>
    <row r="12" spans="1:32" x14ac:dyDescent="0.25">
      <c r="A12" t="s">
        <v>1</v>
      </c>
      <c r="B12">
        <f>B7*A5</f>
        <v>3.4375</v>
      </c>
      <c r="E12">
        <f t="shared" ref="C12:N12" si="2">E7*D5</f>
        <v>16.25</v>
      </c>
      <c r="H12">
        <f t="shared" si="2"/>
        <v>28.125</v>
      </c>
      <c r="K12">
        <f t="shared" si="2"/>
        <v>18.59375</v>
      </c>
      <c r="N12">
        <f t="shared" si="2"/>
        <v>8.90625</v>
      </c>
      <c r="P12">
        <f>SUM(B12:N12)</f>
        <v>75.3125</v>
      </c>
    </row>
    <row r="16" spans="1:32" x14ac:dyDescent="0.25">
      <c r="A16" t="s">
        <v>2</v>
      </c>
      <c r="B16">
        <f>P12</f>
        <v>75.3125</v>
      </c>
    </row>
    <row r="17" spans="1:3" x14ac:dyDescent="0.25">
      <c r="A17" t="s">
        <v>3</v>
      </c>
      <c r="B17">
        <f>MAX(A1:AF1)-MIN(A1:AF1)</f>
        <v>50</v>
      </c>
    </row>
    <row r="18" spans="1:3" x14ac:dyDescent="0.25">
      <c r="A18" t="s">
        <v>4</v>
      </c>
      <c r="B18">
        <f>(B17/B16)*100</f>
        <v>66.390041493775925</v>
      </c>
      <c r="C18" t="s">
        <v>5</v>
      </c>
    </row>
    <row r="19" spans="1:3" x14ac:dyDescent="0.25">
      <c r="A19" t="s">
        <v>6</v>
      </c>
      <c r="B19">
        <f>ABS(B7-B16)*A5+ABS(E7-B16)*D5+ABS(H7-B16)*G5+ABS(K7-B16)*J5+ABS(N7-B16)*M5</f>
        <v>7.9296875</v>
      </c>
    </row>
    <row r="20" spans="1:3" x14ac:dyDescent="0.25">
      <c r="A20" t="s">
        <v>7</v>
      </c>
      <c r="B20">
        <f>B19/B16 * 100</f>
        <v>10.529045643153527</v>
      </c>
      <c r="C20" t="s">
        <v>5</v>
      </c>
    </row>
    <row r="21" spans="1:3" x14ac:dyDescent="0.25">
      <c r="A21" t="s">
        <v>8</v>
      </c>
      <c r="B21">
        <f>SQRT(ABS(B7-B16)^2*A5+ABS(E7-B16)^2*D5+ABS(H7-B16)^2*G5+ABS(K7-B16)^2*J5+ABS(N7-B16)^2*M5)</f>
        <v>10.453580427298581</v>
      </c>
    </row>
    <row r="22" spans="1:3" x14ac:dyDescent="0.25">
      <c r="A22" t="s">
        <v>9</v>
      </c>
      <c r="B22">
        <f>B21/B16*100</f>
        <v>13.880272766537535</v>
      </c>
      <c r="C22" t="s">
        <v>5</v>
      </c>
    </row>
    <row r="23" spans="1:3" x14ac:dyDescent="0.25">
      <c r="A23" t="s">
        <v>10</v>
      </c>
      <c r="B23">
        <f>60+10*((8-2)/8)</f>
        <v>67.5</v>
      </c>
    </row>
    <row r="24" spans="1:3" x14ac:dyDescent="0.25">
      <c r="A24" t="s">
        <v>11</v>
      </c>
      <c r="B24">
        <f>70+10*((16-10)/12)</f>
        <v>75</v>
      </c>
    </row>
    <row r="25" spans="1:3" x14ac:dyDescent="0.25">
      <c r="A25" t="s">
        <v>12</v>
      </c>
      <c r="B25">
        <f>80+10*((24-22)/7)</f>
        <v>82.857142857142861</v>
      </c>
    </row>
    <row r="26" spans="1:3" x14ac:dyDescent="0.25">
      <c r="A26" t="s">
        <v>13</v>
      </c>
      <c r="B26">
        <f>(B25-B23)/2</f>
        <v>7.6785714285714306</v>
      </c>
    </row>
    <row r="27" spans="1:3" x14ac:dyDescent="0.25">
      <c r="A27" t="s">
        <v>14</v>
      </c>
      <c r="B27">
        <f>((B25-B23)/(2*75))*100</f>
        <v>10.238095238095241</v>
      </c>
      <c r="C2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860E-C72A-48FB-BD66-7C2F023220A8}">
  <dimension ref="A1:K18"/>
  <sheetViews>
    <sheetView tabSelected="1" workbookViewId="0">
      <selection activeCell="B19" sqref="B19"/>
    </sheetView>
  </sheetViews>
  <sheetFormatPr defaultRowHeight="15" x14ac:dyDescent="0.25"/>
  <cols>
    <col min="1" max="1" width="18.28515625" customWidth="1"/>
  </cols>
  <sheetData>
    <row r="1" spans="1:11" x14ac:dyDescent="0.25">
      <c r="A1">
        <v>50</v>
      </c>
      <c r="B1">
        <v>58</v>
      </c>
      <c r="C1">
        <v>61</v>
      </c>
      <c r="D1">
        <v>61</v>
      </c>
      <c r="E1">
        <v>62</v>
      </c>
      <c r="F1">
        <v>64</v>
      </c>
      <c r="G1">
        <v>66</v>
      </c>
      <c r="H1">
        <v>68</v>
      </c>
      <c r="J1">
        <f>SUM(A1:H1)</f>
        <v>490</v>
      </c>
      <c r="K1">
        <f>SUMSQ(A1:H1)</f>
        <v>30226</v>
      </c>
    </row>
    <row r="2" spans="1:11" x14ac:dyDescent="0.25">
      <c r="A2">
        <v>68</v>
      </c>
      <c r="B2">
        <v>69</v>
      </c>
      <c r="C2">
        <v>72</v>
      </c>
      <c r="D2">
        <v>72</v>
      </c>
      <c r="E2">
        <v>74</v>
      </c>
      <c r="F2">
        <v>75</v>
      </c>
      <c r="G2">
        <v>75</v>
      </c>
      <c r="H2">
        <v>75</v>
      </c>
    </row>
    <row r="3" spans="1:11" x14ac:dyDescent="0.25">
      <c r="A3">
        <v>77</v>
      </c>
      <c r="B3">
        <v>77</v>
      </c>
      <c r="C3">
        <v>78</v>
      </c>
      <c r="D3">
        <v>78</v>
      </c>
      <c r="E3">
        <v>79</v>
      </c>
      <c r="F3">
        <v>79</v>
      </c>
      <c r="G3">
        <v>81</v>
      </c>
      <c r="H3">
        <v>82</v>
      </c>
      <c r="J3">
        <f>SUM(A2:H4)</f>
        <v>1941</v>
      </c>
      <c r="K3">
        <f>SUMSQ(A2:H4)</f>
        <v>158813</v>
      </c>
    </row>
    <row r="4" spans="1:11" x14ac:dyDescent="0.25">
      <c r="A4">
        <v>84</v>
      </c>
      <c r="B4">
        <v>86</v>
      </c>
      <c r="C4">
        <v>87</v>
      </c>
      <c r="D4">
        <v>87</v>
      </c>
      <c r="E4">
        <v>89</v>
      </c>
      <c r="F4">
        <v>98</v>
      </c>
      <c r="G4">
        <v>99</v>
      </c>
      <c r="H4">
        <v>100</v>
      </c>
    </row>
    <row r="7" spans="1:11" x14ac:dyDescent="0.25">
      <c r="A7" t="s">
        <v>15</v>
      </c>
      <c r="B7">
        <f>J1/(COUNT(A1:H1))</f>
        <v>61.25</v>
      </c>
    </row>
    <row r="8" spans="1:11" x14ac:dyDescent="0.25">
      <c r="A8" t="s">
        <v>16</v>
      </c>
      <c r="B8">
        <f>J3/(COUNT(A2:H4))</f>
        <v>80.875</v>
      </c>
    </row>
    <row r="9" spans="1:11" x14ac:dyDescent="0.25">
      <c r="A9" t="s">
        <v>17</v>
      </c>
      <c r="B9">
        <f>(J1+J3)/COUNT(A1:H4)</f>
        <v>75.96875</v>
      </c>
    </row>
    <row r="10" spans="1:11" x14ac:dyDescent="0.25">
      <c r="A10" t="s">
        <v>18</v>
      </c>
      <c r="B10">
        <f>K1/(COUNT(A1:H1))</f>
        <v>3778.25</v>
      </c>
    </row>
    <row r="11" spans="1:11" x14ac:dyDescent="0.25">
      <c r="A11" t="s">
        <v>19</v>
      </c>
      <c r="B11">
        <f>K3/(COUNT(A2:H4))</f>
        <v>6617.208333333333</v>
      </c>
    </row>
    <row r="12" spans="1:11" x14ac:dyDescent="0.25">
      <c r="A12" t="s">
        <v>20</v>
      </c>
      <c r="B12">
        <f>B10-B7^2</f>
        <v>26.6875</v>
      </c>
    </row>
    <row r="13" spans="1:11" x14ac:dyDescent="0.25">
      <c r="A13" t="s">
        <v>21</v>
      </c>
      <c r="B13">
        <f>B11-B8^2</f>
        <v>76.44270833333303</v>
      </c>
    </row>
    <row r="14" spans="1:11" x14ac:dyDescent="0.25">
      <c r="A14" t="s">
        <v>22</v>
      </c>
      <c r="B14">
        <f>(B12*8+B13*24)/32</f>
        <v>64.003906249999773</v>
      </c>
    </row>
    <row r="15" spans="1:11" x14ac:dyDescent="0.25">
      <c r="A15" t="s">
        <v>23</v>
      </c>
      <c r="B15">
        <f>(((B7-B9)^2)*8+((B8-B9)^2)*24)/32</f>
        <v>72.2138671875</v>
      </c>
    </row>
    <row r="16" spans="1:11" x14ac:dyDescent="0.25">
      <c r="A16" t="s">
        <v>24</v>
      </c>
      <c r="B16">
        <f>B15+B14</f>
        <v>136.21777343749977</v>
      </c>
    </row>
    <row r="17" spans="1:2" x14ac:dyDescent="0.25">
      <c r="A17" t="s">
        <v>25</v>
      </c>
      <c r="B17">
        <f>B15/B16</f>
        <v>0.53013542480661369</v>
      </c>
    </row>
    <row r="18" spans="1:2" x14ac:dyDescent="0.25">
      <c r="A18" t="s">
        <v>26</v>
      </c>
      <c r="B18">
        <f>SQRT(B17)</f>
        <v>0.72810399312640339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2022-10-21T18:28:17Z</dcterms:created>
  <dcterms:modified xsi:type="dcterms:W3CDTF">2022-10-21T20:31:24Z</dcterms:modified>
</cp:coreProperties>
</file>