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</sheets>
  <calcPr calcId="152511"/>
</workbook>
</file>

<file path=xl/calcChain.xml><?xml version="1.0" encoding="utf-8"?>
<calcChain xmlns="http://schemas.openxmlformats.org/spreadsheetml/2006/main">
  <c r="K11" i="1" l="1"/>
  <c r="K22" i="1" s="1"/>
  <c r="K11" i="2"/>
  <c r="L22" i="1" l="1"/>
  <c r="K24" i="1"/>
  <c r="C15" i="2"/>
  <c r="E13" i="2"/>
  <c r="D13" i="2"/>
  <c r="K24" i="2"/>
  <c r="K18" i="2"/>
  <c r="K15" i="2"/>
  <c r="C14" i="2"/>
  <c r="E14" i="2"/>
  <c r="D15" i="2" s="1"/>
  <c r="A9" i="2"/>
  <c r="C9" i="2"/>
  <c r="B9" i="2"/>
  <c r="I7" i="2"/>
  <c r="H7" i="2"/>
  <c r="G7" i="2"/>
  <c r="F7" i="2"/>
  <c r="E7" i="2"/>
  <c r="D7" i="2"/>
  <c r="I6" i="2"/>
  <c r="H6" i="2"/>
  <c r="G6" i="2"/>
  <c r="F6" i="2"/>
  <c r="E6" i="2"/>
  <c r="D6" i="2"/>
  <c r="I5" i="2"/>
  <c r="H5" i="2"/>
  <c r="G5" i="2"/>
  <c r="F5" i="2"/>
  <c r="E5" i="2"/>
  <c r="D5" i="2"/>
  <c r="I4" i="2"/>
  <c r="H4" i="2"/>
  <c r="G4" i="2"/>
  <c r="F4" i="2"/>
  <c r="E4" i="2"/>
  <c r="D4" i="2"/>
  <c r="I3" i="2"/>
  <c r="H3" i="2"/>
  <c r="G3" i="2"/>
  <c r="F3" i="2"/>
  <c r="E3" i="2"/>
  <c r="D3" i="2"/>
  <c r="I2" i="2"/>
  <c r="H2" i="2"/>
  <c r="G2" i="2"/>
  <c r="F2" i="2"/>
  <c r="E2" i="2"/>
  <c r="E8" i="2" s="1"/>
  <c r="D2" i="2"/>
  <c r="K18" i="1"/>
  <c r="K15" i="1"/>
  <c r="D15" i="1"/>
  <c r="C15" i="1"/>
  <c r="E14" i="1"/>
  <c r="C14" i="1"/>
  <c r="E13" i="1"/>
  <c r="D13" i="1"/>
  <c r="I3" i="1"/>
  <c r="I4" i="1"/>
  <c r="I5" i="1"/>
  <c r="I6" i="1"/>
  <c r="I7" i="1"/>
  <c r="I8" i="1" s="1"/>
  <c r="I2" i="1"/>
  <c r="H3" i="1"/>
  <c r="H8" i="1" s="1"/>
  <c r="H4" i="1"/>
  <c r="H5" i="1"/>
  <c r="H6" i="1"/>
  <c r="H7" i="1"/>
  <c r="H2" i="1"/>
  <c r="G3" i="1"/>
  <c r="G4" i="1"/>
  <c r="G5" i="1"/>
  <c r="G6" i="1"/>
  <c r="G7" i="1"/>
  <c r="G2" i="1"/>
  <c r="G8" i="1" s="1"/>
  <c r="E2" i="1"/>
  <c r="F2" i="1"/>
  <c r="E3" i="1"/>
  <c r="F3" i="1"/>
  <c r="E4" i="1"/>
  <c r="F4" i="1"/>
  <c r="E5" i="1"/>
  <c r="F5" i="1"/>
  <c r="E6" i="1"/>
  <c r="F6" i="1"/>
  <c r="E7" i="1"/>
  <c r="F7" i="1"/>
  <c r="D3" i="1"/>
  <c r="D4" i="1"/>
  <c r="D5" i="1"/>
  <c r="D6" i="1"/>
  <c r="D7" i="1"/>
  <c r="D2" i="1"/>
  <c r="B8" i="1"/>
  <c r="C8" i="1"/>
  <c r="E8" i="1"/>
  <c r="F8" i="1"/>
  <c r="A8" i="1"/>
  <c r="G8" i="2" l="1"/>
  <c r="E9" i="2"/>
  <c r="G9" i="2"/>
  <c r="I8" i="2"/>
  <c r="I9" i="2" s="1"/>
  <c r="F8" i="2"/>
  <c r="F9" i="2" s="1"/>
  <c r="D8" i="2"/>
  <c r="D9" i="2" s="1"/>
  <c r="H8" i="2"/>
  <c r="H9" i="2" s="1"/>
  <c r="D8" i="1"/>
</calcChain>
</file>

<file path=xl/sharedStrings.xml><?xml version="1.0" encoding="utf-8"?>
<sst xmlns="http://schemas.openxmlformats.org/spreadsheetml/2006/main" count="32" uniqueCount="17">
  <si>
    <t>xi</t>
  </si>
  <si>
    <t>yi</t>
  </si>
  <si>
    <t>zi</t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</si>
  <si>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>i</t>
    </r>
  </si>
  <si>
    <r>
      <t>y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>i</t>
    </r>
  </si>
  <si>
    <r>
      <t>z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>i</t>
    </r>
  </si>
  <si>
    <t>xiyi</t>
  </si>
  <si>
    <t>xizi</t>
  </si>
  <si>
    <t>yizi</t>
  </si>
  <si>
    <t>Матрица</t>
  </si>
  <si>
    <t>i</t>
  </si>
  <si>
    <t>R3</t>
  </si>
  <si>
    <t>k1</t>
  </si>
  <si>
    <t>k2</t>
  </si>
  <si>
    <t>F</t>
  </si>
  <si>
    <t>t</t>
  </si>
  <si>
    <t>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</si>
</sst>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18</xdr:row>
      <xdr:rowOff>19050</xdr:rowOff>
    </xdr:from>
    <xdr:to>
      <xdr:col>6</xdr:col>
      <xdr:colOff>561975</xdr:colOff>
      <xdr:row>26</xdr:row>
      <xdr:rowOff>95250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914400" y="3476625"/>
              <a:ext cx="3305175" cy="16002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Так как  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  &gt;&gt; </a:t>
              </a:r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</a:t>
              </a:r>
              <a:r>
                <a:rPr lang="ru-RU" sz="11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кр</a:t>
              </a:r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то выборочный коэффициент корреляции </a:t>
              </a:r>
              <a14:m>
                <m:oMath xmlns:m="http://schemas.openxmlformats.org/officeDocument/2006/math">
                  <m:sSub>
                    <m:sSubPr>
                      <m:ctrlPr>
                        <a:rPr lang="ru-RU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ru-RU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e>
                    <m:sub>
                      <m:r>
                        <a:rPr lang="ru-RU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𝑧</m:t>
                      </m:r>
                    </m:sub>
                  </m:sSub>
                </m:oMath>
              </a14:m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является заведомо значимым. Таким образом, связь между урожайностью и условиями выращивания культуры является весьма тесной.</a:t>
              </a:r>
            </a:p>
            <a:p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914400" y="3476625"/>
              <a:ext cx="3305175" cy="16002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Так как  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  &gt;&gt; </a:t>
              </a:r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</a:t>
              </a:r>
              <a:r>
                <a:rPr lang="ru-RU" sz="11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кр</a:t>
              </a:r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то выборочный коэффициент корреляции </a:t>
              </a:r>
              <a:r>
                <a:rPr lang="ru-RU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𝑅_𝑧</a:t>
              </a:r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является заведомо значимым. Таким образом, связь между урожайностью и условиями выращивания культуры является весьма тесной.</a:t>
              </a:r>
            </a:p>
            <a:p>
              <a:endParaRPr lang="ru-RU"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18</xdr:row>
      <xdr:rowOff>19050</xdr:rowOff>
    </xdr:from>
    <xdr:to>
      <xdr:col>6</xdr:col>
      <xdr:colOff>561975</xdr:colOff>
      <xdr:row>26</xdr:row>
      <xdr:rowOff>95250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914400" y="3476625"/>
              <a:ext cx="3305175" cy="16002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Так как  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  &gt;&gt; </a:t>
              </a:r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</a:t>
              </a:r>
              <a:r>
                <a:rPr lang="ru-RU" sz="11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кр</a:t>
              </a:r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то выборочный коэффициент корреляции </a:t>
              </a:r>
              <a14:m>
                <m:oMath xmlns:m="http://schemas.openxmlformats.org/officeDocument/2006/math">
                  <m:sSub>
                    <m:sSubPr>
                      <m:ctrlPr>
                        <a:rPr lang="ru-RU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ru-RU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e>
                    <m:sub>
                      <m:r>
                        <a:rPr lang="ru-RU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𝑧</m:t>
                      </m:r>
                    </m:sub>
                  </m:sSub>
                </m:oMath>
              </a14:m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является заведомо значимым. Таким образом, связь между урожайностью и условиями выращивания культуры является весьма тесной.</a:t>
              </a:r>
            </a:p>
            <a:p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914400" y="3476625"/>
              <a:ext cx="3305175" cy="16002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Так как  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  &gt;&gt; </a:t>
              </a:r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</a:t>
              </a:r>
              <a:r>
                <a:rPr lang="ru-RU" sz="11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кр</a:t>
              </a:r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то выборочный коэффициент корреляции </a:t>
              </a:r>
              <a:r>
                <a:rPr lang="ru-RU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𝑅_𝑧</a:t>
              </a:r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является заведомо значимым. Таким образом, связь между урожайностью и условиями выращивания культуры является весьма тесной.</a:t>
              </a:r>
            </a:p>
            <a:p>
              <a:endParaRPr lang="ru-RU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zoomScaleNormal="100" workbookViewId="0">
      <selection activeCell="K19" sqref="K19:K20"/>
    </sheetView>
  </sheetViews>
  <sheetFormatPr defaultRowHeight="15" x14ac:dyDescent="0.25"/>
  <cols>
    <col min="11" max="11" width="36.7109375" customWidth="1"/>
  </cols>
  <sheetData>
    <row r="1" spans="1:11" ht="17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10</v>
      </c>
    </row>
    <row r="2" spans="1:11" x14ac:dyDescent="0.25">
      <c r="A2" s="1">
        <v>26</v>
      </c>
      <c r="B2" s="1">
        <v>2.1</v>
      </c>
      <c r="C2" s="1">
        <v>18</v>
      </c>
      <c r="D2" s="1">
        <f>A2^2</f>
        <v>676</v>
      </c>
      <c r="E2" s="1">
        <f t="shared" ref="E2:F7" si="0">B2^2</f>
        <v>4.41</v>
      </c>
      <c r="F2" s="1">
        <f t="shared" si="0"/>
        <v>324</v>
      </c>
      <c r="G2" s="1">
        <f>A2*B2</f>
        <v>54.6</v>
      </c>
      <c r="H2" s="1">
        <f>A2*C2</f>
        <v>468</v>
      </c>
      <c r="I2" s="1">
        <f>B2*C2</f>
        <v>37.800000000000004</v>
      </c>
      <c r="J2">
        <v>1</v>
      </c>
    </row>
    <row r="3" spans="1:11" x14ac:dyDescent="0.25">
      <c r="A3" s="1">
        <v>35</v>
      </c>
      <c r="B3" s="1">
        <v>2.2999999999999998</v>
      </c>
      <c r="C3" s="1">
        <v>21</v>
      </c>
      <c r="D3" s="1">
        <f t="shared" ref="D3:D7" si="1">A3^2</f>
        <v>1225</v>
      </c>
      <c r="E3" s="1">
        <f t="shared" si="0"/>
        <v>5.2899999999999991</v>
      </c>
      <c r="F3" s="1">
        <f t="shared" si="0"/>
        <v>441</v>
      </c>
      <c r="G3" s="1">
        <f t="shared" ref="G3:G7" si="2">A3*B3</f>
        <v>80.5</v>
      </c>
      <c r="H3" s="1">
        <f t="shared" ref="H3:H7" si="3">A3*C3</f>
        <v>735</v>
      </c>
      <c r="I3" s="1">
        <f t="shared" ref="I3:I7" si="4">B3*C3</f>
        <v>48.3</v>
      </c>
      <c r="J3">
        <v>2</v>
      </c>
    </row>
    <row r="4" spans="1:11" x14ac:dyDescent="0.25">
      <c r="A4" s="1">
        <v>36</v>
      </c>
      <c r="B4" s="1">
        <v>2.4</v>
      </c>
      <c r="C4" s="1">
        <v>22.1</v>
      </c>
      <c r="D4" s="1">
        <f t="shared" si="1"/>
        <v>1296</v>
      </c>
      <c r="E4" s="1">
        <f t="shared" si="0"/>
        <v>5.76</v>
      </c>
      <c r="F4" s="1">
        <f t="shared" si="0"/>
        <v>488.41000000000008</v>
      </c>
      <c r="G4" s="1">
        <f t="shared" si="2"/>
        <v>86.399999999999991</v>
      </c>
      <c r="H4" s="1">
        <f t="shared" si="3"/>
        <v>795.6</v>
      </c>
      <c r="I4" s="1">
        <f t="shared" si="4"/>
        <v>53.04</v>
      </c>
      <c r="J4">
        <v>3</v>
      </c>
    </row>
    <row r="5" spans="1:11" x14ac:dyDescent="0.25">
      <c r="A5" s="1">
        <v>40</v>
      </c>
      <c r="B5" s="1">
        <v>2.6</v>
      </c>
      <c r="C5" s="1">
        <v>25.3</v>
      </c>
      <c r="D5" s="1">
        <f t="shared" si="1"/>
        <v>1600</v>
      </c>
      <c r="E5" s="1">
        <f t="shared" si="0"/>
        <v>6.7600000000000007</v>
      </c>
      <c r="F5" s="1">
        <f t="shared" si="0"/>
        <v>640.09</v>
      </c>
      <c r="G5" s="1">
        <f t="shared" si="2"/>
        <v>104</v>
      </c>
      <c r="H5" s="1">
        <f t="shared" si="3"/>
        <v>1012</v>
      </c>
      <c r="I5" s="1">
        <f t="shared" si="4"/>
        <v>65.78</v>
      </c>
      <c r="J5">
        <v>4</v>
      </c>
    </row>
    <row r="6" spans="1:11" x14ac:dyDescent="0.25">
      <c r="A6" s="1">
        <v>41</v>
      </c>
      <c r="B6" s="1">
        <v>2.9</v>
      </c>
      <c r="C6" s="1">
        <v>28</v>
      </c>
      <c r="D6" s="1">
        <f t="shared" si="1"/>
        <v>1681</v>
      </c>
      <c r="E6" s="1">
        <f t="shared" si="0"/>
        <v>8.41</v>
      </c>
      <c r="F6" s="1">
        <f t="shared" si="0"/>
        <v>784</v>
      </c>
      <c r="G6" s="1">
        <f t="shared" si="2"/>
        <v>118.89999999999999</v>
      </c>
      <c r="H6" s="1">
        <f t="shared" si="3"/>
        <v>1148</v>
      </c>
      <c r="I6" s="1">
        <f t="shared" si="4"/>
        <v>81.2</v>
      </c>
      <c r="J6">
        <v>5</v>
      </c>
    </row>
    <row r="7" spans="1:11" x14ac:dyDescent="0.25">
      <c r="A7" s="1">
        <v>45</v>
      </c>
      <c r="B7" s="1">
        <v>3</v>
      </c>
      <c r="C7" s="1">
        <v>28.5</v>
      </c>
      <c r="D7" s="1">
        <f t="shared" si="1"/>
        <v>2025</v>
      </c>
      <c r="E7" s="1">
        <f t="shared" si="0"/>
        <v>9</v>
      </c>
      <c r="F7" s="1">
        <f t="shared" si="0"/>
        <v>812.25</v>
      </c>
      <c r="G7" s="1">
        <f t="shared" si="2"/>
        <v>135</v>
      </c>
      <c r="H7" s="1">
        <f t="shared" si="3"/>
        <v>1282.5</v>
      </c>
      <c r="I7" s="1">
        <f t="shared" si="4"/>
        <v>85.5</v>
      </c>
      <c r="J7">
        <v>6</v>
      </c>
    </row>
    <row r="8" spans="1:11" x14ac:dyDescent="0.25">
      <c r="A8" s="1">
        <f>SUM(A2:A7)</f>
        <v>223</v>
      </c>
      <c r="B8" s="1">
        <f t="shared" ref="B8:I8" si="5">SUM(B2:B7)</f>
        <v>15.3</v>
      </c>
      <c r="C8" s="1">
        <f t="shared" si="5"/>
        <v>142.9</v>
      </c>
      <c r="D8" s="1">
        <f t="shared" si="5"/>
        <v>8503</v>
      </c>
      <c r="E8" s="1">
        <f t="shared" si="5"/>
        <v>39.629999999999995</v>
      </c>
      <c r="F8" s="1">
        <f t="shared" si="5"/>
        <v>3489.75</v>
      </c>
      <c r="G8" s="1">
        <f t="shared" si="5"/>
        <v>579.4</v>
      </c>
      <c r="H8" s="1">
        <f t="shared" si="5"/>
        <v>5441.1</v>
      </c>
      <c r="I8" s="1">
        <f t="shared" si="5"/>
        <v>371.62</v>
      </c>
    </row>
    <row r="10" spans="1:11" x14ac:dyDescent="0.25">
      <c r="K10" t="s">
        <v>11</v>
      </c>
    </row>
    <row r="11" spans="1:11" x14ac:dyDescent="0.25">
      <c r="K11">
        <f>SQRT(((C15^2)+(D15^2)-(2*C15*D15*D13))/(1-D13^2))</f>
        <v>0.99440891590153591</v>
      </c>
    </row>
    <row r="12" spans="1:11" x14ac:dyDescent="0.25">
      <c r="C12" s="3" t="s">
        <v>9</v>
      </c>
      <c r="D12" s="3"/>
      <c r="E12" s="3"/>
    </row>
    <row r="13" spans="1:11" x14ac:dyDescent="0.25">
      <c r="C13" s="1">
        <v>1</v>
      </c>
      <c r="D13" s="1">
        <f>CORREL(A2:A7,B2:B7)</f>
        <v>0.93523353886554106</v>
      </c>
      <c r="E13" s="1">
        <f>CORREL(A2:A7,C2:C7)</f>
        <v>0.9543547881791723</v>
      </c>
    </row>
    <row r="14" spans="1:11" x14ac:dyDescent="0.25">
      <c r="C14" s="1">
        <f>CORREL(B2:B7,A2:A7)</f>
        <v>0.93523353886554106</v>
      </c>
      <c r="D14" s="1">
        <v>1</v>
      </c>
      <c r="E14" s="1">
        <f>CORREL(B2:B7,C2:C7)</f>
        <v>0.99145569982972981</v>
      </c>
      <c r="K14" t="s">
        <v>12</v>
      </c>
    </row>
    <row r="15" spans="1:11" x14ac:dyDescent="0.25">
      <c r="C15" s="1">
        <f>E13</f>
        <v>0.9543547881791723</v>
      </c>
      <c r="D15" s="1">
        <f>E14</f>
        <v>0.99145569982972981</v>
      </c>
      <c r="E15" s="1">
        <v>1</v>
      </c>
      <c r="K15">
        <f>3-1</f>
        <v>2</v>
      </c>
    </row>
    <row r="17" spans="11:12" x14ac:dyDescent="0.25">
      <c r="K17" t="s">
        <v>13</v>
      </c>
    </row>
    <row r="18" spans="11:12" x14ac:dyDescent="0.25">
      <c r="K18">
        <f>6-3</f>
        <v>3</v>
      </c>
    </row>
    <row r="21" spans="11:12" x14ac:dyDescent="0.25">
      <c r="K21" t="s">
        <v>16</v>
      </c>
    </row>
    <row r="22" spans="11:12" x14ac:dyDescent="0.25">
      <c r="K22">
        <f>K11*(SQRT((E13*E13+E14*E14-2*E13*E14*D13)/(1-D13*D13)))</f>
        <v>0.98884909202446791</v>
      </c>
      <c r="L22">
        <f>SQRT(K22)</f>
        <v>0.99440891590153591</v>
      </c>
    </row>
    <row r="23" spans="11:12" x14ac:dyDescent="0.25">
      <c r="K23" t="s">
        <v>15</v>
      </c>
    </row>
    <row r="24" spans="11:12" x14ac:dyDescent="0.25">
      <c r="K24">
        <f>K22</f>
        <v>0.98884909202446791</v>
      </c>
    </row>
  </sheetData>
  <mergeCells count="1">
    <mergeCell ref="C12:E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F1" workbookViewId="0">
      <selection activeCell="K24" sqref="K24"/>
    </sheetView>
  </sheetViews>
  <sheetFormatPr defaultRowHeight="15" x14ac:dyDescent="0.25"/>
  <cols>
    <col min="11" max="11" width="36.7109375" customWidth="1"/>
  </cols>
  <sheetData>
    <row r="1" spans="1:11" ht="17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10</v>
      </c>
    </row>
    <row r="2" spans="1:11" x14ac:dyDescent="0.25">
      <c r="A2" s="1">
        <v>0.2</v>
      </c>
      <c r="B2" s="1">
        <v>0.8</v>
      </c>
      <c r="C2" s="1">
        <v>10</v>
      </c>
      <c r="D2" s="1">
        <f>A2^2</f>
        <v>4.0000000000000008E-2</v>
      </c>
      <c r="E2" s="1">
        <f t="shared" ref="E2:F7" si="0">B2^2</f>
        <v>0.64000000000000012</v>
      </c>
      <c r="F2" s="1">
        <f t="shared" si="0"/>
        <v>100</v>
      </c>
      <c r="G2" s="1">
        <f>A2*B2</f>
        <v>0.16000000000000003</v>
      </c>
      <c r="H2" s="1">
        <f>A2*C2</f>
        <v>2</v>
      </c>
      <c r="I2" s="1">
        <f>B2*C2</f>
        <v>8</v>
      </c>
      <c r="J2">
        <v>1</v>
      </c>
    </row>
    <row r="3" spans="1:11" x14ac:dyDescent="0.25">
      <c r="A3" s="1">
        <v>0.5</v>
      </c>
      <c r="B3" s="1">
        <v>0.2</v>
      </c>
      <c r="C3" s="1">
        <v>12</v>
      </c>
      <c r="D3" s="1">
        <f t="shared" ref="D3:D7" si="1">A3^2</f>
        <v>0.25</v>
      </c>
      <c r="E3" s="1">
        <f t="shared" si="0"/>
        <v>4.0000000000000008E-2</v>
      </c>
      <c r="F3" s="1">
        <f t="shared" si="0"/>
        <v>144</v>
      </c>
      <c r="G3" s="1">
        <f t="shared" ref="G3:G7" si="2">A3*B3</f>
        <v>0.1</v>
      </c>
      <c r="H3" s="1">
        <f t="shared" ref="H3:H7" si="3">A3*C3</f>
        <v>6</v>
      </c>
      <c r="I3" s="1">
        <f t="shared" ref="I3:I7" si="4">B3*C3</f>
        <v>2.4000000000000004</v>
      </c>
      <c r="J3">
        <v>2</v>
      </c>
    </row>
    <row r="4" spans="1:11" x14ac:dyDescent="0.25">
      <c r="A4" s="1">
        <v>0.3</v>
      </c>
      <c r="B4" s="1">
        <v>1</v>
      </c>
      <c r="C4" s="1">
        <v>12</v>
      </c>
      <c r="D4" s="1">
        <f t="shared" si="1"/>
        <v>0.09</v>
      </c>
      <c r="E4" s="1">
        <f t="shared" si="0"/>
        <v>1</v>
      </c>
      <c r="F4" s="1">
        <f t="shared" si="0"/>
        <v>144</v>
      </c>
      <c r="G4" s="1">
        <f t="shared" si="2"/>
        <v>0.3</v>
      </c>
      <c r="H4" s="1">
        <f t="shared" si="3"/>
        <v>3.5999999999999996</v>
      </c>
      <c r="I4" s="1">
        <f t="shared" si="4"/>
        <v>12</v>
      </c>
      <c r="J4">
        <v>3</v>
      </c>
    </row>
    <row r="5" spans="1:11" x14ac:dyDescent="0.25">
      <c r="A5" s="1">
        <v>0.5</v>
      </c>
      <c r="B5" s="1">
        <v>1.2</v>
      </c>
      <c r="C5" s="1">
        <v>14</v>
      </c>
      <c r="D5" s="1">
        <f t="shared" si="1"/>
        <v>0.25</v>
      </c>
      <c r="E5" s="1">
        <f t="shared" si="0"/>
        <v>1.44</v>
      </c>
      <c r="F5" s="1">
        <f t="shared" si="0"/>
        <v>196</v>
      </c>
      <c r="G5" s="1">
        <f t="shared" si="2"/>
        <v>0.6</v>
      </c>
      <c r="H5" s="1">
        <f t="shared" si="3"/>
        <v>7</v>
      </c>
      <c r="I5" s="1">
        <f t="shared" si="4"/>
        <v>16.8</v>
      </c>
      <c r="J5">
        <v>4</v>
      </c>
    </row>
    <row r="6" spans="1:11" x14ac:dyDescent="0.25">
      <c r="A6" s="1">
        <v>0.5</v>
      </c>
      <c r="B6" s="1">
        <v>0.9</v>
      </c>
      <c r="C6" s="1">
        <v>16</v>
      </c>
      <c r="D6" s="1">
        <f t="shared" si="1"/>
        <v>0.25</v>
      </c>
      <c r="E6" s="1">
        <f t="shared" si="0"/>
        <v>0.81</v>
      </c>
      <c r="F6" s="1">
        <f t="shared" si="0"/>
        <v>256</v>
      </c>
      <c r="G6" s="1">
        <f t="shared" si="2"/>
        <v>0.45</v>
      </c>
      <c r="H6" s="1">
        <f t="shared" si="3"/>
        <v>8</v>
      </c>
      <c r="I6" s="1">
        <f t="shared" si="4"/>
        <v>14.4</v>
      </c>
      <c r="J6">
        <v>5</v>
      </c>
    </row>
    <row r="7" spans="1:11" x14ac:dyDescent="0.25">
      <c r="A7" s="1">
        <v>0.6</v>
      </c>
      <c r="B7" s="1">
        <v>1</v>
      </c>
      <c r="C7" s="1">
        <v>17</v>
      </c>
      <c r="D7" s="1">
        <f t="shared" si="1"/>
        <v>0.36</v>
      </c>
      <c r="E7" s="1">
        <f t="shared" si="0"/>
        <v>1</v>
      </c>
      <c r="F7" s="1">
        <f t="shared" si="0"/>
        <v>289</v>
      </c>
      <c r="G7" s="1">
        <f t="shared" si="2"/>
        <v>0.6</v>
      </c>
      <c r="H7" s="1">
        <f t="shared" si="3"/>
        <v>10.199999999999999</v>
      </c>
      <c r="I7" s="1">
        <f t="shared" si="4"/>
        <v>17</v>
      </c>
      <c r="J7">
        <v>6</v>
      </c>
    </row>
    <row r="8" spans="1:11" x14ac:dyDescent="0.25">
      <c r="A8" s="1">
        <v>0.8</v>
      </c>
      <c r="B8" s="1">
        <v>1.1000000000000001</v>
      </c>
      <c r="C8" s="1">
        <v>18</v>
      </c>
      <c r="D8" s="1">
        <f t="shared" ref="D8:I8" si="5">SUM(D2:D7)</f>
        <v>1.24</v>
      </c>
      <c r="E8" s="1">
        <f t="shared" si="5"/>
        <v>4.93</v>
      </c>
      <c r="F8" s="1">
        <f t="shared" si="5"/>
        <v>1129</v>
      </c>
      <c r="G8" s="1">
        <f t="shared" si="5"/>
        <v>2.21</v>
      </c>
      <c r="H8" s="1">
        <f t="shared" si="5"/>
        <v>36.799999999999997</v>
      </c>
      <c r="I8" s="1">
        <f t="shared" si="5"/>
        <v>70.599999999999994</v>
      </c>
      <c r="J8">
        <v>7</v>
      </c>
    </row>
    <row r="9" spans="1:11" x14ac:dyDescent="0.25">
      <c r="A9" s="1">
        <f>SUM(A2:A8)</f>
        <v>3.4000000000000004</v>
      </c>
      <c r="B9" s="1">
        <f t="shared" ref="B9:I9" si="6">SUM(B2:B8)</f>
        <v>6.2000000000000011</v>
      </c>
      <c r="C9" s="1">
        <f t="shared" si="6"/>
        <v>99</v>
      </c>
      <c r="D9" s="1">
        <f t="shared" si="6"/>
        <v>2.48</v>
      </c>
      <c r="E9" s="1">
        <f t="shared" si="6"/>
        <v>9.86</v>
      </c>
      <c r="F9" s="1">
        <f t="shared" si="6"/>
        <v>2258</v>
      </c>
      <c r="G9" s="1">
        <f t="shared" si="6"/>
        <v>4.42</v>
      </c>
      <c r="H9" s="1">
        <f t="shared" si="6"/>
        <v>73.599999999999994</v>
      </c>
      <c r="I9" s="1">
        <f t="shared" si="6"/>
        <v>141.19999999999999</v>
      </c>
    </row>
    <row r="10" spans="1:11" x14ac:dyDescent="0.25">
      <c r="K10" t="s">
        <v>11</v>
      </c>
    </row>
    <row r="11" spans="1:11" x14ac:dyDescent="0.25">
      <c r="K11">
        <f>SQRT((C15^2+D15^2-2*C15*D15*D13)/(1-D13^2))</f>
        <v>0.94074983876049956</v>
      </c>
    </row>
    <row r="12" spans="1:11" x14ac:dyDescent="0.25">
      <c r="C12" s="3" t="s">
        <v>9</v>
      </c>
      <c r="D12" s="3"/>
      <c r="E12" s="3"/>
    </row>
    <row r="13" spans="1:11" x14ac:dyDescent="0.25">
      <c r="C13" s="1">
        <v>1</v>
      </c>
      <c r="D13" s="1">
        <f>CORREL(A2:A8,B2:B8)</f>
        <v>0.20406793591096173</v>
      </c>
      <c r="E13" s="1">
        <f>CORREL(A2:A8,C2:C8)</f>
        <v>0.89597448081419717</v>
      </c>
    </row>
    <row r="14" spans="1:11" x14ac:dyDescent="0.25">
      <c r="C14" s="1">
        <f>CORREL(B2:B8,A2:A8)</f>
        <v>0.20406793591096173</v>
      </c>
      <c r="D14" s="1">
        <v>1</v>
      </c>
      <c r="E14" s="1">
        <f>CORREL(B2:B8,C2:C8)</f>
        <v>0.46358012952718286</v>
      </c>
      <c r="K14" t="s">
        <v>12</v>
      </c>
    </row>
    <row r="15" spans="1:11" x14ac:dyDescent="0.25">
      <c r="C15" s="1">
        <f>E13</f>
        <v>0.89597448081419717</v>
      </c>
      <c r="D15" s="1">
        <f>E14</f>
        <v>0.46358012952718286</v>
      </c>
      <c r="E15" s="1">
        <v>1</v>
      </c>
      <c r="K15">
        <f>3-1</f>
        <v>2</v>
      </c>
    </row>
    <row r="17" spans="11:11" x14ac:dyDescent="0.25">
      <c r="K17" t="s">
        <v>13</v>
      </c>
    </row>
    <row r="18" spans="11:11" x14ac:dyDescent="0.25">
      <c r="K18">
        <f>7-3</f>
        <v>4</v>
      </c>
    </row>
    <row r="19" spans="11:11" x14ac:dyDescent="0.25">
      <c r="K19" t="s">
        <v>14</v>
      </c>
    </row>
    <row r="20" spans="11:11" x14ac:dyDescent="0.25">
      <c r="K20">
        <v>6.94</v>
      </c>
    </row>
    <row r="23" spans="11:11" x14ac:dyDescent="0.25">
      <c r="K23" t="s">
        <v>15</v>
      </c>
    </row>
    <row r="24" spans="11:11" x14ac:dyDescent="0.25">
      <c r="K24">
        <f>(K11^2*(7-3))/((1-K11^2)*(3-1))</f>
        <v>15.392855961164818</v>
      </c>
    </row>
  </sheetData>
  <mergeCells count="1">
    <mergeCell ref="C12:E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2021-03-29T16:55:14Z</dcterms:modified>
</cp:coreProperties>
</file>