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xlnm._FilterDatabase" localSheetId="0" hidden="1">Лист1!$A$2:$A$99</definedName>
  </definedNames>
  <calcPr calcId="152511"/>
</workbook>
</file>

<file path=xl/calcChain.xml><?xml version="1.0" encoding="utf-8"?>
<calcChain xmlns="http://schemas.openxmlformats.org/spreadsheetml/2006/main">
  <c r="J3" i="5" l="1"/>
  <c r="F7" i="5"/>
  <c r="F2" i="5"/>
  <c r="C4" i="5"/>
  <c r="D4" i="5" s="1"/>
  <c r="C5" i="5" s="1"/>
  <c r="D5" i="5" s="1"/>
  <c r="C6" i="5" s="1"/>
  <c r="D6" i="5" s="1"/>
  <c r="C7" i="5" s="1"/>
  <c r="D7" i="5" s="1"/>
  <c r="D3" i="5"/>
  <c r="D2" i="5"/>
  <c r="V2" i="5"/>
  <c r="Z2" i="5"/>
  <c r="X2" i="5"/>
  <c r="J8" i="5"/>
  <c r="J7" i="5"/>
  <c r="J6" i="5"/>
  <c r="J5" i="5"/>
  <c r="J4" i="5"/>
  <c r="T2" i="5"/>
  <c r="R2" i="5"/>
  <c r="C2" i="5" s="1"/>
  <c r="J2" i="5"/>
  <c r="J3" i="4"/>
  <c r="J4" i="4"/>
  <c r="J5" i="4"/>
  <c r="J6" i="4"/>
  <c r="J7" i="4"/>
  <c r="J8" i="4"/>
  <c r="J2" i="4"/>
  <c r="G8" i="4"/>
  <c r="G3" i="4"/>
  <c r="G4" i="4"/>
  <c r="G5" i="4"/>
  <c r="G6" i="4"/>
  <c r="G7" i="4"/>
  <c r="G2" i="4"/>
  <c r="F3" i="4"/>
  <c r="F4" i="4"/>
  <c r="F5" i="4"/>
  <c r="F6" i="4"/>
  <c r="F7" i="4"/>
  <c r="F2" i="4"/>
  <c r="C5" i="4"/>
  <c r="D5" i="4" s="1"/>
  <c r="C6" i="4" s="1"/>
  <c r="D6" i="4" s="1"/>
  <c r="C7" i="4" s="1"/>
  <c r="D7" i="4" s="1"/>
  <c r="C4" i="4"/>
  <c r="D4" i="4" s="1"/>
  <c r="D3" i="4"/>
  <c r="C3" i="4"/>
  <c r="D2" i="4"/>
  <c r="C2" i="4"/>
  <c r="Z2" i="4"/>
  <c r="X2" i="4"/>
  <c r="V2" i="4"/>
  <c r="T2" i="4"/>
  <c r="R2" i="4"/>
  <c r="M3" i="3"/>
  <c r="M4" i="3"/>
  <c r="M5" i="3"/>
  <c r="M6" i="3"/>
  <c r="M7" i="3"/>
  <c r="M8" i="3"/>
  <c r="M9" i="3"/>
  <c r="M10" i="3"/>
  <c r="M2" i="3"/>
  <c r="H65" i="1"/>
  <c r="C9" i="1"/>
  <c r="V2" i="3"/>
  <c r="T2" i="3"/>
  <c r="R2" i="3"/>
  <c r="Z2" i="3" s="1"/>
  <c r="C2" i="3" s="1"/>
  <c r="H4" i="2"/>
  <c r="C4" i="2"/>
  <c r="D4" i="2"/>
  <c r="E4" i="2"/>
  <c r="F4" i="2"/>
  <c r="G4" i="2"/>
  <c r="B4" i="2"/>
  <c r="H66" i="1"/>
  <c r="H67" i="1"/>
  <c r="H68" i="1"/>
  <c r="H69" i="1"/>
  <c r="H70" i="1"/>
  <c r="H71" i="1"/>
  <c r="H72" i="1"/>
  <c r="H73" i="1"/>
  <c r="F49" i="1"/>
  <c r="F50" i="1" s="1"/>
  <c r="F51" i="1" s="1"/>
  <c r="F52" i="1" s="1"/>
  <c r="F53" i="1" s="1"/>
  <c r="F54" i="1" s="1"/>
  <c r="F48" i="1"/>
  <c r="F22" i="1"/>
  <c r="F21" i="1"/>
  <c r="F20" i="1"/>
  <c r="F19" i="1"/>
  <c r="F18" i="1"/>
  <c r="F17" i="1"/>
  <c r="F16" i="1"/>
  <c r="F15" i="1"/>
  <c r="U2" i="1"/>
  <c r="S2" i="1"/>
  <c r="Q2" i="1"/>
  <c r="W2" i="1" s="1"/>
  <c r="G2" i="5" l="1"/>
  <c r="C3" i="5"/>
  <c r="X2" i="3"/>
  <c r="I2" i="3"/>
  <c r="D2" i="3"/>
  <c r="C3" i="3" s="1"/>
  <c r="B2" i="1"/>
  <c r="C2" i="1" s="1"/>
  <c r="M2" i="1"/>
  <c r="G3" i="5" l="1"/>
  <c r="D3" i="3"/>
  <c r="G3" i="3"/>
  <c r="I3" i="3"/>
  <c r="I4" i="3"/>
  <c r="C4" i="3"/>
  <c r="G2" i="3"/>
  <c r="B3" i="1"/>
  <c r="C3" i="1" s="1"/>
  <c r="F3" i="5" l="1"/>
  <c r="G4" i="5"/>
  <c r="D4" i="3"/>
  <c r="G4" i="3"/>
  <c r="B4" i="1"/>
  <c r="C4" i="1" s="1"/>
  <c r="F4" i="5" l="1"/>
  <c r="G5" i="5"/>
  <c r="C5" i="3"/>
  <c r="I5" i="3"/>
  <c r="B5" i="1"/>
  <c r="C5" i="1" s="1"/>
  <c r="G6" i="5" l="1"/>
  <c r="F5" i="5"/>
  <c r="D5" i="3"/>
  <c r="G5" i="3" s="1"/>
  <c r="B6" i="1"/>
  <c r="C6" i="1" s="1"/>
  <c r="G8" i="5" l="1"/>
  <c r="G7" i="5"/>
  <c r="F6" i="5"/>
  <c r="C6" i="3"/>
  <c r="I6" i="3"/>
  <c r="B7" i="1"/>
  <c r="C7" i="1" s="1"/>
  <c r="D6" i="3" l="1"/>
  <c r="G6" i="3"/>
  <c r="B8" i="1"/>
  <c r="C8" i="1" s="1"/>
  <c r="B9" i="1" s="1"/>
  <c r="C7" i="3" l="1"/>
  <c r="I7" i="3"/>
  <c r="D7" i="3" l="1"/>
  <c r="G7" i="3"/>
  <c r="C8" i="3" l="1"/>
  <c r="I8" i="3"/>
  <c r="D8" i="3" l="1"/>
  <c r="G8" i="3"/>
  <c r="C9" i="3" l="1"/>
  <c r="I9" i="3"/>
  <c r="D9" i="3" l="1"/>
  <c r="I10" i="3" s="1"/>
  <c r="G9" i="3" l="1"/>
</calcChain>
</file>

<file path=xl/sharedStrings.xml><?xml version="1.0" encoding="utf-8"?>
<sst xmlns="http://schemas.openxmlformats.org/spreadsheetml/2006/main" count="63" uniqueCount="22">
  <si>
    <t>Ряд признаков</t>
  </si>
  <si>
    <t>n</t>
  </si>
  <si>
    <t>Ряд интервалов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</si>
  <si>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</si>
  <si>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</si>
  <si>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k</t>
  </si>
  <si>
    <t>Частоты интервалов</t>
  </si>
  <si>
    <t>∆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</si>
  <si>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нач</t>
    </r>
  </si>
  <si>
    <t>Ряд интервалов для полигона</t>
  </si>
  <si>
    <t>Частоты интервалов для полигона</t>
  </si>
  <si>
    <t>Ряд интервалов для кумулянты</t>
  </si>
  <si>
    <t>Частоты для Гистограммы</t>
  </si>
  <si>
    <t>∆ для гистограммы</t>
  </si>
  <si>
    <t>Функция</t>
  </si>
  <si>
    <t>Варианты</t>
  </si>
  <si>
    <t>Кол-во рабочих</t>
  </si>
  <si>
    <t>Накопленные частоты</t>
  </si>
  <si>
    <t>Накопленные частости</t>
  </si>
  <si>
    <t>Ряд</t>
  </si>
  <si>
    <t>Частоты</t>
  </si>
  <si>
    <t>Ряд интервалов для Эмпирической функции распределения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</si>
</sst>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ourier New"/>
      <family val="3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0" fillId="0" borderId="0" xfId="0" applyAlignment="1">
      <alignment vertical="top"/>
    </xf>
    <xf numFmtId="0" fontId="0" fillId="4" borderId="1" xfId="0" applyFill="1" applyBorder="1"/>
    <xf numFmtId="0" fontId="0" fillId="20" borderId="1" xfId="0" applyFill="1" applyBorder="1"/>
    <xf numFmtId="0" fontId="0" fillId="19" borderId="6" xfId="0" applyFill="1" applyBorder="1"/>
    <xf numFmtId="0" fontId="0" fillId="5" borderId="6" xfId="0" applyFill="1" applyBorder="1"/>
    <xf numFmtId="0" fontId="0" fillId="17" borderId="1" xfId="0" applyFill="1" applyBorder="1"/>
    <xf numFmtId="0" fontId="0" fillId="18" borderId="1" xfId="0" applyFill="1" applyBorder="1"/>
    <xf numFmtId="2" fontId="2" fillId="5" borderId="1" xfId="0" applyNumberFormat="1" applyFont="1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4" borderId="7" xfId="0" applyFill="1" applyBorder="1"/>
    <xf numFmtId="2" fontId="0" fillId="4" borderId="1" xfId="0" applyNumberFormat="1" applyFill="1" applyBorder="1"/>
    <xf numFmtId="0" fontId="0" fillId="1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/>
    <xf numFmtId="0" fontId="0" fillId="15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9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22" borderId="1" xfId="0" applyNumberFormat="1" applyFill="1" applyBorder="1" applyAlignment="1">
      <alignment horizontal="center"/>
    </xf>
    <xf numFmtId="2" fontId="0" fillId="22" borderId="4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Лист1!$F$14:$F$23</c:f>
              <c:numCache>
                <c:formatCode>General</c:formatCode>
                <c:ptCount val="10"/>
                <c:pt idx="0">
                  <c:v>90</c:v>
                </c:pt>
                <c:pt idx="1">
                  <c:v>93.6</c:v>
                </c:pt>
                <c:pt idx="2">
                  <c:v>100.6</c:v>
                </c:pt>
                <c:pt idx="3">
                  <c:v>107.6</c:v>
                </c:pt>
                <c:pt idx="4">
                  <c:v>114.6</c:v>
                </c:pt>
                <c:pt idx="5">
                  <c:v>121.6</c:v>
                </c:pt>
                <c:pt idx="6">
                  <c:v>128.6</c:v>
                </c:pt>
                <c:pt idx="7">
                  <c:v>135.6</c:v>
                </c:pt>
                <c:pt idx="8">
                  <c:v>142.6</c:v>
                </c:pt>
                <c:pt idx="9">
                  <c:v>143</c:v>
                </c:pt>
              </c:numCache>
            </c:numRef>
          </c:xVal>
          <c:yVal>
            <c:numRef>
              <c:f>Лист1!$G$14:$G$23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16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685216"/>
        <c:axId val="-1840690656"/>
      </c:scatterChart>
      <c:valAx>
        <c:axId val="-1840685216"/>
        <c:scaling>
          <c:orientation val="minMax"/>
          <c:max val="143"/>
          <c:min val="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 для полигона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90656"/>
        <c:crosses val="autoZero"/>
        <c:crossBetween val="midCat"/>
      </c:valAx>
      <c:valAx>
        <c:axId val="-18406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 интервалов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55245698454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Лист3!$L$2:$L$9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Лист3!$E$2:$E$9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12202096"/>
        <c:axId val="-1712204272"/>
      </c:barChart>
      <c:catAx>
        <c:axId val="-171220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Интервалы ∆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4272"/>
        <c:crosses val="autoZero"/>
        <c:auto val="1"/>
        <c:lblAlgn val="ctr"/>
        <c:lblOffset val="100"/>
        <c:noMultiLvlLbl val="0"/>
      </c:catAx>
      <c:valAx>
        <c:axId val="-1712204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  <a:r>
                  <a:rPr lang="ru-RU" baseline="0"/>
                  <a:t> инетрвалов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Эмпирическая функция распределения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-3.7860162599999998</c:v>
                </c:pt>
                <c:pt idx="1">
                  <c:v>-2.7860162599999998</c:v>
                </c:pt>
                <c:pt idx="2">
                  <c:v>-1.7860162599999998</c:v>
                </c:pt>
                <c:pt idx="3">
                  <c:v>-0.7860162599999998</c:v>
                </c:pt>
                <c:pt idx="4">
                  <c:v>0.2139837400000002</c:v>
                </c:pt>
                <c:pt idx="5">
                  <c:v>1.2139837400000002</c:v>
                </c:pt>
                <c:pt idx="6">
                  <c:v>2.2139837400000002</c:v>
                </c:pt>
                <c:pt idx="7">
                  <c:v>3.2139837400000002</c:v>
                </c:pt>
                <c:pt idx="8">
                  <c:v>4.2139837399999998</c:v>
                </c:pt>
              </c:numCache>
            </c:numRef>
          </c:xVal>
          <c:yVal>
            <c:numRef>
              <c:f>Лист3!$J$2:$J$10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-3.7860162599999998</c:v>
                </c:pt>
                <c:pt idx="1">
                  <c:v>-2.7860162599999998</c:v>
                </c:pt>
                <c:pt idx="2">
                  <c:v>-1.7860162599999998</c:v>
                </c:pt>
                <c:pt idx="3">
                  <c:v>-0.7860162599999998</c:v>
                </c:pt>
                <c:pt idx="4">
                  <c:v>0.2139837400000002</c:v>
                </c:pt>
                <c:pt idx="5">
                  <c:v>1.2139837400000002</c:v>
                </c:pt>
                <c:pt idx="6">
                  <c:v>2.2139837400000002</c:v>
                </c:pt>
                <c:pt idx="7">
                  <c:v>3.2139837400000002</c:v>
                </c:pt>
                <c:pt idx="8">
                  <c:v>4.2139837399999998</c:v>
                </c:pt>
              </c:numCache>
            </c:numRef>
          </c:xVal>
          <c:yVal>
            <c:numRef>
              <c:f>Лист3!$M$2:$M$10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203728"/>
        <c:axId val="-1712198288"/>
      </c:scatterChart>
      <c:valAx>
        <c:axId val="-1712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198288"/>
        <c:crosses val="autoZero"/>
        <c:crossBetween val="midCat"/>
      </c:valAx>
      <c:valAx>
        <c:axId val="-1712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Функция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4393518518518519"/>
          <c:w val="0.83468285214348203"/>
          <c:h val="0.62836431904345291"/>
        </c:manualLayout>
      </c:layout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Лист4!$F$2:$F$7</c:f>
              <c:numCache>
                <c:formatCode>General</c:formatCode>
                <c:ptCount val="6"/>
                <c:pt idx="0">
                  <c:v>0.1191618328364914</c:v>
                </c:pt>
                <c:pt idx="1">
                  <c:v>2.1191618328364914</c:v>
                </c:pt>
                <c:pt idx="2">
                  <c:v>4.1191618328364914</c:v>
                </c:pt>
                <c:pt idx="3">
                  <c:v>6.1191618328364914</c:v>
                </c:pt>
                <c:pt idx="4">
                  <c:v>8.1191618328364914</c:v>
                </c:pt>
                <c:pt idx="5">
                  <c:v>10.119161832836491</c:v>
                </c:pt>
              </c:numCache>
            </c:numRef>
          </c:xVal>
          <c:yVal>
            <c:numRef>
              <c:f>Лист4!$E$2:$E$7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196112"/>
        <c:axId val="-1712208080"/>
      </c:scatterChart>
      <c:valAx>
        <c:axId val="-17121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интегралов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8080"/>
        <c:crosses val="autoZero"/>
        <c:crossBetween val="midCat"/>
      </c:valAx>
      <c:valAx>
        <c:axId val="-1712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1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Лист4!$G$2:$G$8</c:f>
              <c:numCache>
                <c:formatCode>General</c:formatCode>
                <c:ptCount val="7"/>
                <c:pt idx="0">
                  <c:v>-0.8808381671635086</c:v>
                </c:pt>
                <c:pt idx="1">
                  <c:v>1.1191618328364914</c:v>
                </c:pt>
                <c:pt idx="2">
                  <c:v>3.1191618328364914</c:v>
                </c:pt>
                <c:pt idx="3">
                  <c:v>5.1191618328364914</c:v>
                </c:pt>
                <c:pt idx="4">
                  <c:v>7.1191618328364914</c:v>
                </c:pt>
                <c:pt idx="5">
                  <c:v>9.1191618328364914</c:v>
                </c:pt>
                <c:pt idx="6">
                  <c:v>11.119161832836491</c:v>
                </c:pt>
              </c:numCache>
            </c:numRef>
          </c:xVal>
          <c:yVal>
            <c:numRef>
              <c:f>Лист4!$H$2:$H$8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22240"/>
        <c:axId val="-1710722784"/>
      </c:scatterChart>
      <c:valAx>
        <c:axId val="-17107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</a:t>
                </a:r>
              </a:p>
            </c:rich>
          </c:tx>
          <c:layout>
            <c:manualLayout>
              <c:xMode val="edge"/>
              <c:yMode val="edge"/>
              <c:x val="0.4228681102362204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22784"/>
        <c:crosses val="autoZero"/>
        <c:crossBetween val="midCat"/>
      </c:valAx>
      <c:valAx>
        <c:axId val="-17107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Накопление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08965225500658"/>
          <c:y val="0.17171296296296298"/>
          <c:w val="0.83804832088296655"/>
          <c:h val="0.62836431904345291"/>
        </c:manualLayout>
      </c:layout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Лист4!$I$2:$I$7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Лист4!$H$2:$H$8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10717888"/>
        <c:axId val="-1710715712"/>
      </c:barChart>
      <c:catAx>
        <c:axId val="-17107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Интервалы ∆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5712"/>
        <c:crosses val="autoZero"/>
        <c:auto val="1"/>
        <c:lblAlgn val="ctr"/>
        <c:lblOffset val="100"/>
        <c:noMultiLvlLbl val="0"/>
      </c:catAx>
      <c:valAx>
        <c:axId val="-1710715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  <a:r>
                  <a:rPr lang="ru-RU" baseline="0"/>
                  <a:t> инетрвалов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>
                <a:effectLst/>
              </a:rPr>
              <a:t>Эмпирическая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Лист4!$J$1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4">
                    <a:alpha val="14000"/>
                  </a:schemeClr>
                </a:glow>
              </a:effectLst>
            </c:spPr>
          </c:marker>
          <c:xVal>
            <c:numRef>
              <c:f>Лист4!$G$2:$G$8</c:f>
              <c:numCache>
                <c:formatCode>General</c:formatCode>
                <c:ptCount val="7"/>
                <c:pt idx="0">
                  <c:v>-0.8808381671635086</c:v>
                </c:pt>
                <c:pt idx="1">
                  <c:v>1.1191618328364914</c:v>
                </c:pt>
                <c:pt idx="2">
                  <c:v>3.1191618328364914</c:v>
                </c:pt>
                <c:pt idx="3">
                  <c:v>5.1191618328364914</c:v>
                </c:pt>
                <c:pt idx="4">
                  <c:v>7.1191618328364914</c:v>
                </c:pt>
                <c:pt idx="5">
                  <c:v>9.1191618328364914</c:v>
                </c:pt>
                <c:pt idx="6">
                  <c:v>11.119161832836491</c:v>
                </c:pt>
              </c:numCache>
            </c:numRef>
          </c:xVal>
          <c:yVal>
            <c:numRef>
              <c:f>Лист4!$J$2:$J$8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0.56666666666666665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13536"/>
        <c:axId val="-1710720608"/>
      </c:scatterChart>
      <c:valAx>
        <c:axId val="-17107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20608"/>
        <c:crosses val="autoZero"/>
        <c:crossBetween val="midCat"/>
      </c:valAx>
      <c:valAx>
        <c:axId val="-1710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Функция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4393518518518519"/>
          <c:w val="0.83468285214348203"/>
          <c:h val="0.62836431904345291"/>
        </c:manualLayout>
      </c:layout>
      <c:scatterChart>
        <c:scatterStyle val="lineMarker"/>
        <c:varyColors val="0"/>
        <c:ser>
          <c:idx val="0"/>
          <c:order val="0"/>
          <c:tx>
            <c:v>Полигон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Лист5!$F$2:$F$7</c:f>
              <c:numCache>
                <c:formatCode>General</c:formatCode>
                <c:ptCount val="6"/>
                <c:pt idx="0">
                  <c:v>9.6191618328364914</c:v>
                </c:pt>
                <c:pt idx="1">
                  <c:v>14.61916183283649</c:v>
                </c:pt>
                <c:pt idx="2">
                  <c:v>19.61916183283649</c:v>
                </c:pt>
                <c:pt idx="3">
                  <c:v>24.61916183283649</c:v>
                </c:pt>
                <c:pt idx="4">
                  <c:v>29.61916183283649</c:v>
                </c:pt>
                <c:pt idx="5">
                  <c:v>34.61916183283649</c:v>
                </c:pt>
              </c:numCache>
            </c:numRef>
          </c:xVal>
          <c:yVal>
            <c:numRef>
              <c:f>Лист5!$E$2:$E$7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24416"/>
        <c:axId val="-1710715168"/>
      </c:scatterChart>
      <c:valAx>
        <c:axId val="-1710724416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интегралов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5168"/>
        <c:crosses val="autoZero"/>
        <c:crossBetween val="midCat"/>
      </c:valAx>
      <c:valAx>
        <c:axId val="-1710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Лист5!$G$2:$G$8</c:f>
              <c:numCache>
                <c:formatCode>General</c:formatCode>
                <c:ptCount val="7"/>
                <c:pt idx="0">
                  <c:v>7.1191618328364914</c:v>
                </c:pt>
                <c:pt idx="1">
                  <c:v>12.119161832836491</c:v>
                </c:pt>
                <c:pt idx="2">
                  <c:v>17.11916183283649</c:v>
                </c:pt>
                <c:pt idx="3">
                  <c:v>22.11916183283649</c:v>
                </c:pt>
                <c:pt idx="4">
                  <c:v>27.11916183283649</c:v>
                </c:pt>
                <c:pt idx="5">
                  <c:v>32.11916183283649</c:v>
                </c:pt>
                <c:pt idx="6">
                  <c:v>37.11916183283649</c:v>
                </c:pt>
              </c:numCache>
            </c:numRef>
          </c:xVal>
          <c:yVal>
            <c:numRef>
              <c:f>Лист5!$H$2:$H$8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16800"/>
        <c:axId val="-1710711360"/>
      </c:scatterChart>
      <c:valAx>
        <c:axId val="-1710716800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baseline="0">
                    <a:effectLst/>
                  </a:rPr>
                  <a:t>Ряд интервалов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1360"/>
        <c:crosses val="autoZero"/>
        <c:crossBetween val="midCat"/>
      </c:valAx>
      <c:valAx>
        <c:axId val="-17107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Накопление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08965225500658"/>
          <c:y val="0.17171296296296298"/>
          <c:w val="0.83804832088296655"/>
          <c:h val="0.62836431904345291"/>
        </c:manualLayout>
      </c:layout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Лист5!$I$2:$I$7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Лист5!$H$2:$H$8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10714624"/>
        <c:axId val="-1710723328"/>
      </c:barChart>
      <c:catAx>
        <c:axId val="-17107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Интервалы ∆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23328"/>
        <c:crosses val="autoZero"/>
        <c:auto val="1"/>
        <c:lblAlgn val="ctr"/>
        <c:lblOffset val="100"/>
        <c:noMultiLvlLbl val="0"/>
      </c:catAx>
      <c:valAx>
        <c:axId val="-171072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  <a:r>
                  <a:rPr lang="ru-RU" baseline="0"/>
                  <a:t> инетрвалов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>
                <a:effectLst/>
              </a:rPr>
              <a:t>Эмпирическая функция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4">
                    <a:alpha val="14000"/>
                  </a:schemeClr>
                </a:glow>
              </a:effectLst>
            </c:spPr>
          </c:marker>
          <c:xVal>
            <c:numRef>
              <c:f>Лист5!$G$2:$G$8</c:f>
              <c:numCache>
                <c:formatCode>General</c:formatCode>
                <c:ptCount val="7"/>
                <c:pt idx="0">
                  <c:v>7.1191618328364914</c:v>
                </c:pt>
                <c:pt idx="1">
                  <c:v>12.119161832836491</c:v>
                </c:pt>
                <c:pt idx="2">
                  <c:v>17.11916183283649</c:v>
                </c:pt>
                <c:pt idx="3">
                  <c:v>22.11916183283649</c:v>
                </c:pt>
                <c:pt idx="4">
                  <c:v>27.11916183283649</c:v>
                </c:pt>
                <c:pt idx="5">
                  <c:v>32.11916183283649</c:v>
                </c:pt>
                <c:pt idx="6">
                  <c:v>37.11916183283649</c:v>
                </c:pt>
              </c:numCache>
            </c:numRef>
          </c:xVal>
          <c:yVal>
            <c:numRef>
              <c:f>Лист5!$J$2:$J$8</c:f>
              <c:numCache>
                <c:formatCode>General</c:formatCode>
                <c:ptCount val="7"/>
                <c:pt idx="0">
                  <c:v>0</c:v>
                </c:pt>
                <c:pt idx="1">
                  <c:v>6.6666666666666666E-2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0719520"/>
        <c:axId val="-1710718976"/>
      </c:scatterChart>
      <c:valAx>
        <c:axId val="-17107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8976"/>
        <c:crosses val="autoZero"/>
        <c:crossBetween val="midCat"/>
      </c:valAx>
      <c:valAx>
        <c:axId val="-17107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Функция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07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Лист1!$F$27:$F$35</c:f>
              <c:numCache>
                <c:formatCode>General</c:formatCode>
                <c:ptCount val="9"/>
                <c:pt idx="0">
                  <c:v>90.1</c:v>
                </c:pt>
                <c:pt idx="1">
                  <c:v>97.1</c:v>
                </c:pt>
                <c:pt idx="2">
                  <c:v>104.1</c:v>
                </c:pt>
                <c:pt idx="3">
                  <c:v>111.1</c:v>
                </c:pt>
                <c:pt idx="4">
                  <c:v>118.1</c:v>
                </c:pt>
                <c:pt idx="5">
                  <c:v>125.1</c:v>
                </c:pt>
                <c:pt idx="6">
                  <c:v>132.1</c:v>
                </c:pt>
                <c:pt idx="7">
                  <c:v>139.1</c:v>
                </c:pt>
                <c:pt idx="8">
                  <c:v>146.1</c:v>
                </c:pt>
              </c:numCache>
            </c:numRef>
          </c:xVal>
          <c:yVal>
            <c:numRef>
              <c:f>Лист1!$G$27:$G$35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18</c:v>
                </c:pt>
                <c:pt idx="4">
                  <c:v>40</c:v>
                </c:pt>
                <c:pt idx="5">
                  <c:v>74</c:v>
                </c:pt>
                <c:pt idx="6">
                  <c:v>90</c:v>
                </c:pt>
                <c:pt idx="7">
                  <c:v>97</c:v>
                </c:pt>
                <c:pt idx="8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692832"/>
        <c:axId val="-1840688480"/>
      </c:scatterChart>
      <c:valAx>
        <c:axId val="-1840692832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 для кумулянты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88480"/>
        <c:crosses val="autoZero"/>
        <c:crossBetween val="midCat"/>
      </c:valAx>
      <c:valAx>
        <c:axId val="-18406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9283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Лист1!$F$47:$F$54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</c:numCache>
            </c:numRef>
          </c:cat>
          <c:val>
            <c:numRef>
              <c:f>Лист1!$G$47:$G$54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22</c:v>
                </c:pt>
                <c:pt idx="4">
                  <c:v>34</c:v>
                </c:pt>
                <c:pt idx="5">
                  <c:v>16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840691200"/>
        <c:axId val="-1840687392"/>
      </c:barChart>
      <c:catAx>
        <c:axId val="-18406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baseline="0">
                    <a:effectLst/>
                  </a:rPr>
                  <a:t>Интервалы ∆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87392"/>
        <c:crosses val="autoZero"/>
        <c:auto val="1"/>
        <c:lblAlgn val="ctr"/>
        <c:lblOffset val="100"/>
        <c:noMultiLvlLbl val="0"/>
      </c:catAx>
      <c:valAx>
        <c:axId val="-1840687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  <a:r>
                  <a:rPr lang="ru-RU" baseline="0"/>
                  <a:t> инетрвалов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Лист1!$F$65:$F$73</c:f>
              <c:numCache>
                <c:formatCode>General</c:formatCode>
                <c:ptCount val="9"/>
                <c:pt idx="0">
                  <c:v>90.1</c:v>
                </c:pt>
                <c:pt idx="1">
                  <c:v>97.1</c:v>
                </c:pt>
                <c:pt idx="2">
                  <c:v>104.1</c:v>
                </c:pt>
                <c:pt idx="3">
                  <c:v>111.1</c:v>
                </c:pt>
                <c:pt idx="4">
                  <c:v>118.1</c:v>
                </c:pt>
                <c:pt idx="5">
                  <c:v>125.1</c:v>
                </c:pt>
                <c:pt idx="6">
                  <c:v>132.1</c:v>
                </c:pt>
                <c:pt idx="7">
                  <c:v>139.1</c:v>
                </c:pt>
                <c:pt idx="8">
                  <c:v>146.1</c:v>
                </c:pt>
              </c:numCache>
            </c:numRef>
          </c:xVal>
          <c:yVal>
            <c:numRef>
              <c:f>Лист1!$G$65:$G$73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lumMod val="5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6">
                    <a:lumMod val="50000"/>
                    <a:alpha val="14000"/>
                  </a:schemeClr>
                </a:glow>
              </a:effectLst>
            </c:spPr>
          </c:marker>
          <c:xVal>
            <c:numRef>
              <c:f>Лист1!$F$65:$F$73</c:f>
              <c:numCache>
                <c:formatCode>General</c:formatCode>
                <c:ptCount val="9"/>
                <c:pt idx="0">
                  <c:v>90.1</c:v>
                </c:pt>
                <c:pt idx="1">
                  <c:v>97.1</c:v>
                </c:pt>
                <c:pt idx="2">
                  <c:v>104.1</c:v>
                </c:pt>
                <c:pt idx="3">
                  <c:v>111.1</c:v>
                </c:pt>
                <c:pt idx="4">
                  <c:v>118.1</c:v>
                </c:pt>
                <c:pt idx="5">
                  <c:v>125.1</c:v>
                </c:pt>
                <c:pt idx="6">
                  <c:v>132.1</c:v>
                </c:pt>
                <c:pt idx="7">
                  <c:v>139.1</c:v>
                </c:pt>
                <c:pt idx="8">
                  <c:v>146.1</c:v>
                </c:pt>
              </c:numCache>
            </c:numRef>
          </c:xVal>
          <c:yVal>
            <c:numRef>
              <c:f>Лист1!$H$65:$H$73</c:f>
              <c:numCache>
                <c:formatCode>General</c:formatCode>
                <c:ptCount val="9"/>
                <c:pt idx="0">
                  <c:v>0</c:v>
                </c:pt>
                <c:pt idx="1">
                  <c:v>2.0408163265306121E-2</c:v>
                </c:pt>
                <c:pt idx="2">
                  <c:v>6.1224489795918366E-2</c:v>
                </c:pt>
                <c:pt idx="3">
                  <c:v>0.18367346938775511</c:v>
                </c:pt>
                <c:pt idx="4">
                  <c:v>0.40816326530612246</c:v>
                </c:pt>
                <c:pt idx="5">
                  <c:v>0.75510204081632648</c:v>
                </c:pt>
                <c:pt idx="6">
                  <c:v>0.91836734693877553</c:v>
                </c:pt>
                <c:pt idx="7">
                  <c:v>0.98979591836734693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0699360"/>
        <c:axId val="-1840690112"/>
      </c:scatterChart>
      <c:valAx>
        <c:axId val="-1840699360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90112"/>
        <c:crosses val="autoZero"/>
        <c:crossBetween val="midCat"/>
      </c:valAx>
      <c:valAx>
        <c:axId val="-18406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Функция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06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2">
                    <a:alpha val="14000"/>
                  </a:schemeClr>
                </a:glow>
              </a:effectLst>
            </c:spPr>
          </c:marker>
          <c:xVal>
            <c:numRef>
              <c:f>Лист2!$B$1:$G$1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3742240"/>
        <c:axId val="-1893738432"/>
      </c:scatterChart>
      <c:valAx>
        <c:axId val="-18937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3738432"/>
        <c:crosses val="autoZero"/>
        <c:crossBetween val="midCat"/>
      </c:valAx>
      <c:valAx>
        <c:axId val="-1893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рабочих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37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Кумулянта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Лист2!$B$3:$H$3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  <c:pt idx="6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193392"/>
        <c:axId val="-1712205360"/>
      </c:scatterChart>
      <c:valAx>
        <c:axId val="-17121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5360"/>
        <c:crosses val="autoZero"/>
        <c:crossBetween val="midCat"/>
      </c:valAx>
      <c:valAx>
        <c:axId val="-17122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Эмпирическая функция распределения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>
                <a:glow rad="139700">
                  <a:schemeClr val="accent6">
                    <a:alpha val="14000"/>
                  </a:schemeClr>
                </a:glow>
              </a:effectLst>
            </c:spPr>
          </c:marker>
          <c:xVal>
            <c:numRef>
              <c:f>Лист2!$B$1:$H$1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Лист2!$B$4:$H$4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0.38</c:v>
                </c:pt>
                <c:pt idx="5">
                  <c:v>0.82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199920"/>
        <c:axId val="-1712206992"/>
      </c:scatterChart>
      <c:valAx>
        <c:axId val="-17121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6992"/>
        <c:crosses val="autoZero"/>
        <c:crossBetween val="midCat"/>
      </c:valAx>
      <c:valAx>
        <c:axId val="-17122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1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Полигон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Лист3!$G$2:$G$9</c:f>
              <c:numCache>
                <c:formatCode>0.00</c:formatCode>
                <c:ptCount val="8"/>
                <c:pt idx="0">
                  <c:v>-3.2860162599999998</c:v>
                </c:pt>
                <c:pt idx="1">
                  <c:v>-2.2860162599999998</c:v>
                </c:pt>
                <c:pt idx="2">
                  <c:v>-1.2860162599999998</c:v>
                </c:pt>
                <c:pt idx="3">
                  <c:v>-0.2860162599999998</c:v>
                </c:pt>
                <c:pt idx="4">
                  <c:v>0.7139837400000002</c:v>
                </c:pt>
                <c:pt idx="5">
                  <c:v>1.7139837400000002</c:v>
                </c:pt>
                <c:pt idx="6">
                  <c:v>2.7139837400000002</c:v>
                </c:pt>
                <c:pt idx="7">
                  <c:v>3.7139837399999998</c:v>
                </c:pt>
              </c:numCache>
            </c:numRef>
          </c:xVal>
          <c:yVal>
            <c:numRef>
              <c:f>Лист3!$E$2:$E$9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203184"/>
        <c:axId val="-171220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Лист3!$E$2:$E$9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75</c:v>
                      </c:pt>
                      <c:pt idx="5">
                        <c:v>25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Лист3!$F$2:$F$9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Лист3!$E$2:$E$9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75</c:v>
                      </c:pt>
                      <c:pt idx="5">
                        <c:v>25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Лист3!$H$2:$H$9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7122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интервалов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6448"/>
        <c:crosses val="autoZero"/>
        <c:crossBetween val="midCat"/>
      </c:valAx>
      <c:valAx>
        <c:axId val="-17122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-3.7860162599999998</c:v>
                </c:pt>
                <c:pt idx="1">
                  <c:v>-2.7860162599999998</c:v>
                </c:pt>
                <c:pt idx="2">
                  <c:v>-1.7860162599999998</c:v>
                </c:pt>
                <c:pt idx="3">
                  <c:v>-0.7860162599999998</c:v>
                </c:pt>
                <c:pt idx="4">
                  <c:v>0.2139837400000002</c:v>
                </c:pt>
                <c:pt idx="5">
                  <c:v>1.2139837400000002</c:v>
                </c:pt>
                <c:pt idx="6">
                  <c:v>2.2139837400000002</c:v>
                </c:pt>
                <c:pt idx="7">
                  <c:v>3.2139837400000002</c:v>
                </c:pt>
                <c:pt idx="8">
                  <c:v>4.2139837399999998</c:v>
                </c:pt>
              </c:numCache>
            </c:numRef>
          </c:xVal>
          <c:yVal>
            <c:numRef>
              <c:f>Лист3!$J$2:$J$10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tx2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tx2">
                    <a:alpha val="14000"/>
                  </a:schemeClr>
                </a:glow>
              </a:effectLst>
            </c:spPr>
          </c:marker>
          <c:xVal>
            <c:numRef>
              <c:f>Лист3!$I$2:$I$10</c:f>
              <c:numCache>
                <c:formatCode>General</c:formatCode>
                <c:ptCount val="9"/>
                <c:pt idx="0">
                  <c:v>-3.7860162599999998</c:v>
                </c:pt>
                <c:pt idx="1">
                  <c:v>-2.7860162599999998</c:v>
                </c:pt>
                <c:pt idx="2">
                  <c:v>-1.7860162599999998</c:v>
                </c:pt>
                <c:pt idx="3">
                  <c:v>-0.7860162599999998</c:v>
                </c:pt>
                <c:pt idx="4">
                  <c:v>0.2139837400000002</c:v>
                </c:pt>
                <c:pt idx="5">
                  <c:v>1.2139837400000002</c:v>
                </c:pt>
                <c:pt idx="6">
                  <c:v>2.2139837400000002</c:v>
                </c:pt>
                <c:pt idx="7">
                  <c:v>3.2139837400000002</c:v>
                </c:pt>
                <c:pt idx="8">
                  <c:v>4.2139837399999998</c:v>
                </c:pt>
              </c:numCache>
            </c:numRef>
          </c:xVal>
          <c:yVal>
            <c:numRef>
              <c:f>Лист3!$K$2:$K$10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205904"/>
        <c:axId val="-1712195024"/>
      </c:scatterChart>
      <c:valAx>
        <c:axId val="-17122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интегралов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195024"/>
        <c:crosses val="autoZero"/>
        <c:crossBetween val="midCat"/>
      </c:valAx>
      <c:valAx>
        <c:axId val="-17121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Накопленные</a:t>
                </a:r>
                <a:r>
                  <a:rPr lang="ru-RU" baseline="0"/>
                  <a:t> частоты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22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</xdr:row>
      <xdr:rowOff>185736</xdr:rowOff>
    </xdr:from>
    <xdr:to>
      <xdr:col>15</xdr:col>
      <xdr:colOff>514350</xdr:colOff>
      <xdr:row>22</xdr:row>
      <xdr:rowOff>76199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25</xdr:row>
      <xdr:rowOff>42862</xdr:rowOff>
    </xdr:from>
    <xdr:to>
      <xdr:col>14</xdr:col>
      <xdr:colOff>561975</xdr:colOff>
      <xdr:row>39</xdr:row>
      <xdr:rowOff>119062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42</xdr:row>
      <xdr:rowOff>185737</xdr:rowOff>
    </xdr:from>
    <xdr:to>
      <xdr:col>15</xdr:col>
      <xdr:colOff>57150</xdr:colOff>
      <xdr:row>57</xdr:row>
      <xdr:rowOff>71437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60</xdr:row>
      <xdr:rowOff>71437</xdr:rowOff>
    </xdr:from>
    <xdr:to>
      <xdr:col>16</xdr:col>
      <xdr:colOff>0</xdr:colOff>
      <xdr:row>74</xdr:row>
      <xdr:rowOff>147637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14287</xdr:rowOff>
    </xdr:from>
    <xdr:to>
      <xdr:col>16</xdr:col>
      <xdr:colOff>85725</xdr:colOff>
      <xdr:row>14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100012</xdr:rowOff>
    </xdr:from>
    <xdr:to>
      <xdr:col>16</xdr:col>
      <xdr:colOff>104775</xdr:colOff>
      <xdr:row>30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933450</xdr:colOff>
      <xdr:row>16</xdr:row>
      <xdr:rowOff>80962</xdr:rowOff>
    </xdr:from>
    <xdr:to>
      <xdr:col>7</xdr:col>
      <xdr:colOff>142875</xdr:colOff>
      <xdr:row>30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42862</xdr:rowOff>
    </xdr:from>
    <xdr:to>
      <xdr:col>6</xdr:col>
      <xdr:colOff>685800</xdr:colOff>
      <xdr:row>24</xdr:row>
      <xdr:rowOff>119062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10</xdr:row>
      <xdr:rowOff>185737</xdr:rowOff>
    </xdr:from>
    <xdr:to>
      <xdr:col>10</xdr:col>
      <xdr:colOff>981075</xdr:colOff>
      <xdr:row>25</xdr:row>
      <xdr:rowOff>71437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1419225</xdr:colOff>
      <xdr:row>11</xdr:row>
      <xdr:rowOff>57150</xdr:rowOff>
    </xdr:from>
    <xdr:to>
      <xdr:col>18</xdr:col>
      <xdr:colOff>523875</xdr:colOff>
      <xdr:row>25</xdr:row>
      <xdr:rowOff>133350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11</xdr:row>
      <xdr:rowOff>61912</xdr:rowOff>
    </xdr:from>
    <xdr:to>
      <xdr:col>26</xdr:col>
      <xdr:colOff>533400</xdr:colOff>
      <xdr:row>25</xdr:row>
      <xdr:rowOff>138112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4762</xdr:rowOff>
    </xdr:from>
    <xdr:to>
      <xdr:col>5</xdr:col>
      <xdr:colOff>1695450</xdr:colOff>
      <xdr:row>24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9</xdr:row>
      <xdr:rowOff>166687</xdr:rowOff>
    </xdr:from>
    <xdr:to>
      <xdr:col>8</xdr:col>
      <xdr:colOff>390525</xdr:colOff>
      <xdr:row>24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10</xdr:row>
      <xdr:rowOff>19050</xdr:rowOff>
    </xdr:from>
    <xdr:to>
      <xdr:col>18</xdr:col>
      <xdr:colOff>47625</xdr:colOff>
      <xdr:row>24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209550</xdr:colOff>
      <xdr:row>10</xdr:row>
      <xdr:rowOff>4762</xdr:rowOff>
    </xdr:from>
    <xdr:to>
      <xdr:col>26</xdr:col>
      <xdr:colOff>514350</xdr:colOff>
      <xdr:row>24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4762</xdr:rowOff>
    </xdr:from>
    <xdr:to>
      <xdr:col>5</xdr:col>
      <xdr:colOff>1695450</xdr:colOff>
      <xdr:row>24</xdr:row>
      <xdr:rowOff>80962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9</xdr:row>
      <xdr:rowOff>166687</xdr:rowOff>
    </xdr:from>
    <xdr:to>
      <xdr:col>8</xdr:col>
      <xdr:colOff>390525</xdr:colOff>
      <xdr:row>24</xdr:row>
      <xdr:rowOff>52387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10</xdr:row>
      <xdr:rowOff>19050</xdr:rowOff>
    </xdr:from>
    <xdr:to>
      <xdr:col>18</xdr:col>
      <xdr:colOff>47625</xdr:colOff>
      <xdr:row>24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209550</xdr:colOff>
      <xdr:row>10</xdr:row>
      <xdr:rowOff>4762</xdr:rowOff>
    </xdr:from>
    <xdr:to>
      <xdr:col>26</xdr:col>
      <xdr:colOff>514350</xdr:colOff>
      <xdr:row>24</xdr:row>
      <xdr:rowOff>80962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abSelected="1" workbookViewId="0">
      <selection activeCell="H78" sqref="H78"/>
    </sheetView>
  </sheetViews>
  <sheetFormatPr defaultRowHeight="15" x14ac:dyDescent="0.25"/>
  <cols>
    <col min="1" max="1" width="18.140625" style="1" customWidth="1"/>
    <col min="2" max="2" width="9.140625" style="1" customWidth="1"/>
    <col min="3" max="3" width="9.140625" style="1"/>
    <col min="5" max="5" width="10.140625" customWidth="1"/>
    <col min="6" max="6" width="36" customWidth="1"/>
    <col min="7" max="7" width="33.5703125" customWidth="1"/>
    <col min="8" max="8" width="18.5703125" customWidth="1"/>
  </cols>
  <sheetData>
    <row r="1" spans="1:23" ht="18" x14ac:dyDescent="0.35">
      <c r="A1" s="5" t="s">
        <v>0</v>
      </c>
      <c r="B1" s="41" t="s">
        <v>2</v>
      </c>
      <c r="C1" s="41"/>
      <c r="D1" s="42" t="s">
        <v>6</v>
      </c>
      <c r="E1" s="42"/>
      <c r="I1" s="1"/>
      <c r="K1" s="1"/>
      <c r="M1" s="12" t="s">
        <v>7</v>
      </c>
      <c r="O1" s="6" t="s">
        <v>1</v>
      </c>
      <c r="Q1" s="6" t="s">
        <v>3</v>
      </c>
      <c r="S1" s="6" t="s">
        <v>4</v>
      </c>
      <c r="U1" s="13" t="s">
        <v>5</v>
      </c>
      <c r="W1" s="6" t="s">
        <v>8</v>
      </c>
    </row>
    <row r="2" spans="1:23" x14ac:dyDescent="0.25">
      <c r="A2" s="7">
        <v>94.1</v>
      </c>
      <c r="B2" s="14">
        <f>W2</f>
        <v>90.1</v>
      </c>
      <c r="C2" s="14">
        <f>B2+M3</f>
        <v>97.1</v>
      </c>
      <c r="D2" s="40">
        <v>2</v>
      </c>
      <c r="E2" s="40"/>
      <c r="M2" s="3">
        <f>(S2-Q2)/U2</f>
        <v>6.1868555986894016</v>
      </c>
      <c r="O2" s="4">
        <v>98</v>
      </c>
      <c r="Q2" s="9">
        <f>MIN(A2:A99)</f>
        <v>94.1</v>
      </c>
      <c r="S2" s="9">
        <f>MAX(A2:A99)</f>
        <v>140</v>
      </c>
      <c r="U2" s="3">
        <f>1+1.4*LN(O2)</f>
        <v>7.418954470138801</v>
      </c>
      <c r="W2" s="3">
        <f>Q2-(U3/2)</f>
        <v>90.1</v>
      </c>
    </row>
    <row r="3" spans="1:23" x14ac:dyDescent="0.25">
      <c r="A3" s="7">
        <v>97</v>
      </c>
      <c r="B3" s="14">
        <f t="shared" ref="B3:B9" si="0">C2</f>
        <v>97.1</v>
      </c>
      <c r="C3" s="14">
        <f t="shared" ref="C3:C9" si="1">B3+$M$3</f>
        <v>104.1</v>
      </c>
      <c r="D3" s="40">
        <v>4</v>
      </c>
      <c r="E3" s="40"/>
      <c r="M3" s="15">
        <v>7</v>
      </c>
      <c r="U3" s="15">
        <v>8</v>
      </c>
    </row>
    <row r="4" spans="1:23" x14ac:dyDescent="0.25">
      <c r="A4" s="7">
        <v>99.2</v>
      </c>
      <c r="B4" s="14">
        <f t="shared" si="0"/>
        <v>104.1</v>
      </c>
      <c r="C4" s="14">
        <f t="shared" si="1"/>
        <v>111.1</v>
      </c>
      <c r="D4" s="40">
        <v>12</v>
      </c>
      <c r="E4" s="40"/>
    </row>
    <row r="5" spans="1:23" x14ac:dyDescent="0.25">
      <c r="A5" s="7">
        <v>100.1</v>
      </c>
      <c r="B5" s="14">
        <f t="shared" si="0"/>
        <v>111.1</v>
      </c>
      <c r="C5" s="14">
        <f t="shared" si="1"/>
        <v>118.1</v>
      </c>
      <c r="D5" s="40">
        <v>22</v>
      </c>
      <c r="E5" s="40"/>
    </row>
    <row r="6" spans="1:23" x14ac:dyDescent="0.25">
      <c r="A6" s="7">
        <v>102</v>
      </c>
      <c r="B6" s="14">
        <f t="shared" si="0"/>
        <v>118.1</v>
      </c>
      <c r="C6" s="14">
        <f t="shared" si="1"/>
        <v>125.1</v>
      </c>
      <c r="D6" s="40">
        <v>34</v>
      </c>
      <c r="E6" s="40"/>
    </row>
    <row r="7" spans="1:23" x14ac:dyDescent="0.25">
      <c r="A7" s="7">
        <v>103.4</v>
      </c>
      <c r="B7" s="14">
        <f t="shared" si="0"/>
        <v>125.1</v>
      </c>
      <c r="C7" s="14">
        <f t="shared" si="1"/>
        <v>132.1</v>
      </c>
      <c r="D7" s="40">
        <v>16</v>
      </c>
      <c r="E7" s="40"/>
    </row>
    <row r="8" spans="1:23" x14ac:dyDescent="0.25">
      <c r="A8" s="7">
        <v>105.5</v>
      </c>
      <c r="B8" s="14">
        <f t="shared" si="0"/>
        <v>132.1</v>
      </c>
      <c r="C8" s="14">
        <f t="shared" si="1"/>
        <v>139.1</v>
      </c>
      <c r="D8" s="40">
        <v>7</v>
      </c>
      <c r="E8" s="40"/>
    </row>
    <row r="9" spans="1:23" x14ac:dyDescent="0.25">
      <c r="A9" s="7">
        <v>105.9</v>
      </c>
      <c r="B9" s="14">
        <f t="shared" si="0"/>
        <v>139.1</v>
      </c>
      <c r="C9" s="14">
        <f t="shared" si="1"/>
        <v>146.1</v>
      </c>
      <c r="D9" s="40">
        <v>1</v>
      </c>
      <c r="E9" s="40"/>
    </row>
    <row r="10" spans="1:23" x14ac:dyDescent="0.25">
      <c r="A10" s="7">
        <v>106.1</v>
      </c>
    </row>
    <row r="11" spans="1:23" x14ac:dyDescent="0.25">
      <c r="A11" s="7">
        <v>106.5</v>
      </c>
    </row>
    <row r="12" spans="1:23" x14ac:dyDescent="0.25">
      <c r="A12" s="7">
        <v>107</v>
      </c>
    </row>
    <row r="13" spans="1:23" x14ac:dyDescent="0.25">
      <c r="A13" s="7">
        <v>107.1</v>
      </c>
      <c r="F13" s="16" t="s">
        <v>9</v>
      </c>
      <c r="G13" s="16" t="s">
        <v>10</v>
      </c>
    </row>
    <row r="14" spans="1:23" x14ac:dyDescent="0.25">
      <c r="A14" s="7">
        <v>108</v>
      </c>
      <c r="F14" s="5">
        <v>90</v>
      </c>
      <c r="G14" s="5">
        <v>0</v>
      </c>
    </row>
    <row r="15" spans="1:23" x14ac:dyDescent="0.25">
      <c r="A15" s="7">
        <v>108.2</v>
      </c>
      <c r="F15" s="5">
        <f t="shared" ref="F15:F22" si="2">(B2+C2)/2</f>
        <v>93.6</v>
      </c>
      <c r="G15" s="5">
        <v>2</v>
      </c>
    </row>
    <row r="16" spans="1:23" x14ac:dyDescent="0.25">
      <c r="A16" s="7">
        <v>109</v>
      </c>
      <c r="F16" s="5">
        <f t="shared" si="2"/>
        <v>100.6</v>
      </c>
      <c r="G16" s="5">
        <v>4</v>
      </c>
    </row>
    <row r="17" spans="1:7" x14ac:dyDescent="0.25">
      <c r="A17" s="7">
        <v>109.5</v>
      </c>
      <c r="F17" s="5">
        <f t="shared" si="2"/>
        <v>107.6</v>
      </c>
      <c r="G17" s="5">
        <v>12</v>
      </c>
    </row>
    <row r="18" spans="1:7" x14ac:dyDescent="0.25">
      <c r="A18" s="7">
        <v>110</v>
      </c>
      <c r="F18" s="5">
        <f t="shared" si="2"/>
        <v>114.6</v>
      </c>
      <c r="G18" s="5">
        <v>22</v>
      </c>
    </row>
    <row r="19" spans="1:7" x14ac:dyDescent="0.25">
      <c r="A19" s="7">
        <v>111</v>
      </c>
      <c r="F19" s="5">
        <f t="shared" si="2"/>
        <v>121.6</v>
      </c>
      <c r="G19" s="5">
        <v>34</v>
      </c>
    </row>
    <row r="20" spans="1:7" x14ac:dyDescent="0.25">
      <c r="A20" s="7">
        <v>111.5</v>
      </c>
      <c r="F20" s="5">
        <f t="shared" si="2"/>
        <v>128.6</v>
      </c>
      <c r="G20" s="5">
        <v>16</v>
      </c>
    </row>
    <row r="21" spans="1:7" x14ac:dyDescent="0.25">
      <c r="A21" s="7">
        <v>112</v>
      </c>
      <c r="F21" s="5">
        <f t="shared" si="2"/>
        <v>135.6</v>
      </c>
      <c r="G21" s="5">
        <v>7</v>
      </c>
    </row>
    <row r="22" spans="1:7" x14ac:dyDescent="0.25">
      <c r="A22" s="7">
        <v>112.3</v>
      </c>
      <c r="F22" s="5">
        <f t="shared" si="2"/>
        <v>142.6</v>
      </c>
      <c r="G22" s="5">
        <v>1</v>
      </c>
    </row>
    <row r="23" spans="1:7" x14ac:dyDescent="0.25">
      <c r="A23" s="7">
        <v>112.5</v>
      </c>
      <c r="F23" s="5">
        <v>143</v>
      </c>
      <c r="G23" s="5">
        <v>0</v>
      </c>
    </row>
    <row r="24" spans="1:7" x14ac:dyDescent="0.25">
      <c r="A24" s="7">
        <v>112.9</v>
      </c>
    </row>
    <row r="25" spans="1:7" x14ac:dyDescent="0.25">
      <c r="A25" s="7">
        <v>113</v>
      </c>
    </row>
    <row r="26" spans="1:7" x14ac:dyDescent="0.25">
      <c r="A26" s="7">
        <v>113.2</v>
      </c>
      <c r="F26" s="16" t="s">
        <v>11</v>
      </c>
      <c r="G26" s="16" t="s">
        <v>17</v>
      </c>
    </row>
    <row r="27" spans="1:7" x14ac:dyDescent="0.25">
      <c r="A27" s="7">
        <v>113.5</v>
      </c>
      <c r="F27" s="5">
        <v>90.1</v>
      </c>
      <c r="G27" s="5">
        <v>0</v>
      </c>
    </row>
    <row r="28" spans="1:7" x14ac:dyDescent="0.25">
      <c r="A28" s="7">
        <v>114</v>
      </c>
      <c r="F28" s="5">
        <v>97.1</v>
      </c>
      <c r="G28" s="5">
        <v>2</v>
      </c>
    </row>
    <row r="29" spans="1:7" x14ac:dyDescent="0.25">
      <c r="A29" s="7">
        <v>114.1</v>
      </c>
      <c r="F29" s="5">
        <v>104.1</v>
      </c>
      <c r="G29" s="5">
        <v>6</v>
      </c>
    </row>
    <row r="30" spans="1:7" x14ac:dyDescent="0.25">
      <c r="A30" s="7">
        <v>114.5</v>
      </c>
      <c r="F30" s="5">
        <v>111.1</v>
      </c>
      <c r="G30" s="5">
        <v>18</v>
      </c>
    </row>
    <row r="31" spans="1:7" x14ac:dyDescent="0.25">
      <c r="A31" s="7">
        <v>115</v>
      </c>
      <c r="F31" s="5">
        <v>118.1</v>
      </c>
      <c r="G31" s="5">
        <v>40</v>
      </c>
    </row>
    <row r="32" spans="1:7" x14ac:dyDescent="0.25">
      <c r="A32" s="7">
        <v>115.2</v>
      </c>
      <c r="F32" s="5">
        <v>125.1</v>
      </c>
      <c r="G32" s="5">
        <v>74</v>
      </c>
    </row>
    <row r="33" spans="1:7" x14ac:dyDescent="0.25">
      <c r="A33" s="7">
        <v>115.5</v>
      </c>
      <c r="F33" s="5">
        <v>132.1</v>
      </c>
      <c r="G33" s="5">
        <v>90</v>
      </c>
    </row>
    <row r="34" spans="1:7" x14ac:dyDescent="0.25">
      <c r="A34" s="7">
        <v>115.7</v>
      </c>
      <c r="F34" s="5">
        <v>139.1</v>
      </c>
      <c r="G34" s="5">
        <v>97</v>
      </c>
    </row>
    <row r="35" spans="1:7" x14ac:dyDescent="0.25">
      <c r="A35" s="7">
        <v>116</v>
      </c>
      <c r="F35" s="5">
        <v>146.1</v>
      </c>
      <c r="G35" s="5">
        <v>98</v>
      </c>
    </row>
    <row r="36" spans="1:7" x14ac:dyDescent="0.25">
      <c r="A36" s="7">
        <v>116.5</v>
      </c>
    </row>
    <row r="37" spans="1:7" x14ac:dyDescent="0.25">
      <c r="A37" s="7">
        <v>116.9</v>
      </c>
    </row>
    <row r="38" spans="1:7" x14ac:dyDescent="0.25">
      <c r="A38" s="7">
        <v>117</v>
      </c>
    </row>
    <row r="39" spans="1:7" x14ac:dyDescent="0.25">
      <c r="A39" s="7">
        <v>117.5</v>
      </c>
    </row>
    <row r="40" spans="1:7" x14ac:dyDescent="0.25">
      <c r="A40" s="7">
        <v>117.5</v>
      </c>
    </row>
    <row r="41" spans="1:7" x14ac:dyDescent="0.25">
      <c r="A41" s="7">
        <v>118</v>
      </c>
    </row>
    <row r="42" spans="1:7" x14ac:dyDescent="0.25">
      <c r="A42" s="7">
        <v>118.1</v>
      </c>
    </row>
    <row r="43" spans="1:7" x14ac:dyDescent="0.25">
      <c r="A43" s="7">
        <v>118.3</v>
      </c>
    </row>
    <row r="44" spans="1:7" x14ac:dyDescent="0.25">
      <c r="A44" s="7">
        <v>118.5</v>
      </c>
    </row>
    <row r="45" spans="1:7" x14ac:dyDescent="0.25">
      <c r="A45" s="7">
        <v>118.9</v>
      </c>
    </row>
    <row r="46" spans="1:7" x14ac:dyDescent="0.25">
      <c r="A46" s="7">
        <v>119</v>
      </c>
      <c r="F46" s="16" t="s">
        <v>13</v>
      </c>
      <c r="G46" s="16" t="s">
        <v>12</v>
      </c>
    </row>
    <row r="47" spans="1:7" x14ac:dyDescent="0.25">
      <c r="A47" s="7">
        <v>119.2</v>
      </c>
      <c r="F47" s="5">
        <v>7</v>
      </c>
      <c r="G47" s="5">
        <v>2</v>
      </c>
    </row>
    <row r="48" spans="1:7" x14ac:dyDescent="0.25">
      <c r="A48" s="7">
        <v>119.5</v>
      </c>
      <c r="F48" s="5">
        <f>F47+7</f>
        <v>14</v>
      </c>
      <c r="G48" s="5">
        <v>4</v>
      </c>
    </row>
    <row r="49" spans="1:8" x14ac:dyDescent="0.25">
      <c r="A49" s="7">
        <v>119.6</v>
      </c>
      <c r="F49" s="5">
        <f t="shared" ref="F49:F54" si="3">F48+7</f>
        <v>21</v>
      </c>
      <c r="G49" s="5">
        <v>12</v>
      </c>
    </row>
    <row r="50" spans="1:8" x14ac:dyDescent="0.25">
      <c r="A50" s="7">
        <v>119.8</v>
      </c>
      <c r="F50" s="5">
        <f t="shared" si="3"/>
        <v>28</v>
      </c>
      <c r="G50" s="5">
        <v>22</v>
      </c>
    </row>
    <row r="51" spans="1:8" x14ac:dyDescent="0.25">
      <c r="A51" s="7">
        <v>120</v>
      </c>
      <c r="F51" s="5">
        <f t="shared" si="3"/>
        <v>35</v>
      </c>
      <c r="G51" s="5">
        <v>34</v>
      </c>
    </row>
    <row r="52" spans="1:8" x14ac:dyDescent="0.25">
      <c r="A52" s="7">
        <v>120.2</v>
      </c>
      <c r="F52" s="5">
        <f t="shared" si="3"/>
        <v>42</v>
      </c>
      <c r="G52" s="5">
        <v>16</v>
      </c>
    </row>
    <row r="53" spans="1:8" x14ac:dyDescent="0.25">
      <c r="A53" s="7">
        <v>120.6</v>
      </c>
      <c r="F53" s="5">
        <f t="shared" si="3"/>
        <v>49</v>
      </c>
      <c r="G53" s="5">
        <v>7</v>
      </c>
    </row>
    <row r="54" spans="1:8" x14ac:dyDescent="0.25">
      <c r="A54" s="7">
        <v>120.8</v>
      </c>
      <c r="F54" s="5">
        <f t="shared" si="3"/>
        <v>56</v>
      </c>
      <c r="G54" s="5">
        <v>1</v>
      </c>
    </row>
    <row r="55" spans="1:8" x14ac:dyDescent="0.25">
      <c r="A55" s="7">
        <v>121</v>
      </c>
    </row>
    <row r="56" spans="1:8" x14ac:dyDescent="0.25">
      <c r="A56" s="7">
        <v>121.1</v>
      </c>
    </row>
    <row r="57" spans="1:8" x14ac:dyDescent="0.25">
      <c r="A57" s="7">
        <v>121.5</v>
      </c>
    </row>
    <row r="58" spans="1:8" x14ac:dyDescent="0.25">
      <c r="A58" s="7">
        <v>121.9</v>
      </c>
    </row>
    <row r="59" spans="1:8" x14ac:dyDescent="0.25">
      <c r="A59" s="7">
        <v>122</v>
      </c>
    </row>
    <row r="60" spans="1:8" x14ac:dyDescent="0.25">
      <c r="A60" s="7">
        <v>122.2</v>
      </c>
    </row>
    <row r="61" spans="1:8" x14ac:dyDescent="0.25">
      <c r="A61" s="7">
        <v>122.5</v>
      </c>
    </row>
    <row r="62" spans="1:8" x14ac:dyDescent="0.25">
      <c r="A62" s="7">
        <v>122.6</v>
      </c>
    </row>
    <row r="63" spans="1:8" x14ac:dyDescent="0.25">
      <c r="A63" s="7">
        <v>122.9</v>
      </c>
    </row>
    <row r="64" spans="1:8" x14ac:dyDescent="0.25">
      <c r="A64" s="7">
        <v>123</v>
      </c>
      <c r="F64" s="39" t="s">
        <v>21</v>
      </c>
      <c r="G64" s="39"/>
      <c r="H64" s="16" t="s">
        <v>14</v>
      </c>
    </row>
    <row r="65" spans="1:8" x14ac:dyDescent="0.25">
      <c r="A65" s="7">
        <v>123</v>
      </c>
      <c r="F65" s="37">
        <v>90.1</v>
      </c>
      <c r="G65" s="38"/>
      <c r="H65" s="5">
        <f>G27/$O$2</f>
        <v>0</v>
      </c>
    </row>
    <row r="66" spans="1:8" x14ac:dyDescent="0.25">
      <c r="A66" s="7">
        <v>123.1</v>
      </c>
      <c r="F66" s="37">
        <v>97.1</v>
      </c>
      <c r="G66" s="38"/>
      <c r="H66" s="5">
        <f t="shared" ref="H66:H73" si="4">G28/$O$2</f>
        <v>2.0408163265306121E-2</v>
      </c>
    </row>
    <row r="67" spans="1:8" x14ac:dyDescent="0.25">
      <c r="A67" s="7">
        <v>123.2</v>
      </c>
      <c r="F67" s="37">
        <v>104.1</v>
      </c>
      <c r="G67" s="38"/>
      <c r="H67" s="5">
        <f t="shared" si="4"/>
        <v>6.1224489795918366E-2</v>
      </c>
    </row>
    <row r="68" spans="1:8" x14ac:dyDescent="0.25">
      <c r="A68" s="7">
        <v>123.5</v>
      </c>
      <c r="F68" s="37">
        <v>111.1</v>
      </c>
      <c r="G68" s="38"/>
      <c r="H68" s="5">
        <f t="shared" si="4"/>
        <v>0.18367346938775511</v>
      </c>
    </row>
    <row r="69" spans="1:8" x14ac:dyDescent="0.25">
      <c r="A69" s="7">
        <v>123.5</v>
      </c>
      <c r="F69" s="37">
        <v>118.1</v>
      </c>
      <c r="G69" s="38"/>
      <c r="H69" s="5">
        <f t="shared" si="4"/>
        <v>0.40816326530612246</v>
      </c>
    </row>
    <row r="70" spans="1:8" x14ac:dyDescent="0.25">
      <c r="A70" s="7">
        <v>123.8</v>
      </c>
      <c r="F70" s="37">
        <v>125.1</v>
      </c>
      <c r="G70" s="38"/>
      <c r="H70" s="5">
        <f t="shared" si="4"/>
        <v>0.75510204081632648</v>
      </c>
    </row>
    <row r="71" spans="1:8" x14ac:dyDescent="0.25">
      <c r="A71" s="7">
        <v>123.9</v>
      </c>
      <c r="F71" s="37">
        <v>132.1</v>
      </c>
      <c r="G71" s="38"/>
      <c r="H71" s="5">
        <f t="shared" si="4"/>
        <v>0.91836734693877553</v>
      </c>
    </row>
    <row r="72" spans="1:8" x14ac:dyDescent="0.25">
      <c r="A72" s="7">
        <v>124</v>
      </c>
      <c r="F72" s="37">
        <v>139.1</v>
      </c>
      <c r="G72" s="38"/>
      <c r="H72" s="5">
        <f t="shared" si="4"/>
        <v>0.98979591836734693</v>
      </c>
    </row>
    <row r="73" spans="1:8" x14ac:dyDescent="0.25">
      <c r="A73" s="7">
        <v>124.5</v>
      </c>
      <c r="F73" s="37">
        <v>146.1</v>
      </c>
      <c r="G73" s="38"/>
      <c r="H73" s="5">
        <f t="shared" si="4"/>
        <v>1</v>
      </c>
    </row>
    <row r="74" spans="1:8" x14ac:dyDescent="0.25">
      <c r="A74" s="7">
        <v>124.8</v>
      </c>
      <c r="F74" s="18"/>
      <c r="G74" s="18"/>
    </row>
    <row r="75" spans="1:8" x14ac:dyDescent="0.25">
      <c r="A75" s="7">
        <v>125</v>
      </c>
    </row>
    <row r="76" spans="1:8" x14ac:dyDescent="0.25">
      <c r="A76" s="7">
        <v>125.5</v>
      </c>
    </row>
    <row r="77" spans="1:8" x14ac:dyDescent="0.25">
      <c r="A77" s="7">
        <v>126</v>
      </c>
    </row>
    <row r="78" spans="1:8" x14ac:dyDescent="0.25">
      <c r="A78" s="7">
        <v>126.1</v>
      </c>
    </row>
    <row r="79" spans="1:8" x14ac:dyDescent="0.25">
      <c r="A79" s="7">
        <v>126.5</v>
      </c>
    </row>
    <row r="80" spans="1:8" x14ac:dyDescent="0.25">
      <c r="A80" s="7">
        <v>127</v>
      </c>
    </row>
    <row r="81" spans="1:1" x14ac:dyDescent="0.25">
      <c r="A81" s="7">
        <v>127.5</v>
      </c>
    </row>
    <row r="82" spans="1:1" x14ac:dyDescent="0.25">
      <c r="A82" s="7">
        <v>127.8</v>
      </c>
    </row>
    <row r="83" spans="1:1" x14ac:dyDescent="0.25">
      <c r="A83" s="7">
        <v>128</v>
      </c>
    </row>
    <row r="84" spans="1:1" x14ac:dyDescent="0.25">
      <c r="A84" s="7">
        <v>128.5</v>
      </c>
    </row>
    <row r="85" spans="1:1" x14ac:dyDescent="0.25">
      <c r="A85" s="7">
        <v>129</v>
      </c>
    </row>
    <row r="86" spans="1:1" x14ac:dyDescent="0.25">
      <c r="A86" s="7">
        <v>129.5</v>
      </c>
    </row>
    <row r="87" spans="1:1" x14ac:dyDescent="0.25">
      <c r="A87" s="7">
        <v>129.9</v>
      </c>
    </row>
    <row r="88" spans="1:1" x14ac:dyDescent="0.25">
      <c r="A88" s="7">
        <v>130</v>
      </c>
    </row>
    <row r="89" spans="1:1" x14ac:dyDescent="0.25">
      <c r="A89" s="7">
        <v>131</v>
      </c>
    </row>
    <row r="90" spans="1:1" x14ac:dyDescent="0.25">
      <c r="A90" s="7">
        <v>131.4</v>
      </c>
    </row>
    <row r="91" spans="1:1" x14ac:dyDescent="0.25">
      <c r="A91" s="7">
        <v>132</v>
      </c>
    </row>
    <row r="92" spans="1:1" x14ac:dyDescent="0.25">
      <c r="A92" s="7">
        <v>133</v>
      </c>
    </row>
    <row r="93" spans="1:1" x14ac:dyDescent="0.25">
      <c r="A93" s="7">
        <v>133.6</v>
      </c>
    </row>
    <row r="94" spans="1:1" x14ac:dyDescent="0.25">
      <c r="A94" s="7">
        <v>134</v>
      </c>
    </row>
    <row r="95" spans="1:1" x14ac:dyDescent="0.25">
      <c r="A95" s="7">
        <v>134.19999999999999</v>
      </c>
    </row>
    <row r="96" spans="1:1" x14ac:dyDescent="0.25">
      <c r="A96" s="7">
        <v>135</v>
      </c>
    </row>
    <row r="97" spans="1:1" x14ac:dyDescent="0.25">
      <c r="A97" s="7">
        <v>135.80000000000001</v>
      </c>
    </row>
    <row r="98" spans="1:1" x14ac:dyDescent="0.25">
      <c r="A98" s="7">
        <v>138</v>
      </c>
    </row>
    <row r="99" spans="1:1" x14ac:dyDescent="0.25">
      <c r="A99" s="7">
        <v>140</v>
      </c>
    </row>
  </sheetData>
  <sortState ref="A2:A99">
    <sortCondition ref="A97"/>
  </sortState>
  <mergeCells count="20">
    <mergeCell ref="D6:E6"/>
    <mergeCell ref="D7:E7"/>
    <mergeCell ref="D8:E8"/>
    <mergeCell ref="D9:E9"/>
    <mergeCell ref="B1:C1"/>
    <mergeCell ref="D1:E1"/>
    <mergeCell ref="D2:E2"/>
    <mergeCell ref="D3:E3"/>
    <mergeCell ref="D4:E4"/>
    <mergeCell ref="D5:E5"/>
    <mergeCell ref="F71:G71"/>
    <mergeCell ref="F72:G72"/>
    <mergeCell ref="F73:G73"/>
    <mergeCell ref="F64:G64"/>
    <mergeCell ref="F65:G65"/>
    <mergeCell ref="F66:G66"/>
    <mergeCell ref="F67:G67"/>
    <mergeCell ref="F68:G68"/>
    <mergeCell ref="F69:G69"/>
    <mergeCell ref="F70:G7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36" sqref="J36"/>
    </sheetView>
  </sheetViews>
  <sheetFormatPr defaultRowHeight="15" x14ac:dyDescent="0.25"/>
  <cols>
    <col min="1" max="1" width="25.5703125" customWidth="1"/>
  </cols>
  <sheetData>
    <row r="1" spans="1:8" x14ac:dyDescent="0.25">
      <c r="A1" s="17" t="s">
        <v>15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0">
        <v>7</v>
      </c>
    </row>
    <row r="2" spans="1:8" x14ac:dyDescent="0.25">
      <c r="A2" s="21" t="s">
        <v>16</v>
      </c>
      <c r="B2" s="22">
        <v>2</v>
      </c>
      <c r="C2" s="22">
        <v>3</v>
      </c>
      <c r="D2" s="22">
        <v>6</v>
      </c>
      <c r="E2" s="22">
        <v>8</v>
      </c>
      <c r="F2" s="22">
        <v>22</v>
      </c>
      <c r="G2" s="22">
        <v>9</v>
      </c>
    </row>
    <row r="3" spans="1:8" x14ac:dyDescent="0.25">
      <c r="A3" s="17" t="s">
        <v>17</v>
      </c>
      <c r="B3" s="2">
        <v>0</v>
      </c>
      <c r="C3" s="2">
        <v>2</v>
      </c>
      <c r="D3" s="2">
        <v>5</v>
      </c>
      <c r="E3" s="2">
        <v>11</v>
      </c>
      <c r="F3" s="2">
        <v>19</v>
      </c>
      <c r="G3" s="2">
        <v>41</v>
      </c>
      <c r="H3" s="20">
        <v>50</v>
      </c>
    </row>
    <row r="4" spans="1:8" x14ac:dyDescent="0.25">
      <c r="A4" s="17" t="s">
        <v>18</v>
      </c>
      <c r="B4" s="2">
        <f>B3/$H$3</f>
        <v>0</v>
      </c>
      <c r="C4" s="2">
        <f t="shared" ref="C4:H4" si="0">C3/$H$3</f>
        <v>0.04</v>
      </c>
      <c r="D4" s="2">
        <f t="shared" si="0"/>
        <v>0.1</v>
      </c>
      <c r="E4" s="2">
        <f t="shared" si="0"/>
        <v>0.22</v>
      </c>
      <c r="F4" s="2">
        <f t="shared" si="0"/>
        <v>0.38</v>
      </c>
      <c r="G4" s="2">
        <f t="shared" si="0"/>
        <v>0.82</v>
      </c>
      <c r="H4" s="2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L1" workbookViewId="0">
      <selection activeCell="M7" sqref="M7"/>
    </sheetView>
  </sheetViews>
  <sheetFormatPr defaultRowHeight="15" x14ac:dyDescent="0.25"/>
  <cols>
    <col min="1" max="1" width="16.42578125" customWidth="1"/>
    <col min="3" max="3" width="13.7109375" customWidth="1"/>
    <col min="4" max="4" width="18.5703125" customWidth="1"/>
    <col min="7" max="7" width="14.7109375" customWidth="1"/>
    <col min="8" max="8" width="18.28515625" customWidth="1"/>
    <col min="9" max="9" width="17.7109375" customWidth="1"/>
    <col min="10" max="10" width="18.28515625" customWidth="1"/>
    <col min="11" max="11" width="27.42578125" style="1" customWidth="1"/>
    <col min="12" max="12" width="9.140625" style="1"/>
  </cols>
  <sheetData>
    <row r="1" spans="1:26" ht="18" x14ac:dyDescent="0.35">
      <c r="A1" s="16" t="s">
        <v>19</v>
      </c>
      <c r="C1" s="50" t="s">
        <v>2</v>
      </c>
      <c r="D1" s="50"/>
      <c r="E1" s="42" t="s">
        <v>20</v>
      </c>
      <c r="F1" s="42"/>
      <c r="G1" s="51" t="s">
        <v>9</v>
      </c>
      <c r="H1" s="52"/>
      <c r="I1" s="49" t="s">
        <v>11</v>
      </c>
      <c r="J1" s="49"/>
      <c r="K1" s="14" t="s">
        <v>17</v>
      </c>
      <c r="L1" s="33" t="s">
        <v>7</v>
      </c>
      <c r="M1" s="34" t="s">
        <v>14</v>
      </c>
      <c r="P1" s="26" t="s">
        <v>1</v>
      </c>
      <c r="R1" s="28" t="s">
        <v>3</v>
      </c>
      <c r="T1" s="28" t="s">
        <v>4</v>
      </c>
      <c r="V1" s="28" t="s">
        <v>5</v>
      </c>
      <c r="X1" s="29" t="s">
        <v>7</v>
      </c>
      <c r="Z1" s="26" t="s">
        <v>8</v>
      </c>
    </row>
    <row r="2" spans="1:26" x14ac:dyDescent="0.25">
      <c r="A2" s="25">
        <v>0.21398374000000001</v>
      </c>
      <c r="C2" s="2">
        <f>Z2</f>
        <v>-3.7860162599999998</v>
      </c>
      <c r="D2" s="2">
        <f>C2+X3</f>
        <v>-2.7860162599999998</v>
      </c>
      <c r="E2" s="46">
        <v>0</v>
      </c>
      <c r="F2" s="46"/>
      <c r="G2" s="47">
        <f>(C2+D2)/2</f>
        <v>-3.2860162599999998</v>
      </c>
      <c r="H2" s="48"/>
      <c r="I2" s="43">
        <f>C2</f>
        <v>-3.7860162599999998</v>
      </c>
      <c r="J2" s="43"/>
      <c r="K2" s="10">
        <v>0</v>
      </c>
      <c r="L2" s="35">
        <v>1</v>
      </c>
      <c r="M2" s="23">
        <f>K2/$P$2</f>
        <v>0</v>
      </c>
      <c r="P2" s="27">
        <v>100</v>
      </c>
      <c r="R2" s="31">
        <f>MIN(A2:A101)</f>
        <v>0.21398374000000001</v>
      </c>
      <c r="T2" s="31">
        <f>MAX(A2:A101)</f>
        <v>1.8748763900000001</v>
      </c>
      <c r="V2" s="19">
        <f>1+1.4*LN(P2)</f>
        <v>7.4472382603833278</v>
      </c>
      <c r="X2" s="19">
        <f>(T2-R2)/2</f>
        <v>0.83044632500000004</v>
      </c>
      <c r="Z2" s="30">
        <f>R2-V3/2</f>
        <v>-3.7860162599999998</v>
      </c>
    </row>
    <row r="3" spans="1:26" x14ac:dyDescent="0.25">
      <c r="A3" s="25">
        <v>0.25832192999999998</v>
      </c>
      <c r="C3" s="2">
        <f>D2</f>
        <v>-2.7860162599999998</v>
      </c>
      <c r="D3" s="2">
        <f>C3+$X$3</f>
        <v>-1.7860162599999998</v>
      </c>
      <c r="E3" s="46">
        <v>0</v>
      </c>
      <c r="F3" s="46"/>
      <c r="G3" s="47">
        <f>(C3+D3)/2</f>
        <v>-2.2860162599999998</v>
      </c>
      <c r="H3" s="48"/>
      <c r="I3" s="43">
        <f>C3</f>
        <v>-2.7860162599999998</v>
      </c>
      <c r="J3" s="43"/>
      <c r="K3" s="10">
        <v>0</v>
      </c>
      <c r="L3" s="35">
        <v>2</v>
      </c>
      <c r="M3" s="23">
        <f t="shared" ref="M3:M10" si="0">K3/$P$2</f>
        <v>0</v>
      </c>
      <c r="V3" s="32">
        <v>8</v>
      </c>
      <c r="X3" s="24">
        <v>1</v>
      </c>
    </row>
    <row r="4" spans="1:26" x14ac:dyDescent="0.25">
      <c r="A4" s="25">
        <v>0.31529515000000002</v>
      </c>
      <c r="C4" s="2">
        <f t="shared" ref="C4:C9" si="1">D3</f>
        <v>-1.7860162599999998</v>
      </c>
      <c r="D4" s="2">
        <f t="shared" ref="D4:D9" si="2">C4+$X$3</f>
        <v>-0.7860162599999998</v>
      </c>
      <c r="E4" s="46">
        <v>0</v>
      </c>
      <c r="F4" s="46"/>
      <c r="G4" s="47">
        <f t="shared" ref="G4:G9" si="3">(C4+D4)/2</f>
        <v>-1.2860162599999998</v>
      </c>
      <c r="H4" s="48"/>
      <c r="I4" s="43">
        <f>D3</f>
        <v>-1.7860162599999998</v>
      </c>
      <c r="J4" s="43"/>
      <c r="K4" s="10">
        <v>0</v>
      </c>
      <c r="L4" s="35">
        <v>3</v>
      </c>
      <c r="M4" s="23">
        <f t="shared" si="0"/>
        <v>0</v>
      </c>
    </row>
    <row r="5" spans="1:26" x14ac:dyDescent="0.25">
      <c r="A5" s="25">
        <v>0.3382135</v>
      </c>
      <c r="C5" s="2">
        <f t="shared" si="1"/>
        <v>-0.7860162599999998</v>
      </c>
      <c r="D5" s="2">
        <f t="shared" si="2"/>
        <v>0.2139837400000002</v>
      </c>
      <c r="E5" s="46">
        <v>0</v>
      </c>
      <c r="F5" s="46"/>
      <c r="G5" s="47">
        <f t="shared" si="3"/>
        <v>-0.2860162599999998</v>
      </c>
      <c r="H5" s="48"/>
      <c r="I5" s="43">
        <f t="shared" ref="I5:I9" si="4">D4</f>
        <v>-0.7860162599999998</v>
      </c>
      <c r="J5" s="43"/>
      <c r="K5" s="10">
        <v>0</v>
      </c>
      <c r="L5" s="35">
        <v>4</v>
      </c>
      <c r="M5" s="23">
        <f t="shared" si="0"/>
        <v>0</v>
      </c>
    </row>
    <row r="6" spans="1:26" x14ac:dyDescent="0.25">
      <c r="A6" s="25">
        <v>0.43993342000000002</v>
      </c>
      <c r="C6" s="2">
        <f t="shared" si="1"/>
        <v>0.2139837400000002</v>
      </c>
      <c r="D6" s="2">
        <f t="shared" si="2"/>
        <v>1.2139837400000002</v>
      </c>
      <c r="E6" s="46">
        <v>75</v>
      </c>
      <c r="F6" s="46"/>
      <c r="G6" s="47">
        <f t="shared" si="3"/>
        <v>0.7139837400000002</v>
      </c>
      <c r="H6" s="48"/>
      <c r="I6" s="43">
        <f t="shared" si="4"/>
        <v>0.2139837400000002</v>
      </c>
      <c r="J6" s="43"/>
      <c r="K6" s="10">
        <v>0</v>
      </c>
      <c r="L6" s="35">
        <v>5</v>
      </c>
      <c r="M6" s="23">
        <f t="shared" si="0"/>
        <v>0</v>
      </c>
    </row>
    <row r="7" spans="1:26" x14ac:dyDescent="0.25">
      <c r="A7" s="25">
        <v>0.49488378999999999</v>
      </c>
      <c r="C7" s="2">
        <f t="shared" si="1"/>
        <v>1.2139837400000002</v>
      </c>
      <c r="D7" s="2">
        <f t="shared" si="2"/>
        <v>2.2139837400000002</v>
      </c>
      <c r="E7" s="46">
        <v>25</v>
      </c>
      <c r="F7" s="46"/>
      <c r="G7" s="47">
        <f t="shared" si="3"/>
        <v>1.7139837400000002</v>
      </c>
      <c r="H7" s="48"/>
      <c r="I7" s="43">
        <f t="shared" si="4"/>
        <v>1.2139837400000002</v>
      </c>
      <c r="J7" s="43"/>
      <c r="K7" s="10">
        <v>75</v>
      </c>
      <c r="L7" s="35">
        <v>6</v>
      </c>
      <c r="M7" s="23">
        <f t="shared" si="0"/>
        <v>0.75</v>
      </c>
    </row>
    <row r="8" spans="1:26" x14ac:dyDescent="0.25">
      <c r="A8" s="25">
        <v>0.50409524000000006</v>
      </c>
      <c r="C8" s="2">
        <f t="shared" si="1"/>
        <v>2.2139837400000002</v>
      </c>
      <c r="D8" s="2">
        <f t="shared" si="2"/>
        <v>3.2139837400000002</v>
      </c>
      <c r="E8" s="46">
        <v>0</v>
      </c>
      <c r="F8" s="46"/>
      <c r="G8" s="47">
        <f t="shared" si="3"/>
        <v>2.7139837400000002</v>
      </c>
      <c r="H8" s="48"/>
      <c r="I8" s="43">
        <f t="shared" si="4"/>
        <v>2.2139837400000002</v>
      </c>
      <c r="J8" s="43"/>
      <c r="K8" s="10">
        <v>100</v>
      </c>
      <c r="L8" s="35">
        <v>7</v>
      </c>
      <c r="M8" s="23">
        <f t="shared" si="0"/>
        <v>1</v>
      </c>
    </row>
    <row r="9" spans="1:26" x14ac:dyDescent="0.25">
      <c r="A9" s="25">
        <v>0.53930926000000001</v>
      </c>
      <c r="C9" s="2">
        <f t="shared" si="1"/>
        <v>3.2139837400000002</v>
      </c>
      <c r="D9" s="2">
        <f t="shared" si="2"/>
        <v>4.2139837399999998</v>
      </c>
      <c r="E9" s="46">
        <v>0</v>
      </c>
      <c r="F9" s="46"/>
      <c r="G9" s="47">
        <f t="shared" si="3"/>
        <v>3.7139837399999998</v>
      </c>
      <c r="H9" s="48"/>
      <c r="I9" s="43">
        <f t="shared" si="4"/>
        <v>3.2139837400000002</v>
      </c>
      <c r="J9" s="43"/>
      <c r="K9" s="10">
        <v>100</v>
      </c>
      <c r="L9" s="35">
        <v>8</v>
      </c>
      <c r="M9" s="23">
        <f t="shared" si="0"/>
        <v>1</v>
      </c>
    </row>
    <row r="10" spans="1:26" x14ac:dyDescent="0.25">
      <c r="A10" s="25">
        <v>0.54686389999999996</v>
      </c>
      <c r="G10" s="44"/>
      <c r="H10" s="45"/>
      <c r="I10" s="43">
        <f>D9</f>
        <v>4.2139837399999998</v>
      </c>
      <c r="J10" s="43"/>
      <c r="K10" s="10">
        <v>100</v>
      </c>
      <c r="M10" s="23">
        <f t="shared" si="0"/>
        <v>1</v>
      </c>
    </row>
    <row r="11" spans="1:26" x14ac:dyDescent="0.25">
      <c r="A11" s="25">
        <v>0.59025817000000003</v>
      </c>
    </row>
    <row r="12" spans="1:26" x14ac:dyDescent="0.25">
      <c r="A12" s="25">
        <v>0.60486759999999995</v>
      </c>
    </row>
    <row r="13" spans="1:26" x14ac:dyDescent="0.25">
      <c r="A13" s="25">
        <v>0.60738124999999998</v>
      </c>
    </row>
    <row r="14" spans="1:26" x14ac:dyDescent="0.25">
      <c r="A14" s="25">
        <v>0.60987356999999998</v>
      </c>
    </row>
    <row r="15" spans="1:26" x14ac:dyDescent="0.25">
      <c r="A15" s="25">
        <v>0.61109645999999995</v>
      </c>
    </row>
    <row r="16" spans="1:26" x14ac:dyDescent="0.25">
      <c r="A16" s="25">
        <v>0.63185446999999995</v>
      </c>
    </row>
    <row r="17" spans="1:1" x14ac:dyDescent="0.25">
      <c r="A17" s="25">
        <v>0.65239473999999997</v>
      </c>
    </row>
    <row r="18" spans="1:1" x14ac:dyDescent="0.25">
      <c r="A18" s="25">
        <v>0.66502074</v>
      </c>
    </row>
    <row r="19" spans="1:1" x14ac:dyDescent="0.25">
      <c r="A19" s="25">
        <v>0.66566206000000006</v>
      </c>
    </row>
    <row r="20" spans="1:1" x14ac:dyDescent="0.25">
      <c r="A20" s="25">
        <v>0.67329945999999996</v>
      </c>
    </row>
    <row r="21" spans="1:1" x14ac:dyDescent="0.25">
      <c r="A21" s="25">
        <v>0.68639066000000004</v>
      </c>
    </row>
    <row r="22" spans="1:1" x14ac:dyDescent="0.25">
      <c r="A22" s="25">
        <v>0.69646315999999997</v>
      </c>
    </row>
    <row r="23" spans="1:1" x14ac:dyDescent="0.25">
      <c r="A23" s="25">
        <v>0.71265086</v>
      </c>
    </row>
    <row r="24" spans="1:1" x14ac:dyDescent="0.25">
      <c r="A24" s="25">
        <v>0.71522996999999999</v>
      </c>
    </row>
    <row r="25" spans="1:1" x14ac:dyDescent="0.25">
      <c r="A25" s="25">
        <v>0.72192621000000001</v>
      </c>
    </row>
    <row r="26" spans="1:1" x14ac:dyDescent="0.25">
      <c r="A26" s="25">
        <v>0.72361969000000004</v>
      </c>
    </row>
    <row r="27" spans="1:1" x14ac:dyDescent="0.25">
      <c r="A27" s="25">
        <v>0.74979351999999999</v>
      </c>
    </row>
    <row r="28" spans="1:1" x14ac:dyDescent="0.25">
      <c r="A28" s="25">
        <v>0.75776633999999998</v>
      </c>
    </row>
    <row r="29" spans="1:1" x14ac:dyDescent="0.25">
      <c r="A29" s="25">
        <v>0.76771727000000001</v>
      </c>
    </row>
    <row r="30" spans="1:1" x14ac:dyDescent="0.25">
      <c r="A30" s="25">
        <v>0.77406980999999997</v>
      </c>
    </row>
    <row r="31" spans="1:1" x14ac:dyDescent="0.25">
      <c r="A31" s="25">
        <v>0.77680747000000006</v>
      </c>
    </row>
    <row r="32" spans="1:1" x14ac:dyDescent="0.25">
      <c r="A32" s="25">
        <v>0.78161594000000001</v>
      </c>
    </row>
    <row r="33" spans="1:1" x14ac:dyDescent="0.25">
      <c r="A33" s="25">
        <v>0.78632108000000001</v>
      </c>
    </row>
    <row r="34" spans="1:1" x14ac:dyDescent="0.25">
      <c r="A34" s="25">
        <v>0.78720263999999995</v>
      </c>
    </row>
    <row r="35" spans="1:1" x14ac:dyDescent="0.25">
      <c r="A35" s="25">
        <v>0.79865010999999997</v>
      </c>
    </row>
    <row r="36" spans="1:1" x14ac:dyDescent="0.25">
      <c r="A36" s="25">
        <v>0.81526016000000001</v>
      </c>
    </row>
    <row r="37" spans="1:1" x14ac:dyDescent="0.25">
      <c r="A37" s="25">
        <v>0.82302014999999995</v>
      </c>
    </row>
    <row r="38" spans="1:1" x14ac:dyDescent="0.25">
      <c r="A38" s="25">
        <v>0.82355365999999997</v>
      </c>
    </row>
    <row r="39" spans="1:1" x14ac:dyDescent="0.25">
      <c r="A39" s="25">
        <v>0.83580502999999995</v>
      </c>
    </row>
    <row r="40" spans="1:1" x14ac:dyDescent="0.25">
      <c r="A40" s="25">
        <v>0.84943462999999997</v>
      </c>
    </row>
    <row r="41" spans="1:1" x14ac:dyDescent="0.25">
      <c r="A41" s="25">
        <v>0.85890087999999998</v>
      </c>
    </row>
    <row r="42" spans="1:1" x14ac:dyDescent="0.25">
      <c r="A42" s="25">
        <v>0.87918459000000004</v>
      </c>
    </row>
    <row r="43" spans="1:1" x14ac:dyDescent="0.25">
      <c r="A43" s="25">
        <v>0.88126134</v>
      </c>
    </row>
    <row r="44" spans="1:1" x14ac:dyDescent="0.25">
      <c r="A44" s="25">
        <v>0.88276509999999997</v>
      </c>
    </row>
    <row r="45" spans="1:1" x14ac:dyDescent="0.25">
      <c r="A45" s="25">
        <v>0.88719157999999998</v>
      </c>
    </row>
    <row r="46" spans="1:1" x14ac:dyDescent="0.25">
      <c r="A46" s="25">
        <v>0.90625882999999996</v>
      </c>
    </row>
    <row r="47" spans="1:1" x14ac:dyDescent="0.25">
      <c r="A47" s="25">
        <v>0.91103144000000003</v>
      </c>
    </row>
    <row r="48" spans="1:1" x14ac:dyDescent="0.25">
      <c r="A48" s="25">
        <v>0.92217983999999997</v>
      </c>
    </row>
    <row r="49" spans="1:1" x14ac:dyDescent="0.25">
      <c r="A49" s="25">
        <v>0.94160580000000005</v>
      </c>
    </row>
    <row r="50" spans="1:1" x14ac:dyDescent="0.25">
      <c r="A50" s="25">
        <v>0.95130778000000005</v>
      </c>
    </row>
    <row r="51" spans="1:1" x14ac:dyDescent="0.25">
      <c r="A51" s="25">
        <v>0.95433299999999999</v>
      </c>
    </row>
    <row r="52" spans="1:1" x14ac:dyDescent="0.25">
      <c r="A52" s="25">
        <v>0.97384630000000005</v>
      </c>
    </row>
    <row r="53" spans="1:1" x14ac:dyDescent="0.25">
      <c r="A53" s="25">
        <v>0.97412237000000002</v>
      </c>
    </row>
    <row r="54" spans="1:1" x14ac:dyDescent="0.25">
      <c r="A54" s="25">
        <v>0.98420392000000001</v>
      </c>
    </row>
    <row r="55" spans="1:1" x14ac:dyDescent="0.25">
      <c r="A55" s="25">
        <v>0.99101068999999997</v>
      </c>
    </row>
    <row r="56" spans="1:1" x14ac:dyDescent="0.25">
      <c r="A56" s="25">
        <v>0.99578226000000003</v>
      </c>
    </row>
    <row r="57" spans="1:1" x14ac:dyDescent="0.25">
      <c r="A57" s="25">
        <v>1.00136848</v>
      </c>
    </row>
    <row r="58" spans="1:1" x14ac:dyDescent="0.25">
      <c r="A58" s="25">
        <v>1.0029847700000001</v>
      </c>
    </row>
    <row r="59" spans="1:1" x14ac:dyDescent="0.25">
      <c r="A59" s="25">
        <v>1.02453946</v>
      </c>
    </row>
    <row r="60" spans="1:1" x14ac:dyDescent="0.25">
      <c r="A60" s="25">
        <v>1.0288758499999999</v>
      </c>
    </row>
    <row r="61" spans="1:1" x14ac:dyDescent="0.25">
      <c r="A61" s="25">
        <v>1.0391314</v>
      </c>
    </row>
    <row r="62" spans="1:1" x14ac:dyDescent="0.25">
      <c r="A62" s="25">
        <v>1.0515177</v>
      </c>
    </row>
    <row r="63" spans="1:1" x14ac:dyDescent="0.25">
      <c r="A63" s="25">
        <v>1.0593247400000001</v>
      </c>
    </row>
    <row r="64" spans="1:1" x14ac:dyDescent="0.25">
      <c r="A64" s="25">
        <v>1.06382694</v>
      </c>
    </row>
    <row r="65" spans="1:1" x14ac:dyDescent="0.25">
      <c r="A65" s="25">
        <v>1.0643041499999999</v>
      </c>
    </row>
    <row r="66" spans="1:1" x14ac:dyDescent="0.25">
      <c r="A66" s="25">
        <v>1.07515286</v>
      </c>
    </row>
    <row r="67" spans="1:1" x14ac:dyDescent="0.25">
      <c r="A67" s="25">
        <v>1.07884146</v>
      </c>
    </row>
    <row r="68" spans="1:1" x14ac:dyDescent="0.25">
      <c r="A68" s="25">
        <v>1.0945361899999999</v>
      </c>
    </row>
    <row r="69" spans="1:1" x14ac:dyDescent="0.25">
      <c r="A69" s="25">
        <v>1.0979642000000001</v>
      </c>
    </row>
    <row r="70" spans="1:1" x14ac:dyDescent="0.25">
      <c r="A70" s="25">
        <v>1.1030418200000001</v>
      </c>
    </row>
    <row r="71" spans="1:1" x14ac:dyDescent="0.25">
      <c r="A71" s="25">
        <v>1.1071180300000001</v>
      </c>
    </row>
    <row r="72" spans="1:1" x14ac:dyDescent="0.25">
      <c r="A72" s="25">
        <v>1.1275334299999999</v>
      </c>
    </row>
    <row r="73" spans="1:1" x14ac:dyDescent="0.25">
      <c r="A73" s="25">
        <v>1.14285583</v>
      </c>
    </row>
    <row r="74" spans="1:1" x14ac:dyDescent="0.25">
      <c r="A74" s="25">
        <v>1.16915277</v>
      </c>
    </row>
    <row r="75" spans="1:1" x14ac:dyDescent="0.25">
      <c r="A75" s="25">
        <v>1.1834613899999999</v>
      </c>
    </row>
    <row r="76" spans="1:1" x14ac:dyDescent="0.25">
      <c r="A76" s="25">
        <v>1.2056732100000001</v>
      </c>
    </row>
    <row r="77" spans="1:1" x14ac:dyDescent="0.25">
      <c r="A77" s="25">
        <v>1.2149628299999999</v>
      </c>
    </row>
    <row r="78" spans="1:1" x14ac:dyDescent="0.25">
      <c r="A78" s="25">
        <v>1.21582933</v>
      </c>
    </row>
    <row r="79" spans="1:1" x14ac:dyDescent="0.25">
      <c r="A79" s="25">
        <v>1.22896107</v>
      </c>
    </row>
    <row r="80" spans="1:1" x14ac:dyDescent="0.25">
      <c r="A80" s="25">
        <v>1.23004829</v>
      </c>
    </row>
    <row r="81" spans="1:1" x14ac:dyDescent="0.25">
      <c r="A81" s="25">
        <v>1.2352767099999999</v>
      </c>
    </row>
    <row r="82" spans="1:1" x14ac:dyDescent="0.25">
      <c r="A82" s="25">
        <v>1.24560914</v>
      </c>
    </row>
    <row r="83" spans="1:1" x14ac:dyDescent="0.25">
      <c r="A83" s="25">
        <v>1.24597822</v>
      </c>
    </row>
    <row r="84" spans="1:1" x14ac:dyDescent="0.25">
      <c r="A84" s="25">
        <v>1.2501588699999999</v>
      </c>
    </row>
    <row r="85" spans="1:1" x14ac:dyDescent="0.25">
      <c r="A85" s="25">
        <v>1.25494818</v>
      </c>
    </row>
    <row r="86" spans="1:1" x14ac:dyDescent="0.25">
      <c r="A86" s="25">
        <v>1.2564162400000001</v>
      </c>
    </row>
    <row r="87" spans="1:1" x14ac:dyDescent="0.25">
      <c r="A87" s="25">
        <v>1.31749231</v>
      </c>
    </row>
    <row r="88" spans="1:1" x14ac:dyDescent="0.25">
      <c r="A88" s="25">
        <v>1.3262378500000001</v>
      </c>
    </row>
    <row r="89" spans="1:1" x14ac:dyDescent="0.25">
      <c r="A89" s="25">
        <v>1.32777678</v>
      </c>
    </row>
    <row r="90" spans="1:1" x14ac:dyDescent="0.25">
      <c r="A90" s="25">
        <v>1.3644375099999999</v>
      </c>
    </row>
    <row r="91" spans="1:1" x14ac:dyDescent="0.25">
      <c r="A91" s="25">
        <v>1.3827028100000001</v>
      </c>
    </row>
    <row r="92" spans="1:1" x14ac:dyDescent="0.25">
      <c r="A92" s="25">
        <v>1.3846759</v>
      </c>
    </row>
    <row r="93" spans="1:1" x14ac:dyDescent="0.25">
      <c r="A93" s="25">
        <v>1.39038211</v>
      </c>
    </row>
    <row r="94" spans="1:1" x14ac:dyDescent="0.25">
      <c r="A94" s="25">
        <v>1.3992566900000001</v>
      </c>
    </row>
    <row r="95" spans="1:1" x14ac:dyDescent="0.25">
      <c r="A95" s="25">
        <v>1.40929416</v>
      </c>
    </row>
    <row r="96" spans="1:1" x14ac:dyDescent="0.25">
      <c r="A96" s="25">
        <v>1.4522116300000001</v>
      </c>
    </row>
    <row r="97" spans="1:1" x14ac:dyDescent="0.25">
      <c r="A97" s="25">
        <v>1.4568654599999999</v>
      </c>
    </row>
    <row r="98" spans="1:1" x14ac:dyDescent="0.25">
      <c r="A98" s="25">
        <v>1.49160615</v>
      </c>
    </row>
    <row r="99" spans="1:1" x14ac:dyDescent="0.25">
      <c r="A99" s="25">
        <v>1.5135481099999999</v>
      </c>
    </row>
    <row r="100" spans="1:1" x14ac:dyDescent="0.25">
      <c r="A100" s="25">
        <v>1.7364999699999999</v>
      </c>
    </row>
    <row r="101" spans="1:1" x14ac:dyDescent="0.25">
      <c r="A101" s="25">
        <v>1.8748763900000001</v>
      </c>
    </row>
  </sheetData>
  <sortState ref="A2:A101">
    <sortCondition ref="A2"/>
  </sortState>
  <mergeCells count="30">
    <mergeCell ref="E5:F5"/>
    <mergeCell ref="I5:J5"/>
    <mergeCell ref="C1:D1"/>
    <mergeCell ref="E1:F1"/>
    <mergeCell ref="E2:F2"/>
    <mergeCell ref="E3:F3"/>
    <mergeCell ref="G1:H1"/>
    <mergeCell ref="G2:H2"/>
    <mergeCell ref="G3:H3"/>
    <mergeCell ref="I1:J1"/>
    <mergeCell ref="I2:J2"/>
    <mergeCell ref="I3:J3"/>
    <mergeCell ref="I4:J4"/>
    <mergeCell ref="E4:F4"/>
    <mergeCell ref="G4:H4"/>
    <mergeCell ref="G5:H5"/>
    <mergeCell ref="G6:H6"/>
    <mergeCell ref="G7:H7"/>
    <mergeCell ref="G8:H8"/>
    <mergeCell ref="G10:H10"/>
    <mergeCell ref="E6:F6"/>
    <mergeCell ref="E7:F7"/>
    <mergeCell ref="E8:F8"/>
    <mergeCell ref="E9:F9"/>
    <mergeCell ref="G9:H9"/>
    <mergeCell ref="I6:J6"/>
    <mergeCell ref="I7:J7"/>
    <mergeCell ref="I8:J8"/>
    <mergeCell ref="I9:J9"/>
    <mergeCell ref="I10:J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T37" sqref="T37"/>
    </sheetView>
  </sheetViews>
  <sheetFormatPr defaultRowHeight="15" x14ac:dyDescent="0.25"/>
  <cols>
    <col min="1" max="1" width="9.140625" style="1"/>
    <col min="5" max="5" width="18.28515625" style="1" customWidth="1"/>
    <col min="6" max="6" width="28.28515625" style="1" customWidth="1"/>
    <col min="7" max="7" width="36.5703125" style="1" customWidth="1"/>
    <col min="8" max="8" width="27.28515625" style="1" customWidth="1"/>
    <col min="16" max="16" width="9.140625" style="1"/>
    <col min="22" max="22" width="9.140625" style="1"/>
    <col min="24" max="24" width="9.140625" style="1"/>
  </cols>
  <sheetData>
    <row r="1" spans="1:26" ht="18" x14ac:dyDescent="0.35">
      <c r="A1" s="1" t="s">
        <v>19</v>
      </c>
      <c r="C1" s="53" t="s">
        <v>2</v>
      </c>
      <c r="D1" s="53"/>
      <c r="E1" s="1" t="s">
        <v>20</v>
      </c>
      <c r="F1" s="1" t="s">
        <v>9</v>
      </c>
      <c r="G1" s="1" t="s">
        <v>11</v>
      </c>
      <c r="H1" s="1" t="s">
        <v>17</v>
      </c>
      <c r="I1" s="1" t="s">
        <v>7</v>
      </c>
      <c r="J1" s="1" t="s">
        <v>14</v>
      </c>
      <c r="P1" s="1" t="s">
        <v>1</v>
      </c>
      <c r="R1" s="1" t="s">
        <v>3</v>
      </c>
      <c r="T1" s="1" t="s">
        <v>4</v>
      </c>
      <c r="V1" s="1" t="s">
        <v>5</v>
      </c>
      <c r="X1" s="11" t="s">
        <v>7</v>
      </c>
      <c r="Z1" s="1" t="s">
        <v>8</v>
      </c>
    </row>
    <row r="2" spans="1:26" x14ac:dyDescent="0.25">
      <c r="A2" s="36">
        <v>2</v>
      </c>
      <c r="C2">
        <f>Z2</f>
        <v>-0.8808381671635086</v>
      </c>
      <c r="D2">
        <f>C2+X3</f>
        <v>1.1191618328364914</v>
      </c>
      <c r="E2" s="1">
        <v>0</v>
      </c>
      <c r="F2" s="1">
        <f>(C2+D2)/2</f>
        <v>0.1191618328364914</v>
      </c>
      <c r="G2" s="1">
        <f>C2</f>
        <v>-0.8808381671635086</v>
      </c>
      <c r="H2" s="1">
        <v>0</v>
      </c>
      <c r="I2" s="1">
        <v>2</v>
      </c>
      <c r="J2">
        <f>H2/$P$2</f>
        <v>0</v>
      </c>
      <c r="P2" s="1">
        <v>30</v>
      </c>
      <c r="R2" s="8">
        <f>MIN(A2:A31)</f>
        <v>2</v>
      </c>
      <c r="T2" s="8">
        <f>MAX(A2:A31)</f>
        <v>5</v>
      </c>
      <c r="V2" s="1">
        <f>1+1.4*LN(P2)</f>
        <v>5.7616763343270172</v>
      </c>
      <c r="X2" s="1">
        <f>(T2-R2)/2</f>
        <v>1.5</v>
      </c>
      <c r="Z2">
        <f>R2-V2/2</f>
        <v>-0.8808381671635086</v>
      </c>
    </row>
    <row r="3" spans="1:26" x14ac:dyDescent="0.25">
      <c r="A3" s="36">
        <v>2</v>
      </c>
      <c r="C3">
        <f>D2</f>
        <v>1.1191618328364914</v>
      </c>
      <c r="D3">
        <f>C3+$X$3</f>
        <v>3.1191618328364914</v>
      </c>
      <c r="E3" s="1">
        <v>17</v>
      </c>
      <c r="F3" s="1">
        <f t="shared" ref="F3:F7" si="0">(C3+D3)/2</f>
        <v>2.1191618328364914</v>
      </c>
      <c r="G3" s="1">
        <f t="shared" ref="G3:G7" si="1">C3</f>
        <v>1.1191618328364914</v>
      </c>
      <c r="H3" s="1">
        <v>0</v>
      </c>
      <c r="I3" s="1">
        <v>4</v>
      </c>
      <c r="J3">
        <f t="shared" ref="J3:J8" si="2">H3/$P$2</f>
        <v>0</v>
      </c>
      <c r="V3" s="1">
        <v>6</v>
      </c>
      <c r="X3" s="1">
        <v>2</v>
      </c>
    </row>
    <row r="4" spans="1:26" x14ac:dyDescent="0.25">
      <c r="A4" s="36">
        <v>2</v>
      </c>
      <c r="C4">
        <f>D3</f>
        <v>3.1191618328364914</v>
      </c>
      <c r="D4">
        <f>C4+$X$3</f>
        <v>5.1191618328364914</v>
      </c>
      <c r="E4" s="1">
        <v>13</v>
      </c>
      <c r="F4" s="1">
        <f t="shared" si="0"/>
        <v>4.1191618328364914</v>
      </c>
      <c r="G4" s="1">
        <f t="shared" si="1"/>
        <v>3.1191618328364914</v>
      </c>
      <c r="H4" s="1">
        <v>17</v>
      </c>
      <c r="I4" s="1">
        <v>6</v>
      </c>
      <c r="J4">
        <f t="shared" si="2"/>
        <v>0.56666666666666665</v>
      </c>
    </row>
    <row r="5" spans="1:26" x14ac:dyDescent="0.25">
      <c r="A5" s="36">
        <v>2</v>
      </c>
      <c r="C5">
        <f t="shared" ref="C5:C7" si="3">D4</f>
        <v>5.1191618328364914</v>
      </c>
      <c r="D5">
        <f t="shared" ref="D5:D7" si="4">C5+$X$3</f>
        <v>7.1191618328364914</v>
      </c>
      <c r="E5" s="1">
        <v>0</v>
      </c>
      <c r="F5" s="1">
        <f t="shared" si="0"/>
        <v>6.1191618328364914</v>
      </c>
      <c r="G5" s="1">
        <f t="shared" si="1"/>
        <v>5.1191618328364914</v>
      </c>
      <c r="H5" s="1">
        <v>30</v>
      </c>
      <c r="I5" s="1">
        <v>8</v>
      </c>
      <c r="J5">
        <f t="shared" si="2"/>
        <v>1</v>
      </c>
    </row>
    <row r="6" spans="1:26" x14ac:dyDescent="0.25">
      <c r="A6" s="36">
        <v>2</v>
      </c>
      <c r="C6">
        <f t="shared" si="3"/>
        <v>7.1191618328364914</v>
      </c>
      <c r="D6">
        <f t="shared" si="4"/>
        <v>9.1191618328364914</v>
      </c>
      <c r="E6" s="1">
        <v>0</v>
      </c>
      <c r="F6" s="1">
        <f t="shared" si="0"/>
        <v>8.1191618328364914</v>
      </c>
      <c r="G6" s="1">
        <f t="shared" si="1"/>
        <v>7.1191618328364914</v>
      </c>
      <c r="H6" s="1">
        <v>30</v>
      </c>
      <c r="I6" s="1">
        <v>10</v>
      </c>
      <c r="J6">
        <f t="shared" si="2"/>
        <v>1</v>
      </c>
    </row>
    <row r="7" spans="1:26" x14ac:dyDescent="0.25">
      <c r="A7" s="36">
        <v>2</v>
      </c>
      <c r="C7">
        <f t="shared" si="3"/>
        <v>9.1191618328364914</v>
      </c>
      <c r="D7">
        <f t="shared" si="4"/>
        <v>11.119161832836491</v>
      </c>
      <c r="E7" s="1">
        <v>0</v>
      </c>
      <c r="F7" s="1">
        <f t="shared" si="0"/>
        <v>10.119161832836491</v>
      </c>
      <c r="G7" s="1">
        <f t="shared" si="1"/>
        <v>9.1191618328364914</v>
      </c>
      <c r="H7" s="1">
        <v>30</v>
      </c>
      <c r="I7" s="1">
        <v>12</v>
      </c>
      <c r="J7">
        <f t="shared" si="2"/>
        <v>1</v>
      </c>
    </row>
    <row r="8" spans="1:26" x14ac:dyDescent="0.25">
      <c r="A8" s="36">
        <v>3</v>
      </c>
      <c r="G8" s="1">
        <f>D7</f>
        <v>11.119161832836491</v>
      </c>
      <c r="H8" s="1">
        <v>30</v>
      </c>
      <c r="J8">
        <f t="shared" si="2"/>
        <v>1</v>
      </c>
    </row>
    <row r="9" spans="1:26" x14ac:dyDescent="0.25">
      <c r="A9" s="36">
        <v>3</v>
      </c>
    </row>
    <row r="10" spans="1:26" x14ac:dyDescent="0.25">
      <c r="A10" s="36">
        <v>3</v>
      </c>
    </row>
    <row r="11" spans="1:26" x14ac:dyDescent="0.25">
      <c r="A11" s="36">
        <v>3</v>
      </c>
    </row>
    <row r="12" spans="1:26" x14ac:dyDescent="0.25">
      <c r="A12" s="36">
        <v>3</v>
      </c>
    </row>
    <row r="13" spans="1:26" x14ac:dyDescent="0.25">
      <c r="A13" s="36">
        <v>3</v>
      </c>
    </row>
    <row r="14" spans="1:26" x14ac:dyDescent="0.25">
      <c r="A14" s="36">
        <v>3</v>
      </c>
    </row>
    <row r="15" spans="1:26" x14ac:dyDescent="0.25">
      <c r="A15" s="36">
        <v>3</v>
      </c>
    </row>
    <row r="16" spans="1:26" x14ac:dyDescent="0.25">
      <c r="A16" s="36">
        <v>3</v>
      </c>
    </row>
    <row r="17" spans="1:1" x14ac:dyDescent="0.25">
      <c r="A17" s="36">
        <v>3</v>
      </c>
    </row>
    <row r="18" spans="1:1" x14ac:dyDescent="0.25">
      <c r="A18" s="36">
        <v>3</v>
      </c>
    </row>
    <row r="19" spans="1:1" x14ac:dyDescent="0.25">
      <c r="A19" s="36">
        <v>4</v>
      </c>
    </row>
    <row r="20" spans="1:1" x14ac:dyDescent="0.25">
      <c r="A20" s="36">
        <v>4</v>
      </c>
    </row>
    <row r="21" spans="1:1" x14ac:dyDescent="0.25">
      <c r="A21" s="36">
        <v>4</v>
      </c>
    </row>
    <row r="22" spans="1:1" x14ac:dyDescent="0.25">
      <c r="A22" s="36">
        <v>4</v>
      </c>
    </row>
    <row r="23" spans="1:1" x14ac:dyDescent="0.25">
      <c r="A23" s="36">
        <v>4</v>
      </c>
    </row>
    <row r="24" spans="1:1" x14ac:dyDescent="0.25">
      <c r="A24" s="36">
        <v>4</v>
      </c>
    </row>
    <row r="25" spans="1:1" x14ac:dyDescent="0.25">
      <c r="A25" s="36">
        <v>4</v>
      </c>
    </row>
    <row r="26" spans="1:1" x14ac:dyDescent="0.25">
      <c r="A26" s="36">
        <v>4</v>
      </c>
    </row>
    <row r="27" spans="1:1" x14ac:dyDescent="0.25">
      <c r="A27" s="36">
        <v>4</v>
      </c>
    </row>
    <row r="28" spans="1:1" x14ac:dyDescent="0.25">
      <c r="A28" s="36">
        <v>5</v>
      </c>
    </row>
    <row r="29" spans="1:1" x14ac:dyDescent="0.25">
      <c r="A29" s="36">
        <v>5</v>
      </c>
    </row>
    <row r="30" spans="1:1" x14ac:dyDescent="0.25">
      <c r="A30" s="36">
        <v>5</v>
      </c>
    </row>
    <row r="31" spans="1:1" x14ac:dyDescent="0.25">
      <c r="A31" s="36">
        <v>5</v>
      </c>
    </row>
  </sheetData>
  <sortState ref="A2:A31">
    <sortCondition ref="A31"/>
  </sortState>
  <mergeCells count="1"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U29" sqref="U29"/>
    </sheetView>
  </sheetViews>
  <sheetFormatPr defaultRowHeight="15" x14ac:dyDescent="0.25"/>
  <cols>
    <col min="1" max="1" width="9.140625" style="1"/>
    <col min="5" max="5" width="18.28515625" style="1" customWidth="1"/>
    <col min="6" max="6" width="28.28515625" style="1" customWidth="1"/>
    <col min="7" max="7" width="36.5703125" style="1" customWidth="1"/>
    <col min="8" max="8" width="27.28515625" style="1" customWidth="1"/>
    <col min="16" max="16" width="9.140625" style="1"/>
    <col min="22" max="22" width="9.140625" style="1"/>
    <col min="24" max="24" width="9.140625" style="1"/>
    <col min="26" max="26" width="9.140625" style="1"/>
  </cols>
  <sheetData>
    <row r="1" spans="1:26" ht="18" x14ac:dyDescent="0.35">
      <c r="A1" s="1" t="s">
        <v>19</v>
      </c>
      <c r="C1" s="53" t="s">
        <v>2</v>
      </c>
      <c r="D1" s="53"/>
      <c r="E1" s="1" t="s">
        <v>20</v>
      </c>
      <c r="F1" s="1" t="s">
        <v>9</v>
      </c>
      <c r="G1" s="1" t="s">
        <v>11</v>
      </c>
      <c r="H1" s="1" t="s">
        <v>17</v>
      </c>
      <c r="I1" s="1" t="s">
        <v>7</v>
      </c>
      <c r="J1" s="1" t="s">
        <v>14</v>
      </c>
      <c r="P1" s="1" t="s">
        <v>1</v>
      </c>
      <c r="R1" s="1" t="s">
        <v>3</v>
      </c>
      <c r="T1" s="1" t="s">
        <v>4</v>
      </c>
      <c r="V1" s="1" t="s">
        <v>5</v>
      </c>
      <c r="X1" s="11" t="s">
        <v>7</v>
      </c>
      <c r="Z1" s="1" t="s">
        <v>8</v>
      </c>
    </row>
    <row r="2" spans="1:26" x14ac:dyDescent="0.25">
      <c r="A2" s="36">
        <v>10</v>
      </c>
      <c r="C2">
        <f>Z2</f>
        <v>7.1191618328364914</v>
      </c>
      <c r="D2">
        <f>C2+X2</f>
        <v>12.119161832836491</v>
      </c>
      <c r="E2" s="1">
        <v>2</v>
      </c>
      <c r="F2" s="1">
        <f>(C2+D2)/2</f>
        <v>9.6191618328364914</v>
      </c>
      <c r="G2" s="1">
        <f>C2</f>
        <v>7.1191618328364914</v>
      </c>
      <c r="H2" s="1">
        <v>0</v>
      </c>
      <c r="I2" s="1">
        <v>5</v>
      </c>
      <c r="J2">
        <f>H2/$P$2</f>
        <v>0</v>
      </c>
      <c r="P2" s="1">
        <v>30</v>
      </c>
      <c r="R2" s="8">
        <f>MIN(A2:A31)</f>
        <v>10</v>
      </c>
      <c r="T2" s="8">
        <f>MAX(A2:A31)</f>
        <v>20</v>
      </c>
      <c r="V2" s="1">
        <f>1+1.4*LN(P2)</f>
        <v>5.7616763343270172</v>
      </c>
      <c r="X2" s="1">
        <f>(T2-R2)/2</f>
        <v>5</v>
      </c>
      <c r="Z2" s="1">
        <f>R2-V2/2</f>
        <v>7.1191618328364914</v>
      </c>
    </row>
    <row r="3" spans="1:26" x14ac:dyDescent="0.25">
      <c r="A3" s="36">
        <v>11</v>
      </c>
      <c r="C3">
        <f>D2</f>
        <v>12.119161832836491</v>
      </c>
      <c r="D3">
        <f>C3+$X$2</f>
        <v>17.11916183283649</v>
      </c>
      <c r="E3" s="1">
        <v>23</v>
      </c>
      <c r="F3" s="1">
        <f t="shared" ref="F3:F6" si="0">(C3+D3)/2</f>
        <v>14.61916183283649</v>
      </c>
      <c r="G3" s="1">
        <f t="shared" ref="G3:G7" si="1">C3</f>
        <v>12.119161832836491</v>
      </c>
      <c r="H3" s="1">
        <v>2</v>
      </c>
      <c r="I3" s="1">
        <v>10</v>
      </c>
      <c r="J3">
        <f>H3/$P$2</f>
        <v>6.6666666666666666E-2</v>
      </c>
      <c r="V3" s="1">
        <v>6</v>
      </c>
    </row>
    <row r="4" spans="1:26" x14ac:dyDescent="0.25">
      <c r="A4" s="36">
        <v>12</v>
      </c>
      <c r="C4">
        <f t="shared" ref="C4:C7" si="2">D3</f>
        <v>17.11916183283649</v>
      </c>
      <c r="D4">
        <f t="shared" ref="D4:D7" si="3">C4+$X$2</f>
        <v>22.11916183283649</v>
      </c>
      <c r="E4" s="1">
        <v>5</v>
      </c>
      <c r="F4" s="1">
        <f t="shared" si="0"/>
        <v>19.61916183283649</v>
      </c>
      <c r="G4" s="1">
        <f t="shared" si="1"/>
        <v>17.11916183283649</v>
      </c>
      <c r="H4" s="1">
        <v>25</v>
      </c>
      <c r="I4" s="1">
        <v>15</v>
      </c>
      <c r="J4">
        <f t="shared" ref="J4:J8" si="4">H4/$P$2</f>
        <v>0.83333333333333337</v>
      </c>
    </row>
    <row r="5" spans="1:26" x14ac:dyDescent="0.25">
      <c r="A5" s="36">
        <v>12</v>
      </c>
      <c r="C5">
        <f t="shared" si="2"/>
        <v>22.11916183283649</v>
      </c>
      <c r="D5">
        <f t="shared" si="3"/>
        <v>27.11916183283649</v>
      </c>
      <c r="E5" s="1">
        <v>0</v>
      </c>
      <c r="F5" s="1">
        <f t="shared" si="0"/>
        <v>24.61916183283649</v>
      </c>
      <c r="G5" s="1">
        <f t="shared" si="1"/>
        <v>22.11916183283649</v>
      </c>
      <c r="H5" s="1">
        <v>30</v>
      </c>
      <c r="I5" s="1">
        <v>20</v>
      </c>
      <c r="J5">
        <f t="shared" si="4"/>
        <v>1</v>
      </c>
    </row>
    <row r="6" spans="1:26" x14ac:dyDescent="0.25">
      <c r="A6" s="36">
        <v>13</v>
      </c>
      <c r="C6">
        <f t="shared" si="2"/>
        <v>27.11916183283649</v>
      </c>
      <c r="D6">
        <f t="shared" si="3"/>
        <v>32.11916183283649</v>
      </c>
      <c r="E6" s="1">
        <v>0</v>
      </c>
      <c r="F6" s="1">
        <f t="shared" si="0"/>
        <v>29.61916183283649</v>
      </c>
      <c r="G6" s="1">
        <f t="shared" si="1"/>
        <v>27.11916183283649</v>
      </c>
      <c r="H6" s="1">
        <v>30</v>
      </c>
      <c r="I6" s="1">
        <v>25</v>
      </c>
      <c r="J6">
        <f t="shared" si="4"/>
        <v>1</v>
      </c>
    </row>
    <row r="7" spans="1:26" x14ac:dyDescent="0.25">
      <c r="A7" s="36">
        <v>13</v>
      </c>
      <c r="C7">
        <f t="shared" si="2"/>
        <v>32.11916183283649</v>
      </c>
      <c r="D7">
        <f t="shared" si="3"/>
        <v>37.11916183283649</v>
      </c>
      <c r="E7" s="1">
        <v>0</v>
      </c>
      <c r="F7" s="1">
        <f>(C7+D7)/2</f>
        <v>34.61916183283649</v>
      </c>
      <c r="G7" s="1">
        <f t="shared" si="1"/>
        <v>32.11916183283649</v>
      </c>
      <c r="H7" s="1">
        <v>30</v>
      </c>
      <c r="I7" s="1">
        <v>30</v>
      </c>
      <c r="J7">
        <f t="shared" si="4"/>
        <v>1</v>
      </c>
    </row>
    <row r="8" spans="1:26" x14ac:dyDescent="0.25">
      <c r="A8" s="36">
        <v>13</v>
      </c>
      <c r="G8" s="1">
        <f>D7</f>
        <v>37.11916183283649</v>
      </c>
      <c r="H8" s="1">
        <v>30</v>
      </c>
      <c r="J8">
        <f t="shared" si="4"/>
        <v>1</v>
      </c>
    </row>
    <row r="9" spans="1:26" x14ac:dyDescent="0.25">
      <c r="A9" s="36">
        <v>13</v>
      </c>
    </row>
    <row r="10" spans="1:26" x14ac:dyDescent="0.25">
      <c r="A10" s="36">
        <v>14</v>
      </c>
    </row>
    <row r="11" spans="1:26" x14ac:dyDescent="0.25">
      <c r="A11" s="36">
        <v>14</v>
      </c>
    </row>
    <row r="12" spans="1:26" x14ac:dyDescent="0.25">
      <c r="A12" s="36">
        <v>14</v>
      </c>
    </row>
    <row r="13" spans="1:26" x14ac:dyDescent="0.25">
      <c r="A13" s="36">
        <v>14</v>
      </c>
    </row>
    <row r="14" spans="1:26" x14ac:dyDescent="0.25">
      <c r="A14" s="36">
        <v>15</v>
      </c>
    </row>
    <row r="15" spans="1:26" x14ac:dyDescent="0.25">
      <c r="A15" s="36">
        <v>15</v>
      </c>
    </row>
    <row r="16" spans="1:26" x14ac:dyDescent="0.25">
      <c r="A16" s="36">
        <v>15</v>
      </c>
    </row>
    <row r="17" spans="1:1" x14ac:dyDescent="0.25">
      <c r="A17" s="36">
        <v>15</v>
      </c>
    </row>
    <row r="18" spans="1:1" x14ac:dyDescent="0.25">
      <c r="A18" s="36">
        <v>15</v>
      </c>
    </row>
    <row r="19" spans="1:1" x14ac:dyDescent="0.25">
      <c r="A19" s="36">
        <v>15</v>
      </c>
    </row>
    <row r="20" spans="1:1" x14ac:dyDescent="0.25">
      <c r="A20" s="36">
        <v>16</v>
      </c>
    </row>
    <row r="21" spans="1:1" x14ac:dyDescent="0.25">
      <c r="A21" s="36">
        <v>16</v>
      </c>
    </row>
    <row r="22" spans="1:1" x14ac:dyDescent="0.25">
      <c r="A22" s="36">
        <v>16</v>
      </c>
    </row>
    <row r="23" spans="1:1" x14ac:dyDescent="0.25">
      <c r="A23" s="36">
        <v>16</v>
      </c>
    </row>
    <row r="24" spans="1:1" x14ac:dyDescent="0.25">
      <c r="A24" s="36">
        <v>16</v>
      </c>
    </row>
    <row r="25" spans="1:1" x14ac:dyDescent="0.25">
      <c r="A25" s="36">
        <v>17</v>
      </c>
    </row>
    <row r="26" spans="1:1" x14ac:dyDescent="0.25">
      <c r="A26" s="36">
        <v>17</v>
      </c>
    </row>
    <row r="27" spans="1:1" x14ac:dyDescent="0.25">
      <c r="A27" s="36">
        <v>18</v>
      </c>
    </row>
    <row r="28" spans="1:1" x14ac:dyDescent="0.25">
      <c r="A28" s="36">
        <v>19</v>
      </c>
    </row>
    <row r="29" spans="1:1" x14ac:dyDescent="0.25">
      <c r="A29" s="36">
        <v>19</v>
      </c>
    </row>
    <row r="30" spans="1:1" x14ac:dyDescent="0.25">
      <c r="A30" s="36">
        <v>20</v>
      </c>
    </row>
    <row r="31" spans="1:1" x14ac:dyDescent="0.25">
      <c r="A31" s="36">
        <v>20</v>
      </c>
    </row>
  </sheetData>
  <sortState ref="A2:A31">
    <sortCondition ref="A1"/>
  </sortState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2020-10-19T18:49:10Z</dcterms:modified>
</cp:coreProperties>
</file>