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 2" sheetId="1" r:id="rId1"/>
    <sheet name="Задание 3. №1" sheetId="3" r:id="rId2"/>
    <sheet name="Задание 3. №2" sheetId="4" r:id="rId3"/>
    <sheet name="Задание 4" sheetId="5" r:id="rId4"/>
    <sheet name="Задание 5" sheetId="6" r:id="rId5"/>
    <sheet name="Задание 6" sheetId="7" r:id="rId6"/>
    <sheet name="Задание 7" sheetId="8" r:id="rId7"/>
  </sheets>
  <calcPr calcId="152511"/>
</workbook>
</file>

<file path=xl/calcChain.xml><?xml version="1.0" encoding="utf-8"?>
<calcChain xmlns="http://schemas.openxmlformats.org/spreadsheetml/2006/main">
  <c r="F62" i="8" l="1"/>
  <c r="F57" i="8"/>
  <c r="F58" i="8"/>
  <c r="F59" i="8"/>
  <c r="F60" i="8"/>
  <c r="F61" i="8"/>
  <c r="F56" i="8"/>
  <c r="F44" i="8"/>
  <c r="F45" i="8"/>
  <c r="F46" i="8"/>
  <c r="F47" i="8"/>
  <c r="F48" i="8"/>
  <c r="F43" i="8"/>
  <c r="D56" i="8"/>
  <c r="D57" i="8"/>
  <c r="D58" i="8"/>
  <c r="D59" i="8"/>
  <c r="D60" i="8"/>
  <c r="D61" i="8"/>
  <c r="D55" i="8"/>
  <c r="F49" i="8"/>
  <c r="D49" i="8"/>
  <c r="D48" i="8"/>
  <c r="D46" i="8"/>
  <c r="D47" i="8"/>
  <c r="D43" i="8"/>
  <c r="D44" i="8"/>
  <c r="D45" i="8"/>
  <c r="D42" i="8"/>
  <c r="M9" i="8"/>
  <c r="M10" i="8"/>
  <c r="M11" i="8"/>
  <c r="M12" i="8"/>
  <c r="M13" i="8"/>
  <c r="M14" i="8"/>
  <c r="M8" i="8"/>
  <c r="K10" i="8"/>
  <c r="K11" i="8"/>
  <c r="K12" i="8" s="1"/>
  <c r="K13" i="8" s="1"/>
  <c r="K14" i="8" s="1"/>
  <c r="K9" i="8"/>
  <c r="J9" i="8"/>
  <c r="J10" i="8"/>
  <c r="J11" i="8"/>
  <c r="J12" i="8"/>
  <c r="J13" i="8"/>
  <c r="J14" i="8"/>
  <c r="J8" i="8"/>
  <c r="K8" i="8"/>
  <c r="C8" i="8"/>
  <c r="D8" i="8" s="1"/>
  <c r="C9" i="8" s="1"/>
  <c r="D9" i="8" s="1"/>
  <c r="C10" i="8" s="1"/>
  <c r="D10" i="8" s="1"/>
  <c r="C11" i="8" s="1"/>
  <c r="D11" i="8" s="1"/>
  <c r="C12" i="8" s="1"/>
  <c r="D12" i="8" s="1"/>
  <c r="C13" i="8" s="1"/>
  <c r="D13" i="8" s="1"/>
  <c r="C14" i="8" s="1"/>
  <c r="D14" i="8" s="1"/>
  <c r="G2" i="8"/>
  <c r="E2" i="8"/>
  <c r="B6" i="7" l="1"/>
  <c r="A6" i="7"/>
  <c r="H2" i="7"/>
  <c r="J2" i="7" s="1"/>
  <c r="I2" i="6"/>
  <c r="C8" i="6" s="1"/>
  <c r="D8" i="6" s="1"/>
  <c r="C9" i="6" s="1"/>
  <c r="D9" i="6" s="1"/>
  <c r="C10" i="6" s="1"/>
  <c r="D10" i="6" s="1"/>
  <c r="C11" i="6" s="1"/>
  <c r="D11" i="6" s="1"/>
  <c r="C12" i="6" s="1"/>
  <c r="D12" i="6" s="1"/>
  <c r="C13" i="6" s="1"/>
  <c r="D13" i="6" s="1"/>
  <c r="G2" i="6"/>
  <c r="E2" i="6"/>
  <c r="F4" i="5"/>
  <c r="F5" i="5"/>
  <c r="F6" i="5"/>
  <c r="F7" i="5"/>
  <c r="F8" i="5"/>
  <c r="F9" i="5"/>
  <c r="F10" i="5"/>
  <c r="F3" i="5"/>
  <c r="E5" i="5"/>
  <c r="E6" i="5" s="1"/>
  <c r="E7" i="5" s="1"/>
  <c r="E8" i="5" s="1"/>
  <c r="E9" i="5" s="1"/>
  <c r="E10" i="5" s="1"/>
  <c r="E4" i="5"/>
  <c r="D4" i="5"/>
  <c r="D5" i="5"/>
  <c r="D6" i="5"/>
  <c r="D7" i="5"/>
  <c r="D8" i="5"/>
  <c r="D9" i="5"/>
  <c r="D10" i="5"/>
  <c r="D3" i="5"/>
  <c r="E47" i="4" l="1"/>
  <c r="E48" i="4"/>
  <c r="E49" i="4"/>
  <c r="E50" i="4"/>
  <c r="E51" i="4"/>
  <c r="E52" i="4"/>
  <c r="E53" i="4"/>
  <c r="E54" i="4"/>
  <c r="E55" i="4"/>
  <c r="E46" i="4"/>
  <c r="C47" i="4"/>
  <c r="C48" i="4"/>
  <c r="C49" i="4"/>
  <c r="C50" i="4"/>
  <c r="C51" i="4"/>
  <c r="C52" i="4"/>
  <c r="C53" i="4"/>
  <c r="C54" i="4"/>
  <c r="C55" i="4"/>
  <c r="C46" i="4"/>
  <c r="C32" i="4"/>
  <c r="C33" i="4"/>
  <c r="C34" i="4"/>
  <c r="C35" i="4"/>
  <c r="C36" i="4"/>
  <c r="C37" i="4"/>
  <c r="C38" i="4"/>
  <c r="C39" i="4"/>
  <c r="C40" i="4"/>
  <c r="C31" i="4"/>
  <c r="H2" i="4"/>
  <c r="D2" i="4"/>
  <c r="X2" i="4"/>
  <c r="V2" i="4"/>
  <c r="R2" i="4"/>
  <c r="G11" i="4"/>
  <c r="C11" i="4"/>
  <c r="D11" i="4"/>
  <c r="G10" i="4"/>
  <c r="G9" i="4"/>
  <c r="G8" i="4"/>
  <c r="G7" i="4"/>
  <c r="G6" i="4"/>
  <c r="G5" i="4"/>
  <c r="G4" i="4"/>
  <c r="G3" i="4"/>
  <c r="P2" i="4"/>
  <c r="N2" i="4"/>
  <c r="I2" i="4"/>
  <c r="I3" i="4" s="1"/>
  <c r="I4" i="4" s="1"/>
  <c r="I5" i="4" s="1"/>
  <c r="I6" i="4" s="1"/>
  <c r="I7" i="4" s="1"/>
  <c r="I8" i="4" s="1"/>
  <c r="I9" i="4" s="1"/>
  <c r="I10" i="4" s="1"/>
  <c r="G2" i="4"/>
  <c r="C2" i="4"/>
  <c r="I12" i="3"/>
  <c r="I13" i="3"/>
  <c r="I14" i="3"/>
  <c r="I15" i="3"/>
  <c r="I16" i="3"/>
  <c r="I11" i="3"/>
  <c r="C3" i="4" l="1"/>
  <c r="D3" i="4" s="1"/>
  <c r="C4" i="4" s="1"/>
  <c r="E47" i="1"/>
  <c r="E48" i="1"/>
  <c r="E49" i="1"/>
  <c r="E50" i="1"/>
  <c r="E51" i="1"/>
  <c r="E52" i="1"/>
  <c r="E53" i="1"/>
  <c r="E54" i="1"/>
  <c r="E46" i="1"/>
  <c r="I10" i="1"/>
  <c r="I4" i="1"/>
  <c r="I5" i="1"/>
  <c r="I6" i="1" s="1"/>
  <c r="I7" i="1" s="1"/>
  <c r="I8" i="1" s="1"/>
  <c r="I9" i="1" s="1"/>
  <c r="H3" i="4" l="1"/>
  <c r="D4" i="4"/>
  <c r="C5" i="4" s="1"/>
  <c r="I3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C10" i="1"/>
  <c r="D10" i="1" s="1"/>
  <c r="C2" i="1"/>
  <c r="V2" i="1"/>
  <c r="D2" i="1"/>
  <c r="X2" i="1"/>
  <c r="P2" i="1"/>
  <c r="N2" i="1"/>
  <c r="R2" i="1"/>
  <c r="D5" i="4" l="1"/>
  <c r="C6" i="4" s="1"/>
  <c r="H4" i="4"/>
  <c r="C3" i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H5" i="4" l="1"/>
  <c r="D6" i="4"/>
  <c r="C7" i="4" s="1"/>
  <c r="H6" i="4" l="1"/>
  <c r="D7" i="4"/>
  <c r="C8" i="4" s="1"/>
  <c r="D8" i="4" l="1"/>
  <c r="C9" i="4" s="1"/>
  <c r="H7" i="4"/>
  <c r="H8" i="4" l="1"/>
  <c r="D9" i="4"/>
  <c r="C10" i="4" s="1"/>
  <c r="D10" i="4" l="1"/>
  <c r="H10" i="4"/>
  <c r="H9" i="4"/>
</calcChain>
</file>

<file path=xl/sharedStrings.xml><?xml version="1.0" encoding="utf-8"?>
<sst xmlns="http://schemas.openxmlformats.org/spreadsheetml/2006/main" count="78" uniqueCount="25">
  <si>
    <t>Ряд</t>
  </si>
  <si>
    <t>n</t>
  </si>
  <si>
    <t>∆</t>
  </si>
  <si>
    <t>k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</si>
  <si>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</si>
  <si>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</si>
  <si>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нач</t>
    </r>
  </si>
  <si>
    <t>Вариационный ряд</t>
  </si>
  <si>
    <t>Частоты</t>
  </si>
  <si>
    <t>Накопленные частоты</t>
  </si>
  <si>
    <t>Накопленная частость</t>
  </si>
  <si>
    <t>Интервалы для полигона</t>
  </si>
  <si>
    <r>
      <t>∆</t>
    </r>
    <r>
      <rPr>
        <sz val="11"/>
        <color theme="1"/>
        <rFont val="Calibri"/>
        <family val="2"/>
      </rPr>
      <t xml:space="preserve"> для гистограммы</t>
    </r>
  </si>
  <si>
    <t>Ряд для кумулянты</t>
  </si>
  <si>
    <t>Частоты для кумулянты</t>
  </si>
  <si>
    <t>Ряд для Эмпирической функции</t>
  </si>
  <si>
    <t>Накопленные частости</t>
  </si>
  <si>
    <t>Дискретный ряд</t>
  </si>
  <si>
    <t>Варианты</t>
  </si>
  <si>
    <t>Вариационный ряд(начальный)</t>
  </si>
  <si>
    <t>Частоты работников</t>
  </si>
  <si>
    <t>-</t>
  </si>
  <si>
    <t>Интервалы</t>
  </si>
  <si>
    <t>Интервал для полигона</t>
  </si>
  <si>
    <t>Частоты для Эмпирической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</si>
</sst>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Полигон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  <a:effectLst>
                <a:glow rad="139700">
                  <a:schemeClr val="accent2">
                    <a:alpha val="14000"/>
                  </a:schemeClr>
                </a:glow>
              </a:effectLst>
            </c:spPr>
          </c:marker>
          <c:xVal>
            <c:numRef>
              <c:f>'Задание 2'!$H$2:$H$10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xVal>
          <c:yVal>
            <c:numRef>
              <c:f>'Задание 2'!$E$2:$E$10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21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83760"/>
        <c:axId val="1349382128"/>
      </c:scatterChart>
      <c:valAx>
        <c:axId val="1349383760"/>
        <c:scaling>
          <c:orientation val="minMax"/>
          <c:max val="19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382128"/>
        <c:crosses val="autoZero"/>
        <c:crossBetween val="midCat"/>
      </c:valAx>
      <c:valAx>
        <c:axId val="1349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38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Кумулянта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3. №2'!$C$31:$C$41</c:f>
              <c:numCache>
                <c:formatCode>General</c:formatCode>
                <c:ptCount val="1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'Задание 3. №2'!$E$31:$E$41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24</c:v>
                </c:pt>
                <c:pt idx="6">
                  <c:v>45</c:v>
                </c:pt>
                <c:pt idx="7">
                  <c:v>55</c:v>
                </c:pt>
                <c:pt idx="8">
                  <c:v>59</c:v>
                </c:pt>
                <c:pt idx="9">
                  <c:v>60</c:v>
                </c:pt>
                <c:pt idx="10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34288"/>
        <c:axId val="1528622320"/>
      </c:scatterChart>
      <c:valAx>
        <c:axId val="15286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22320"/>
        <c:crosses val="autoZero"/>
        <c:crossBetween val="midCat"/>
      </c:valAx>
      <c:valAx>
        <c:axId val="15286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 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Эмпирическая функция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3. №2'!$C$46:$C$56</c:f>
              <c:numCache>
                <c:formatCode>General</c:formatCode>
                <c:ptCount val="1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'Задание 3. №2'!$E$46:$E$55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0.15</c:v>
                </c:pt>
                <c:pt idx="5">
                  <c:v>0.4</c:v>
                </c:pt>
                <c:pt idx="6">
                  <c:v>0.75</c:v>
                </c:pt>
                <c:pt idx="7">
                  <c:v>0.91666666666666663</c:v>
                </c:pt>
                <c:pt idx="8">
                  <c:v>0.98333333333333328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33200"/>
        <c:axId val="1528633744"/>
      </c:scatterChart>
      <c:valAx>
        <c:axId val="15286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33744"/>
        <c:crosses val="autoZero"/>
        <c:crossBetween val="midCat"/>
      </c:valAx>
      <c:valAx>
        <c:axId val="15286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Накопленная частость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4'!$C$3:$C$10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'Задание 4'!$D$3:$D$10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22864"/>
        <c:axId val="1528623408"/>
      </c:scatterChart>
      <c:valAx>
        <c:axId val="152862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23408"/>
        <c:crosses val="autoZero"/>
        <c:crossBetween val="midCat"/>
      </c:valAx>
      <c:valAx>
        <c:axId val="15286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2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4'!$C$3:$C$10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'Задание 4'!$E$3:$E$10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57344"/>
        <c:axId val="1528962784"/>
      </c:scatterChart>
      <c:valAx>
        <c:axId val="15289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62784"/>
        <c:crosses val="autoZero"/>
        <c:crossBetween val="midCat"/>
      </c:valAx>
      <c:valAx>
        <c:axId val="1528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</a:t>
                </a:r>
                <a:r>
                  <a:rPr lang="ru-RU" baseline="0"/>
                  <a:t> частоты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распределенмия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4'!$C$3:$C$10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4'!$C$3:$C$10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'Задание 4'!$F$3:$F$10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0.32</c:v>
                </c:pt>
                <c:pt idx="4">
                  <c:v>0.48</c:v>
                </c:pt>
                <c:pt idx="5">
                  <c:v>0.72</c:v>
                </c:pt>
                <c:pt idx="6">
                  <c:v>0.84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64960"/>
        <c:axId val="1528950272"/>
      </c:scatterChart>
      <c:valAx>
        <c:axId val="152896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50272"/>
        <c:crosses val="autoZero"/>
        <c:crossBetween val="midCat"/>
      </c:valAx>
      <c:valAx>
        <c:axId val="15289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 частости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6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'Задание 6'!$D$2:$D$5</c:f>
              <c:numCache>
                <c:formatCode>General</c:formatCode>
                <c:ptCount val="4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</c:numCache>
            </c:numRef>
          </c:cat>
          <c:val>
            <c:numRef>
              <c:f>'Задание 6'!$C$2:$C$5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28958976"/>
        <c:axId val="1528960608"/>
      </c:barChart>
      <c:catAx>
        <c:axId val="15289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60608"/>
        <c:crosses val="autoZero"/>
        <c:auto val="1"/>
        <c:lblAlgn val="ctr"/>
        <c:lblOffset val="100"/>
        <c:noMultiLvlLbl val="0"/>
      </c:catAx>
      <c:valAx>
        <c:axId val="152896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6'!$B$2:$B$6</c:f>
              <c:numCache>
                <c:formatCode>General</c:formatCode>
                <c:ptCount val="5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15000</c:v>
                </c:pt>
                <c:pt idx="4">
                  <c:v>16736</c:v>
                </c:pt>
              </c:numCache>
            </c:numRef>
          </c:xVal>
          <c:yVal>
            <c:numRef>
              <c:f>'Задание 6'!$E$2:$E$6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59520"/>
        <c:axId val="1528951904"/>
      </c:scatterChart>
      <c:valAx>
        <c:axId val="152895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51904"/>
        <c:crosses val="autoZero"/>
        <c:crossBetween val="midCat"/>
      </c:valAx>
      <c:valAx>
        <c:axId val="15289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 частоты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5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7'!$M$8:$M$14</c:f>
              <c:numCache>
                <c:formatCode>General</c:formatCode>
                <c:ptCount val="7"/>
                <c:pt idx="0">
                  <c:v>14.149999999999999</c:v>
                </c:pt>
                <c:pt idx="1">
                  <c:v>14.25</c:v>
                </c:pt>
                <c:pt idx="2">
                  <c:v>14.349999999999998</c:v>
                </c:pt>
                <c:pt idx="3">
                  <c:v>14.45</c:v>
                </c:pt>
                <c:pt idx="4">
                  <c:v>14.549999999999997</c:v>
                </c:pt>
                <c:pt idx="5">
                  <c:v>14.649999999999999</c:v>
                </c:pt>
                <c:pt idx="6">
                  <c:v>14.749999999999996</c:v>
                </c:pt>
              </c:numCache>
            </c:numRef>
          </c:xVal>
          <c:yVal>
            <c:numRef>
              <c:f>'Задание 7'!$F$8:$F$14</c:f>
              <c:numCache>
                <c:formatCode>0.00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61696"/>
        <c:axId val="1528965504"/>
      </c:scatterChart>
      <c:valAx>
        <c:axId val="152896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layout>
            <c:manualLayout>
              <c:xMode val="edge"/>
              <c:yMode val="edge"/>
              <c:x val="0.49082874015748029"/>
              <c:y val="0.87969889180519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65504"/>
        <c:crosses val="autoZero"/>
        <c:crossBetween val="midCat"/>
      </c:valAx>
      <c:valAx>
        <c:axId val="15289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7'!$D$42:$D$49</c:f>
              <c:numCache>
                <c:formatCode>0.00</c:formatCode>
                <c:ptCount val="8"/>
                <c:pt idx="0">
                  <c:v>14.1</c:v>
                </c:pt>
                <c:pt idx="1">
                  <c:v>14.2</c:v>
                </c:pt>
                <c:pt idx="2">
                  <c:v>14.299999999999999</c:v>
                </c:pt>
                <c:pt idx="3">
                  <c:v>14.399999999999999</c:v>
                </c:pt>
                <c:pt idx="4">
                  <c:v>14.499999999999998</c:v>
                </c:pt>
                <c:pt idx="5">
                  <c:v>14.599999999999998</c:v>
                </c:pt>
                <c:pt idx="6">
                  <c:v>14.699999999999998</c:v>
                </c:pt>
                <c:pt idx="7">
                  <c:v>14.799999999999997</c:v>
                </c:pt>
              </c:numCache>
            </c:numRef>
          </c:xVal>
          <c:yVal>
            <c:numRef>
              <c:f>'Задание 7'!$F$42:$F$49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22</c:v>
                </c:pt>
                <c:pt idx="4">
                  <c:v>31</c:v>
                </c:pt>
                <c:pt idx="5">
                  <c:v>47</c:v>
                </c:pt>
                <c:pt idx="6">
                  <c:v>50</c:v>
                </c:pt>
                <c:pt idx="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62240"/>
        <c:axId val="1528956256"/>
      </c:scatterChart>
      <c:valAx>
        <c:axId val="152896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56256"/>
        <c:crosses val="autoZero"/>
        <c:crossBetween val="midCat"/>
      </c:valAx>
      <c:valAx>
        <c:axId val="15289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 частоты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7'!$D$55:$D$62</c:f>
              <c:numCache>
                <c:formatCode>0.00</c:formatCode>
                <c:ptCount val="8"/>
                <c:pt idx="0">
                  <c:v>14.1</c:v>
                </c:pt>
                <c:pt idx="1">
                  <c:v>14.2</c:v>
                </c:pt>
                <c:pt idx="2">
                  <c:v>14.299999999999999</c:v>
                </c:pt>
                <c:pt idx="3">
                  <c:v>14.399999999999999</c:v>
                </c:pt>
                <c:pt idx="4">
                  <c:v>14.499999999999998</c:v>
                </c:pt>
                <c:pt idx="5">
                  <c:v>14.599999999999998</c:v>
                </c:pt>
                <c:pt idx="6">
                  <c:v>14.699999999999998</c:v>
                </c:pt>
                <c:pt idx="7">
                  <c:v>14.8</c:v>
                </c:pt>
              </c:numCache>
            </c:numRef>
          </c:xVal>
          <c:yVal>
            <c:numRef>
              <c:f>'Задание 7'!$F$55:$F$62</c:f>
              <c:numCache>
                <c:formatCode>General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0.16</c:v>
                </c:pt>
                <c:pt idx="3">
                  <c:v>0.44</c:v>
                </c:pt>
                <c:pt idx="4">
                  <c:v>0.62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54080"/>
        <c:axId val="1528954624"/>
      </c:scatterChart>
      <c:valAx>
        <c:axId val="152895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54624"/>
        <c:crosses val="autoZero"/>
        <c:crossBetween val="midCat"/>
      </c:valAx>
      <c:valAx>
        <c:axId val="15289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5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'Задание 2'!$H$2:$H$10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'Задание 2'!$E$2:$E$10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21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9378320"/>
        <c:axId val="1349386480"/>
      </c:barChart>
      <c:catAx>
        <c:axId val="134937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386480"/>
        <c:crosses val="autoZero"/>
        <c:auto val="1"/>
        <c:lblAlgn val="ctr"/>
        <c:lblOffset val="100"/>
        <c:noMultiLvlLbl val="0"/>
      </c:catAx>
      <c:valAx>
        <c:axId val="1349386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3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'Задание 7'!$K$8:$K$14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'Задание 7'!$F$8:$F$14</c:f>
              <c:numCache>
                <c:formatCode>0.00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28955712"/>
        <c:axId val="1529605792"/>
      </c:barChart>
      <c:catAx>
        <c:axId val="152895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605792"/>
        <c:crosses val="autoZero"/>
        <c:auto val="1"/>
        <c:lblAlgn val="ctr"/>
        <c:lblOffset val="100"/>
        <c:noMultiLvlLbl val="0"/>
      </c:catAx>
      <c:valAx>
        <c:axId val="152960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9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Кумулянта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2'!$C$31:$C$40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'Задание 2'!$E$31:$E$40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31</c:v>
                </c:pt>
                <c:pt idx="5">
                  <c:v>46</c:v>
                </c:pt>
                <c:pt idx="6">
                  <c:v>56</c:v>
                </c:pt>
                <c:pt idx="7">
                  <c:v>58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78864"/>
        <c:axId val="1349371792"/>
      </c:scatterChart>
      <c:valAx>
        <c:axId val="134937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371792"/>
        <c:crosses val="autoZero"/>
        <c:crossBetween val="midCat"/>
      </c:valAx>
      <c:valAx>
        <c:axId val="13493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 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3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Эмпирическая функция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2'!$C$46:$C$55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'Задание 2'!$E$46:$E$55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0.16666666666666666</c:v>
                </c:pt>
                <c:pt idx="4">
                  <c:v>0.51666666666666672</c:v>
                </c:pt>
                <c:pt idx="5">
                  <c:v>0.76666666666666672</c:v>
                </c:pt>
                <c:pt idx="6">
                  <c:v>0.93333333333333335</c:v>
                </c:pt>
                <c:pt idx="7">
                  <c:v>0.96666666666666667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72336"/>
        <c:axId val="1349372880"/>
      </c:scatterChart>
      <c:valAx>
        <c:axId val="134937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372880"/>
        <c:crosses val="autoZero"/>
        <c:crossBetween val="midCat"/>
      </c:valAx>
      <c:valAx>
        <c:axId val="13493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Накопленная частость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37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Полигон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3. №1'!$C$11:$C$16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'Задание 3. №1'!$E$11:$E$16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083040"/>
        <c:axId val="1349084128"/>
      </c:scatterChart>
      <c:valAx>
        <c:axId val="134908304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084128"/>
        <c:crosses val="autoZero"/>
        <c:crossBetween val="midCat"/>
      </c:valAx>
      <c:valAx>
        <c:axId val="13490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Кумулянта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3. №1'!$C$11:$C$16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'Задание 3. №1'!$G$11:$G$16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31024"/>
        <c:axId val="1528621776"/>
      </c:scatterChart>
      <c:valAx>
        <c:axId val="1528631024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21776"/>
        <c:crosses val="autoZero"/>
        <c:crossBetween val="midCat"/>
      </c:valAx>
      <c:valAx>
        <c:axId val="15286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 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Эмпирическая функция распределения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3. №1'!$C$11:$C$16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'Задание 3. №1'!$I$11:$I$16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0.52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20688"/>
        <c:axId val="1528621232"/>
      </c:scatterChart>
      <c:valAx>
        <c:axId val="1528620688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21232"/>
        <c:crosses val="autoZero"/>
        <c:crossBetween val="midCat"/>
      </c:valAx>
      <c:valAx>
        <c:axId val="15286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 частости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Полигон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  <a:effectLst>
                <a:glow rad="139700">
                  <a:schemeClr val="accent2">
                    <a:alpha val="14000"/>
                  </a:schemeClr>
                </a:glow>
              </a:effectLst>
            </c:spPr>
          </c:marker>
          <c:xVal>
            <c:numRef>
              <c:f>'Задание 3. №2'!$H$2:$H$10</c:f>
              <c:numCache>
                <c:formatCode>General</c:formatCode>
                <c:ptCount val="9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</c:numCache>
            </c:numRef>
          </c:xVal>
          <c:yVal>
            <c:numRef>
              <c:f>'Задание 3. №2'!$E$2:$E$11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15</c:v>
                </c:pt>
                <c:pt idx="5">
                  <c:v>21</c:v>
                </c:pt>
                <c:pt idx="6">
                  <c:v>10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31568"/>
        <c:axId val="1528626128"/>
      </c:scatterChart>
      <c:valAx>
        <c:axId val="1528631568"/>
        <c:scaling>
          <c:orientation val="minMax"/>
          <c:max val="19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26128"/>
        <c:crosses val="autoZero"/>
        <c:crossBetween val="midCat"/>
      </c:valAx>
      <c:valAx>
        <c:axId val="15286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'Задание 3. №2'!$I$2:$I$10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'Задание 3. №2'!$E$2:$E$11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15</c:v>
                </c:pt>
                <c:pt idx="5">
                  <c:v>21</c:v>
                </c:pt>
                <c:pt idx="6">
                  <c:v>10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28624496"/>
        <c:axId val="1528632656"/>
      </c:barChart>
      <c:catAx>
        <c:axId val="15286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32656"/>
        <c:crosses val="autoZero"/>
        <c:auto val="1"/>
        <c:lblAlgn val="ctr"/>
        <c:lblOffset val="100"/>
        <c:noMultiLvlLbl val="0"/>
      </c:catAx>
      <c:valAx>
        <c:axId val="152863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62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11</xdr:row>
      <xdr:rowOff>128587</xdr:rowOff>
    </xdr:from>
    <xdr:to>
      <xdr:col>4</xdr:col>
      <xdr:colOff>600074</xdr:colOff>
      <xdr:row>26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933450</xdr:colOff>
      <xdr:row>11</xdr:row>
      <xdr:rowOff>128587</xdr:rowOff>
    </xdr:from>
    <xdr:to>
      <xdr:col>7</xdr:col>
      <xdr:colOff>352425</xdr:colOff>
      <xdr:row>26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704850</xdr:colOff>
      <xdr:row>26</xdr:row>
      <xdr:rowOff>138112</xdr:rowOff>
    </xdr:from>
    <xdr:to>
      <xdr:col>7</xdr:col>
      <xdr:colOff>1638300</xdr:colOff>
      <xdr:row>41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619125</xdr:colOff>
      <xdr:row>43</xdr:row>
      <xdr:rowOff>71437</xdr:rowOff>
    </xdr:from>
    <xdr:to>
      <xdr:col>7</xdr:col>
      <xdr:colOff>1714501</xdr:colOff>
      <xdr:row>57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57151</xdr:rowOff>
    </xdr:from>
    <xdr:to>
      <xdr:col>5</xdr:col>
      <xdr:colOff>447675</xdr:colOff>
      <xdr:row>5</xdr:row>
      <xdr:rowOff>38101</xdr:rowOff>
    </xdr:to>
    <xdr:sp macro="" textlink="">
      <xdr:nvSpPr>
        <xdr:cNvPr id="2" name="Прямоугольник 1"/>
        <xdr:cNvSpPr/>
      </xdr:nvSpPr>
      <xdr:spPr>
        <a:xfrm>
          <a:off x="104775" y="247651"/>
          <a:ext cx="3390900" cy="742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Ниже приведены оценки 25 учеников за контрольную работу. Необходимо составить Дискретный вариационный ряд и представить его графически.</a:t>
          </a:r>
          <a:endParaRPr lang="ru-RU" sz="1100"/>
        </a:p>
      </xdr:txBody>
    </xdr:sp>
    <xdr:clientData/>
  </xdr:twoCellAnchor>
  <xdr:twoCellAnchor>
    <xdr:from>
      <xdr:col>1</xdr:col>
      <xdr:colOff>485775</xdr:colOff>
      <xdr:row>18</xdr:row>
      <xdr:rowOff>166687</xdr:rowOff>
    </xdr:from>
    <xdr:to>
      <xdr:col>6</xdr:col>
      <xdr:colOff>790575</xdr:colOff>
      <xdr:row>33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1114425</xdr:colOff>
      <xdr:row>18</xdr:row>
      <xdr:rowOff>176212</xdr:rowOff>
    </xdr:from>
    <xdr:to>
      <xdr:col>11</xdr:col>
      <xdr:colOff>209550</xdr:colOff>
      <xdr:row>33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36</xdr:row>
      <xdr:rowOff>61912</xdr:rowOff>
    </xdr:from>
    <xdr:to>
      <xdr:col>6</xdr:col>
      <xdr:colOff>847725</xdr:colOff>
      <xdr:row>50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11</xdr:row>
      <xdr:rowOff>128587</xdr:rowOff>
    </xdr:from>
    <xdr:to>
      <xdr:col>4</xdr:col>
      <xdr:colOff>600074</xdr:colOff>
      <xdr:row>26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933450</xdr:colOff>
      <xdr:row>11</xdr:row>
      <xdr:rowOff>128587</xdr:rowOff>
    </xdr:from>
    <xdr:to>
      <xdr:col>7</xdr:col>
      <xdr:colOff>352425</xdr:colOff>
      <xdr:row>26</xdr:row>
      <xdr:rowOff>14287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704850</xdr:colOff>
      <xdr:row>26</xdr:row>
      <xdr:rowOff>138112</xdr:rowOff>
    </xdr:from>
    <xdr:to>
      <xdr:col>7</xdr:col>
      <xdr:colOff>1638300</xdr:colOff>
      <xdr:row>41</xdr:row>
      <xdr:rowOff>23812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619125</xdr:colOff>
      <xdr:row>43</xdr:row>
      <xdr:rowOff>71437</xdr:rowOff>
    </xdr:from>
    <xdr:to>
      <xdr:col>7</xdr:col>
      <xdr:colOff>1714501</xdr:colOff>
      <xdr:row>57</xdr:row>
      <xdr:rowOff>147637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828675</xdr:colOff>
      <xdr:row>12</xdr:row>
      <xdr:rowOff>19051</xdr:rowOff>
    </xdr:from>
    <xdr:to>
      <xdr:col>12</xdr:col>
      <xdr:colOff>238125</xdr:colOff>
      <xdr:row>14</xdr:row>
      <xdr:rowOff>171451</xdr:rowOff>
    </xdr:to>
    <xdr:sp macro="" textlink="">
      <xdr:nvSpPr>
        <xdr:cNvPr id="6" name="Прямоугольник 5"/>
        <xdr:cNvSpPr/>
      </xdr:nvSpPr>
      <xdr:spPr>
        <a:xfrm>
          <a:off x="11001375" y="2343151"/>
          <a:ext cx="4886325" cy="5334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На этой странице приведена таблица количественного состава семей.  Построить Интервальный вариационный ряд и изобразить его графически.</a:t>
          </a:r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557213</xdr:colOff>
      <xdr:row>11</xdr:row>
      <xdr:rowOff>52387</xdr:rowOff>
    </xdr:from>
    <xdr:to>
      <xdr:col>6</xdr:col>
      <xdr:colOff>123826</xdr:colOff>
      <xdr:row>25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11</xdr:row>
      <xdr:rowOff>52387</xdr:rowOff>
    </xdr:from>
    <xdr:to>
      <xdr:col>13</xdr:col>
      <xdr:colOff>595312</xdr:colOff>
      <xdr:row>25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533399</xdr:colOff>
      <xdr:row>29</xdr:row>
      <xdr:rowOff>61911</xdr:rowOff>
    </xdr:from>
    <xdr:to>
      <xdr:col>5</xdr:col>
      <xdr:colOff>1076324</xdr:colOff>
      <xdr:row>44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95250</xdr:rowOff>
    </xdr:from>
    <xdr:to>
      <xdr:col>4</xdr:col>
      <xdr:colOff>314325</xdr:colOff>
      <xdr:row>22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709612</xdr:colOff>
      <xdr:row>8</xdr:row>
      <xdr:rowOff>109537</xdr:rowOff>
    </xdr:from>
    <xdr:to>
      <xdr:col>10</xdr:col>
      <xdr:colOff>414337</xdr:colOff>
      <xdr:row>22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15</xdr:row>
      <xdr:rowOff>90487</xdr:rowOff>
    </xdr:from>
    <xdr:to>
      <xdr:col>6</xdr:col>
      <xdr:colOff>366712</xdr:colOff>
      <xdr:row>29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15</xdr:row>
      <xdr:rowOff>61912</xdr:rowOff>
    </xdr:from>
    <xdr:to>
      <xdr:col>10</xdr:col>
      <xdr:colOff>552450</xdr:colOff>
      <xdr:row>29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32</xdr:row>
      <xdr:rowOff>147637</xdr:rowOff>
    </xdr:from>
    <xdr:to>
      <xdr:col>10</xdr:col>
      <xdr:colOff>133350</xdr:colOff>
      <xdr:row>47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1095375</xdr:colOff>
      <xdr:row>15</xdr:row>
      <xdr:rowOff>57150</xdr:rowOff>
    </xdr:from>
    <xdr:to>
      <xdr:col>16</xdr:col>
      <xdr:colOff>123825</xdr:colOff>
      <xdr:row>29</xdr:row>
      <xdr:rowOff>133350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abSelected="1" topLeftCell="C1" workbookViewId="0">
      <selection activeCell="H2" sqref="H2"/>
    </sheetView>
  </sheetViews>
  <sheetFormatPr defaultRowHeight="15" x14ac:dyDescent="0.25"/>
  <cols>
    <col min="1" max="1" width="9.140625" style="1"/>
    <col min="3" max="3" width="30.7109375" customWidth="1"/>
    <col min="4" max="4" width="26.28515625" customWidth="1"/>
    <col min="5" max="5" width="22.7109375" customWidth="1"/>
    <col min="6" max="6" width="27.5703125" customWidth="1"/>
    <col min="7" max="7" width="27" customWidth="1"/>
    <col min="8" max="8" width="27.28515625" customWidth="1"/>
    <col min="9" max="9" width="27.42578125" customWidth="1"/>
  </cols>
  <sheetData>
    <row r="1" spans="1:24" ht="18" x14ac:dyDescent="0.35">
      <c r="A1" s="3" t="s">
        <v>0</v>
      </c>
      <c r="C1" s="14" t="s">
        <v>7</v>
      </c>
      <c r="D1" s="14"/>
      <c r="E1" s="3" t="s">
        <v>8</v>
      </c>
      <c r="F1" s="3" t="s">
        <v>9</v>
      </c>
      <c r="G1" s="3" t="s">
        <v>10</v>
      </c>
      <c r="H1" s="3" t="s">
        <v>11</v>
      </c>
      <c r="I1" s="4" t="s">
        <v>12</v>
      </c>
      <c r="N1" s="3" t="s">
        <v>4</v>
      </c>
      <c r="O1" s="1"/>
      <c r="P1" s="3" t="s">
        <v>5</v>
      </c>
      <c r="Q1" s="1"/>
      <c r="R1" s="3" t="s">
        <v>3</v>
      </c>
      <c r="S1" s="1"/>
      <c r="T1" s="3" t="s">
        <v>1</v>
      </c>
      <c r="U1" s="1"/>
      <c r="V1" s="7" t="s">
        <v>2</v>
      </c>
      <c r="W1" s="1"/>
      <c r="X1" s="3" t="s">
        <v>6</v>
      </c>
    </row>
    <row r="2" spans="1:24" x14ac:dyDescent="0.25">
      <c r="A2" s="6">
        <v>4</v>
      </c>
      <c r="C2" s="3">
        <f>X3</f>
        <v>1</v>
      </c>
      <c r="D2" s="3">
        <f>C2+V3</f>
        <v>3</v>
      </c>
      <c r="E2" s="3">
        <v>0</v>
      </c>
      <c r="F2" s="3">
        <v>0</v>
      </c>
      <c r="G2" s="3">
        <f>F2/$T$2</f>
        <v>0</v>
      </c>
      <c r="H2" s="3">
        <f>(C2+D2)/2</f>
        <v>2</v>
      </c>
      <c r="I2" s="3">
        <f>V3</f>
        <v>2</v>
      </c>
      <c r="N2" s="6">
        <f>MAX(A2:A61)</f>
        <v>15</v>
      </c>
      <c r="P2" s="6">
        <f>MIN(A2:A61)</f>
        <v>4</v>
      </c>
      <c r="R2" s="3">
        <f>1+1.4*LN(T2)</f>
        <v>6.7320823871109399</v>
      </c>
      <c r="T2" s="3">
        <v>60</v>
      </c>
      <c r="V2" s="3">
        <f>(N2-P2)/R3</f>
        <v>1.5714285714285714</v>
      </c>
      <c r="X2" s="3">
        <f>P2-R3/2</f>
        <v>0.5</v>
      </c>
    </row>
    <row r="3" spans="1:24" x14ac:dyDescent="0.25">
      <c r="A3" s="6">
        <v>5</v>
      </c>
      <c r="C3" s="3">
        <f t="shared" ref="C3:C10" si="0">D2</f>
        <v>3</v>
      </c>
      <c r="D3" s="3">
        <f t="shared" ref="D3:D10" si="1">C3+$V$3</f>
        <v>5</v>
      </c>
      <c r="E3" s="3">
        <v>1</v>
      </c>
      <c r="F3" s="3">
        <v>0</v>
      </c>
      <c r="G3" s="3">
        <f t="shared" ref="G3:G10" si="2">F3/$T$2</f>
        <v>0</v>
      </c>
      <c r="H3" s="3">
        <f t="shared" ref="H3:H10" si="3">(C3+D3)/2</f>
        <v>4</v>
      </c>
      <c r="I3" s="3">
        <f>I2+$V$3</f>
        <v>4</v>
      </c>
      <c r="R3" s="3">
        <v>7</v>
      </c>
      <c r="V3" s="3">
        <v>2</v>
      </c>
      <c r="X3" s="3">
        <v>1</v>
      </c>
    </row>
    <row r="4" spans="1:24" x14ac:dyDescent="0.25">
      <c r="A4" s="6">
        <v>5</v>
      </c>
      <c r="C4" s="3">
        <f t="shared" si="0"/>
        <v>5</v>
      </c>
      <c r="D4" s="3">
        <f t="shared" si="1"/>
        <v>7</v>
      </c>
      <c r="E4" s="3">
        <v>9</v>
      </c>
      <c r="F4" s="3">
        <v>1</v>
      </c>
      <c r="G4" s="3">
        <f t="shared" si="2"/>
        <v>1.6666666666666666E-2</v>
      </c>
      <c r="H4" s="3">
        <f t="shared" si="3"/>
        <v>6</v>
      </c>
      <c r="I4" s="3">
        <f t="shared" ref="I4:I9" si="4">I3+$V$3</f>
        <v>6</v>
      </c>
    </row>
    <row r="5" spans="1:24" x14ac:dyDescent="0.25">
      <c r="A5" s="6">
        <v>5</v>
      </c>
      <c r="C5" s="3">
        <f t="shared" si="0"/>
        <v>7</v>
      </c>
      <c r="D5" s="3">
        <f t="shared" si="1"/>
        <v>9</v>
      </c>
      <c r="E5" s="3">
        <v>21</v>
      </c>
      <c r="F5" s="3">
        <v>10</v>
      </c>
      <c r="G5" s="3">
        <f t="shared" si="2"/>
        <v>0.16666666666666666</v>
      </c>
      <c r="H5" s="3">
        <f t="shared" si="3"/>
        <v>8</v>
      </c>
      <c r="I5" s="3">
        <f t="shared" si="4"/>
        <v>8</v>
      </c>
    </row>
    <row r="6" spans="1:24" x14ac:dyDescent="0.25">
      <c r="A6" s="6">
        <v>5</v>
      </c>
      <c r="C6" s="3">
        <f t="shared" si="0"/>
        <v>9</v>
      </c>
      <c r="D6" s="3">
        <f t="shared" si="1"/>
        <v>11</v>
      </c>
      <c r="E6" s="3">
        <v>15</v>
      </c>
      <c r="F6" s="3">
        <v>31</v>
      </c>
      <c r="G6" s="3">
        <f t="shared" si="2"/>
        <v>0.51666666666666672</v>
      </c>
      <c r="H6" s="3">
        <f t="shared" si="3"/>
        <v>10</v>
      </c>
      <c r="I6" s="3">
        <f t="shared" si="4"/>
        <v>10</v>
      </c>
    </row>
    <row r="7" spans="1:24" x14ac:dyDescent="0.25">
      <c r="A7" s="6">
        <v>6</v>
      </c>
      <c r="C7" s="3">
        <f t="shared" si="0"/>
        <v>11</v>
      </c>
      <c r="D7" s="3">
        <f t="shared" si="1"/>
        <v>13</v>
      </c>
      <c r="E7" s="3">
        <v>10</v>
      </c>
      <c r="F7" s="3">
        <v>46</v>
      </c>
      <c r="G7" s="3">
        <f t="shared" si="2"/>
        <v>0.76666666666666672</v>
      </c>
      <c r="H7" s="3">
        <f t="shared" si="3"/>
        <v>12</v>
      </c>
      <c r="I7" s="3">
        <f t="shared" si="4"/>
        <v>12</v>
      </c>
    </row>
    <row r="8" spans="1:24" x14ac:dyDescent="0.25">
      <c r="A8" s="6">
        <v>6</v>
      </c>
      <c r="C8" s="3">
        <f t="shared" si="0"/>
        <v>13</v>
      </c>
      <c r="D8" s="3">
        <f t="shared" si="1"/>
        <v>15</v>
      </c>
      <c r="E8" s="3">
        <v>2</v>
      </c>
      <c r="F8" s="3">
        <v>56</v>
      </c>
      <c r="G8" s="3">
        <f t="shared" si="2"/>
        <v>0.93333333333333335</v>
      </c>
      <c r="H8" s="3">
        <f t="shared" si="3"/>
        <v>14</v>
      </c>
      <c r="I8" s="3">
        <f t="shared" si="4"/>
        <v>14</v>
      </c>
    </row>
    <row r="9" spans="1:24" x14ac:dyDescent="0.25">
      <c r="A9" s="6">
        <v>6</v>
      </c>
      <c r="C9" s="3">
        <f t="shared" si="0"/>
        <v>15</v>
      </c>
      <c r="D9" s="3">
        <f t="shared" si="1"/>
        <v>17</v>
      </c>
      <c r="E9" s="3">
        <v>2</v>
      </c>
      <c r="F9" s="3">
        <v>58</v>
      </c>
      <c r="G9" s="3">
        <f t="shared" si="2"/>
        <v>0.96666666666666667</v>
      </c>
      <c r="H9" s="3">
        <f t="shared" si="3"/>
        <v>16</v>
      </c>
      <c r="I9" s="3">
        <f t="shared" si="4"/>
        <v>16</v>
      </c>
    </row>
    <row r="10" spans="1:24" x14ac:dyDescent="0.25">
      <c r="A10" s="6">
        <v>6</v>
      </c>
      <c r="C10" s="3">
        <f t="shared" si="0"/>
        <v>17</v>
      </c>
      <c r="D10" s="3">
        <f t="shared" si="1"/>
        <v>19</v>
      </c>
      <c r="E10" s="3">
        <v>0</v>
      </c>
      <c r="F10" s="3">
        <v>60</v>
      </c>
      <c r="G10" s="3">
        <f t="shared" si="2"/>
        <v>1</v>
      </c>
      <c r="H10" s="3">
        <f t="shared" si="3"/>
        <v>18</v>
      </c>
      <c r="I10" s="3">
        <f>I9+$V$3</f>
        <v>18</v>
      </c>
    </row>
    <row r="11" spans="1:24" x14ac:dyDescent="0.25">
      <c r="A11" s="6">
        <v>6</v>
      </c>
    </row>
    <row r="12" spans="1:24" x14ac:dyDescent="0.25">
      <c r="A12" s="6">
        <v>7</v>
      </c>
    </row>
    <row r="13" spans="1:24" x14ac:dyDescent="0.25">
      <c r="A13" s="6">
        <v>7</v>
      </c>
    </row>
    <row r="14" spans="1:24" x14ac:dyDescent="0.25">
      <c r="A14" s="6">
        <v>7</v>
      </c>
    </row>
    <row r="15" spans="1:24" x14ac:dyDescent="0.25">
      <c r="A15" s="6">
        <v>7</v>
      </c>
    </row>
    <row r="16" spans="1:24" x14ac:dyDescent="0.25">
      <c r="A16" s="6">
        <v>7</v>
      </c>
    </row>
    <row r="17" spans="1:5" x14ac:dyDescent="0.25">
      <c r="A17" s="6">
        <v>7</v>
      </c>
    </row>
    <row r="18" spans="1:5" x14ac:dyDescent="0.25">
      <c r="A18" s="6">
        <v>7</v>
      </c>
    </row>
    <row r="19" spans="1:5" x14ac:dyDescent="0.25">
      <c r="A19" s="6">
        <v>7</v>
      </c>
    </row>
    <row r="20" spans="1:5" x14ac:dyDescent="0.25">
      <c r="A20" s="6">
        <v>7</v>
      </c>
    </row>
    <row r="21" spans="1:5" x14ac:dyDescent="0.25">
      <c r="A21" s="6">
        <v>7</v>
      </c>
    </row>
    <row r="22" spans="1:5" x14ac:dyDescent="0.25">
      <c r="A22" s="6">
        <v>7</v>
      </c>
    </row>
    <row r="23" spans="1:5" x14ac:dyDescent="0.25">
      <c r="A23" s="6">
        <v>7</v>
      </c>
    </row>
    <row r="24" spans="1:5" x14ac:dyDescent="0.25">
      <c r="A24" s="6">
        <v>8</v>
      </c>
    </row>
    <row r="25" spans="1:5" x14ac:dyDescent="0.25">
      <c r="A25" s="6">
        <v>8</v>
      </c>
    </row>
    <row r="26" spans="1:5" x14ac:dyDescent="0.25">
      <c r="A26" s="6">
        <v>8</v>
      </c>
    </row>
    <row r="27" spans="1:5" x14ac:dyDescent="0.25">
      <c r="A27" s="6">
        <v>8</v>
      </c>
    </row>
    <row r="28" spans="1:5" x14ac:dyDescent="0.25">
      <c r="A28" s="6">
        <v>8</v>
      </c>
    </row>
    <row r="29" spans="1:5" x14ac:dyDescent="0.25">
      <c r="A29" s="6">
        <v>8</v>
      </c>
    </row>
    <row r="30" spans="1:5" x14ac:dyDescent="0.25">
      <c r="A30" s="6">
        <v>8</v>
      </c>
      <c r="C30" s="8" t="s">
        <v>13</v>
      </c>
      <c r="D30" s="2"/>
      <c r="E30" s="5" t="s">
        <v>14</v>
      </c>
    </row>
    <row r="31" spans="1:5" x14ac:dyDescent="0.25">
      <c r="A31" s="6">
        <v>8</v>
      </c>
      <c r="C31" s="3">
        <v>1</v>
      </c>
      <c r="E31" s="3">
        <v>0</v>
      </c>
    </row>
    <row r="32" spans="1:5" x14ac:dyDescent="0.25">
      <c r="A32" s="6">
        <v>8</v>
      </c>
      <c r="C32" s="3">
        <v>3</v>
      </c>
      <c r="E32" s="3">
        <v>0</v>
      </c>
    </row>
    <row r="33" spans="1:5" x14ac:dyDescent="0.25">
      <c r="A33" s="6">
        <v>9</v>
      </c>
      <c r="C33" s="3">
        <v>5</v>
      </c>
      <c r="E33" s="3">
        <v>1</v>
      </c>
    </row>
    <row r="34" spans="1:5" x14ac:dyDescent="0.25">
      <c r="A34" s="6">
        <v>9</v>
      </c>
      <c r="C34" s="3">
        <v>7</v>
      </c>
      <c r="E34" s="3">
        <v>10</v>
      </c>
    </row>
    <row r="35" spans="1:5" x14ac:dyDescent="0.25">
      <c r="A35" s="6">
        <v>9</v>
      </c>
      <c r="C35" s="3">
        <v>9</v>
      </c>
      <c r="E35" s="3">
        <v>31</v>
      </c>
    </row>
    <row r="36" spans="1:5" x14ac:dyDescent="0.25">
      <c r="A36" s="6">
        <v>9</v>
      </c>
      <c r="C36" s="3">
        <v>11</v>
      </c>
      <c r="E36" s="3">
        <v>46</v>
      </c>
    </row>
    <row r="37" spans="1:5" x14ac:dyDescent="0.25">
      <c r="A37" s="6">
        <v>9</v>
      </c>
      <c r="C37" s="3">
        <v>13</v>
      </c>
      <c r="E37" s="3">
        <v>56</v>
      </c>
    </row>
    <row r="38" spans="1:5" x14ac:dyDescent="0.25">
      <c r="A38" s="6">
        <v>9</v>
      </c>
      <c r="C38" s="3">
        <v>15</v>
      </c>
      <c r="E38" s="3">
        <v>58</v>
      </c>
    </row>
    <row r="39" spans="1:5" x14ac:dyDescent="0.25">
      <c r="A39" s="6">
        <v>10</v>
      </c>
      <c r="C39" s="3">
        <v>17</v>
      </c>
      <c r="E39" s="3">
        <v>60</v>
      </c>
    </row>
    <row r="40" spans="1:5" x14ac:dyDescent="0.25">
      <c r="A40" s="6">
        <v>10</v>
      </c>
      <c r="C40" s="3">
        <v>19</v>
      </c>
      <c r="E40" s="3">
        <v>60</v>
      </c>
    </row>
    <row r="41" spans="1:5" x14ac:dyDescent="0.25">
      <c r="A41" s="6">
        <v>10</v>
      </c>
    </row>
    <row r="42" spans="1:5" x14ac:dyDescent="0.25">
      <c r="A42" s="6">
        <v>10</v>
      </c>
    </row>
    <row r="43" spans="1:5" x14ac:dyDescent="0.25">
      <c r="A43" s="6">
        <v>10</v>
      </c>
    </row>
    <row r="44" spans="1:5" x14ac:dyDescent="0.25">
      <c r="A44" s="6">
        <v>10</v>
      </c>
    </row>
    <row r="45" spans="1:5" x14ac:dyDescent="0.25">
      <c r="A45" s="6">
        <v>10</v>
      </c>
      <c r="C45" s="8" t="s">
        <v>15</v>
      </c>
      <c r="E45" s="3" t="s">
        <v>10</v>
      </c>
    </row>
    <row r="46" spans="1:5" x14ac:dyDescent="0.25">
      <c r="A46" s="6">
        <v>10</v>
      </c>
      <c r="C46" s="3">
        <v>1</v>
      </c>
      <c r="E46" s="3">
        <f>G2</f>
        <v>0</v>
      </c>
    </row>
    <row r="47" spans="1:5" x14ac:dyDescent="0.25">
      <c r="A47" s="6">
        <v>10</v>
      </c>
      <c r="C47" s="3">
        <v>3</v>
      </c>
      <c r="E47" s="3">
        <f t="shared" ref="E47:E54" si="5">G3</f>
        <v>0</v>
      </c>
    </row>
    <row r="48" spans="1:5" x14ac:dyDescent="0.25">
      <c r="A48" s="6">
        <v>11</v>
      </c>
      <c r="C48" s="3">
        <v>5</v>
      </c>
      <c r="E48" s="3">
        <f t="shared" si="5"/>
        <v>1.6666666666666666E-2</v>
      </c>
    </row>
    <row r="49" spans="1:5" x14ac:dyDescent="0.25">
      <c r="A49" s="6">
        <v>11</v>
      </c>
      <c r="C49" s="3">
        <v>7</v>
      </c>
      <c r="E49" s="3">
        <f t="shared" si="5"/>
        <v>0.16666666666666666</v>
      </c>
    </row>
    <row r="50" spans="1:5" x14ac:dyDescent="0.25">
      <c r="A50" s="6">
        <v>11</v>
      </c>
      <c r="C50" s="3">
        <v>9</v>
      </c>
      <c r="E50" s="3">
        <f t="shared" si="5"/>
        <v>0.51666666666666672</v>
      </c>
    </row>
    <row r="51" spans="1:5" x14ac:dyDescent="0.25">
      <c r="A51" s="6">
        <v>11</v>
      </c>
      <c r="C51" s="3">
        <v>11</v>
      </c>
      <c r="E51" s="3">
        <f t="shared" si="5"/>
        <v>0.76666666666666672</v>
      </c>
    </row>
    <row r="52" spans="1:5" x14ac:dyDescent="0.25">
      <c r="A52" s="6">
        <v>11</v>
      </c>
      <c r="C52" s="3">
        <v>13</v>
      </c>
      <c r="E52" s="3">
        <f t="shared" si="5"/>
        <v>0.93333333333333335</v>
      </c>
    </row>
    <row r="53" spans="1:5" x14ac:dyDescent="0.25">
      <c r="A53" s="6">
        <v>11</v>
      </c>
      <c r="C53" s="3">
        <v>15</v>
      </c>
      <c r="E53" s="3">
        <f t="shared" si="5"/>
        <v>0.96666666666666667</v>
      </c>
    </row>
    <row r="54" spans="1:5" x14ac:dyDescent="0.25">
      <c r="A54" s="6">
        <v>11</v>
      </c>
      <c r="C54" s="3">
        <v>17</v>
      </c>
      <c r="E54" s="3">
        <f t="shared" si="5"/>
        <v>1</v>
      </c>
    </row>
    <row r="55" spans="1:5" x14ac:dyDescent="0.25">
      <c r="A55" s="6">
        <v>12</v>
      </c>
      <c r="C55" s="3">
        <v>19</v>
      </c>
      <c r="E55" s="3">
        <v>1</v>
      </c>
    </row>
    <row r="56" spans="1:5" x14ac:dyDescent="0.25">
      <c r="A56" s="6">
        <v>12</v>
      </c>
    </row>
    <row r="57" spans="1:5" x14ac:dyDescent="0.25">
      <c r="A57" s="6">
        <v>12</v>
      </c>
    </row>
    <row r="58" spans="1:5" x14ac:dyDescent="0.25">
      <c r="A58" s="6">
        <v>13</v>
      </c>
    </row>
    <row r="59" spans="1:5" x14ac:dyDescent="0.25">
      <c r="A59" s="6">
        <v>14</v>
      </c>
    </row>
    <row r="60" spans="1:5" x14ac:dyDescent="0.25">
      <c r="A60" s="6">
        <v>15</v>
      </c>
    </row>
    <row r="61" spans="1:5" x14ac:dyDescent="0.25">
      <c r="A61" s="6">
        <v>15</v>
      </c>
    </row>
  </sheetData>
  <sortState ref="A2:A61">
    <sortCondition ref="A2"/>
  </sortState>
  <mergeCells count="1">
    <mergeCell ref="C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H43" sqref="H43"/>
    </sheetView>
  </sheetViews>
  <sheetFormatPr defaultRowHeight="15" x14ac:dyDescent="0.25"/>
  <cols>
    <col min="3" max="3" width="18.28515625" customWidth="1"/>
    <col min="5" max="5" width="18.28515625" customWidth="1"/>
    <col min="6" max="6" width="9.140625" customWidth="1"/>
    <col min="7" max="7" width="27.42578125" customWidth="1"/>
    <col min="9" max="9" width="27.285156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3" t="s">
        <v>1</v>
      </c>
      <c r="I1" s="1"/>
    </row>
    <row r="2" spans="1:9" x14ac:dyDescent="0.25">
      <c r="A2" s="1"/>
      <c r="B2" s="1"/>
      <c r="C2" s="1"/>
      <c r="D2" s="1"/>
      <c r="E2" s="1"/>
      <c r="F2" s="1"/>
      <c r="G2" s="1"/>
      <c r="H2" s="3">
        <v>25</v>
      </c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3" t="s">
        <v>0</v>
      </c>
      <c r="B10" s="1"/>
      <c r="C10" s="3" t="s">
        <v>7</v>
      </c>
      <c r="D10" s="1"/>
      <c r="E10" s="3" t="s">
        <v>8</v>
      </c>
      <c r="F10" s="1"/>
      <c r="G10" s="3" t="s">
        <v>9</v>
      </c>
      <c r="H10" s="1"/>
      <c r="I10" s="3" t="s">
        <v>16</v>
      </c>
    </row>
    <row r="11" spans="1:9" x14ac:dyDescent="0.25">
      <c r="A11" s="3">
        <v>2</v>
      </c>
      <c r="B11" s="1"/>
      <c r="C11" s="3">
        <v>1</v>
      </c>
      <c r="D11" s="1"/>
      <c r="E11" s="3">
        <v>0</v>
      </c>
      <c r="F11" s="1"/>
      <c r="G11" s="3">
        <v>0</v>
      </c>
      <c r="H11" s="1"/>
      <c r="I11" s="3">
        <f>G11/$H$2</f>
        <v>0</v>
      </c>
    </row>
    <row r="12" spans="1:9" x14ac:dyDescent="0.25">
      <c r="A12" s="3">
        <v>2</v>
      </c>
      <c r="B12" s="1"/>
      <c r="C12" s="3">
        <v>2</v>
      </c>
      <c r="D12" s="1"/>
      <c r="E12" s="3">
        <v>3</v>
      </c>
      <c r="F12" s="1"/>
      <c r="G12" s="3">
        <v>0</v>
      </c>
      <c r="H12" s="1"/>
      <c r="I12" s="3">
        <f t="shared" ref="I12:I16" si="0">G12/$H$2</f>
        <v>0</v>
      </c>
    </row>
    <row r="13" spans="1:9" x14ac:dyDescent="0.25">
      <c r="A13" s="3">
        <v>2</v>
      </c>
      <c r="B13" s="1"/>
      <c r="C13" s="3">
        <v>3</v>
      </c>
      <c r="D13" s="1"/>
      <c r="E13" s="3">
        <v>10</v>
      </c>
      <c r="F13" s="1"/>
      <c r="G13" s="3">
        <v>3</v>
      </c>
      <c r="H13" s="1"/>
      <c r="I13" s="3">
        <f t="shared" si="0"/>
        <v>0.12</v>
      </c>
    </row>
    <row r="14" spans="1:9" x14ac:dyDescent="0.25">
      <c r="A14" s="3">
        <v>3</v>
      </c>
      <c r="B14" s="1"/>
      <c r="C14" s="3">
        <v>4</v>
      </c>
      <c r="D14" s="1"/>
      <c r="E14" s="3">
        <v>7</v>
      </c>
      <c r="F14" s="1"/>
      <c r="G14" s="3">
        <v>13</v>
      </c>
      <c r="H14" s="1"/>
      <c r="I14" s="3">
        <f t="shared" si="0"/>
        <v>0.52</v>
      </c>
    </row>
    <row r="15" spans="1:9" x14ac:dyDescent="0.25">
      <c r="A15" s="3">
        <v>3</v>
      </c>
      <c r="B15" s="1"/>
      <c r="C15" s="3">
        <v>5</v>
      </c>
      <c r="D15" s="1"/>
      <c r="E15" s="3">
        <v>5</v>
      </c>
      <c r="F15" s="1"/>
      <c r="G15" s="3">
        <v>20</v>
      </c>
      <c r="H15" s="1"/>
      <c r="I15" s="3">
        <f t="shared" si="0"/>
        <v>0.8</v>
      </c>
    </row>
    <row r="16" spans="1:9" x14ac:dyDescent="0.25">
      <c r="A16" s="3">
        <v>3</v>
      </c>
      <c r="B16" s="1"/>
      <c r="C16" s="3">
        <v>6</v>
      </c>
      <c r="D16" s="1"/>
      <c r="E16" s="3">
        <v>0</v>
      </c>
      <c r="F16" s="1"/>
      <c r="G16" s="3">
        <v>25</v>
      </c>
      <c r="H16" s="1"/>
      <c r="I16" s="3">
        <f t="shared" si="0"/>
        <v>1</v>
      </c>
    </row>
    <row r="17" spans="1:9" x14ac:dyDescent="0.25">
      <c r="A17" s="3">
        <v>3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3">
        <v>3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3">
        <v>3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3">
        <v>3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3">
        <v>3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3">
        <v>3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3">
        <v>3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3">
        <v>4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3">
        <v>4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3">
        <v>4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3">
        <v>4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3">
        <v>4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3">
        <v>4</v>
      </c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3">
        <v>4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3">
        <v>5</v>
      </c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3">
        <v>5</v>
      </c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3">
        <v>5</v>
      </c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3">
        <v>5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3">
        <v>5</v>
      </c>
      <c r="B35" s="1"/>
      <c r="C35" s="1"/>
      <c r="D35" s="1"/>
      <c r="E35" s="1"/>
      <c r="F35" s="1"/>
      <c r="G35" s="1"/>
      <c r="H35" s="1"/>
      <c r="I35" s="1"/>
    </row>
  </sheetData>
  <sortState ref="A11:A35">
    <sortCondition ref="A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E1" workbookViewId="0">
      <selection activeCell="M20" sqref="M20"/>
    </sheetView>
  </sheetViews>
  <sheetFormatPr defaultRowHeight="15" x14ac:dyDescent="0.25"/>
  <cols>
    <col min="1" max="1" width="9.140625" style="1"/>
    <col min="3" max="3" width="30.7109375" customWidth="1"/>
    <col min="4" max="4" width="26.28515625" customWidth="1"/>
    <col min="5" max="5" width="22.7109375" customWidth="1"/>
    <col min="6" max="6" width="27.5703125" customWidth="1"/>
    <col min="7" max="7" width="27" customWidth="1"/>
    <col min="8" max="8" width="27.28515625" customWidth="1"/>
    <col min="9" max="9" width="27.42578125" customWidth="1"/>
  </cols>
  <sheetData>
    <row r="1" spans="1:24" ht="18" x14ac:dyDescent="0.35">
      <c r="A1" s="3" t="s">
        <v>0</v>
      </c>
      <c r="C1" s="14" t="s">
        <v>7</v>
      </c>
      <c r="D1" s="14"/>
      <c r="E1" s="3" t="s">
        <v>8</v>
      </c>
      <c r="F1" s="3" t="s">
        <v>9</v>
      </c>
      <c r="G1" s="3" t="s">
        <v>10</v>
      </c>
      <c r="H1" s="3" t="s">
        <v>11</v>
      </c>
      <c r="I1" s="4" t="s">
        <v>12</v>
      </c>
      <c r="N1" s="3" t="s">
        <v>4</v>
      </c>
      <c r="O1" s="1"/>
      <c r="P1" s="3" t="s">
        <v>5</v>
      </c>
      <c r="Q1" s="1"/>
      <c r="R1" s="3" t="s">
        <v>3</v>
      </c>
      <c r="S1" s="1"/>
      <c r="T1" s="3" t="s">
        <v>1</v>
      </c>
      <c r="U1" s="1"/>
      <c r="V1" s="7" t="s">
        <v>2</v>
      </c>
      <c r="W1" s="1"/>
      <c r="X1" s="3" t="s">
        <v>6</v>
      </c>
    </row>
    <row r="2" spans="1:24" x14ac:dyDescent="0.25">
      <c r="A2" s="6">
        <v>1</v>
      </c>
      <c r="C2" s="3">
        <f>X3</f>
        <v>-1</v>
      </c>
      <c r="D2" s="3">
        <f>C2+V3</f>
        <v>0</v>
      </c>
      <c r="E2" s="3">
        <v>0</v>
      </c>
      <c r="F2" s="3">
        <v>0</v>
      </c>
      <c r="G2" s="3">
        <f>F2/$T$2</f>
        <v>0</v>
      </c>
      <c r="H2" s="3">
        <f>(C2+D2)/2</f>
        <v>-0.5</v>
      </c>
      <c r="I2" s="3">
        <f>V3</f>
        <v>1</v>
      </c>
      <c r="N2" s="6">
        <f>MAX(A2:A61)</f>
        <v>7</v>
      </c>
      <c r="P2" s="6">
        <f>MIN(A2:A61)</f>
        <v>1</v>
      </c>
      <c r="R2" s="3">
        <f>1+1.4*LN(T2)</f>
        <v>6.7320823871109399</v>
      </c>
      <c r="T2" s="3">
        <v>60</v>
      </c>
      <c r="V2" s="3">
        <f>(N2-P2)/R3</f>
        <v>0.8571428571428571</v>
      </c>
      <c r="X2" s="3">
        <f>P2-R3/2</f>
        <v>-2.5</v>
      </c>
    </row>
    <row r="3" spans="1:24" x14ac:dyDescent="0.25">
      <c r="A3" s="6">
        <v>1</v>
      </c>
      <c r="C3" s="3">
        <f t="shared" ref="C3:C11" si="0">D2</f>
        <v>0</v>
      </c>
      <c r="D3" s="3">
        <f t="shared" ref="D3:D11" si="1">C3+$V$3</f>
        <v>1</v>
      </c>
      <c r="E3" s="3">
        <v>0</v>
      </c>
      <c r="F3" s="3">
        <v>0</v>
      </c>
      <c r="G3" s="3">
        <f t="shared" ref="G3:G11" si="2">F3/$T$2</f>
        <v>0</v>
      </c>
      <c r="H3" s="3">
        <f t="shared" ref="H3:H10" si="3">(C3+D3)/2</f>
        <v>0.5</v>
      </c>
      <c r="I3" s="3">
        <f>I2+$V$3</f>
        <v>2</v>
      </c>
      <c r="R3" s="3">
        <v>7</v>
      </c>
      <c r="V3" s="3">
        <v>1</v>
      </c>
      <c r="X3" s="3">
        <v>-1</v>
      </c>
    </row>
    <row r="4" spans="1:24" x14ac:dyDescent="0.25">
      <c r="A4" s="6">
        <v>1</v>
      </c>
      <c r="C4" s="3">
        <f t="shared" si="0"/>
        <v>1</v>
      </c>
      <c r="D4" s="3">
        <f t="shared" si="1"/>
        <v>2</v>
      </c>
      <c r="E4" s="3">
        <v>3</v>
      </c>
      <c r="F4" s="3">
        <v>0</v>
      </c>
      <c r="G4" s="3">
        <f t="shared" si="2"/>
        <v>0</v>
      </c>
      <c r="H4" s="3">
        <f t="shared" si="3"/>
        <v>1.5</v>
      </c>
      <c r="I4" s="3">
        <f t="shared" ref="I4:I9" si="4">I3+$V$3</f>
        <v>3</v>
      </c>
    </row>
    <row r="5" spans="1:24" x14ac:dyDescent="0.25">
      <c r="A5" s="6">
        <v>2</v>
      </c>
      <c r="C5" s="3">
        <f t="shared" si="0"/>
        <v>2</v>
      </c>
      <c r="D5" s="3">
        <f t="shared" si="1"/>
        <v>3</v>
      </c>
      <c r="E5" s="3">
        <v>6</v>
      </c>
      <c r="F5" s="3">
        <v>3</v>
      </c>
      <c r="G5" s="3">
        <f t="shared" si="2"/>
        <v>0.05</v>
      </c>
      <c r="H5" s="3">
        <f t="shared" si="3"/>
        <v>2.5</v>
      </c>
      <c r="I5" s="3">
        <f t="shared" si="4"/>
        <v>4</v>
      </c>
    </row>
    <row r="6" spans="1:24" x14ac:dyDescent="0.25">
      <c r="A6" s="6">
        <v>2</v>
      </c>
      <c r="C6" s="3">
        <f t="shared" si="0"/>
        <v>3</v>
      </c>
      <c r="D6" s="3">
        <f t="shared" si="1"/>
        <v>4</v>
      </c>
      <c r="E6" s="3">
        <v>15</v>
      </c>
      <c r="F6" s="3">
        <v>9</v>
      </c>
      <c r="G6" s="3">
        <f t="shared" si="2"/>
        <v>0.15</v>
      </c>
      <c r="H6" s="3">
        <f t="shared" si="3"/>
        <v>3.5</v>
      </c>
      <c r="I6" s="3">
        <f t="shared" si="4"/>
        <v>5</v>
      </c>
    </row>
    <row r="7" spans="1:24" x14ac:dyDescent="0.25">
      <c r="A7" s="6">
        <v>2</v>
      </c>
      <c r="C7" s="3">
        <f t="shared" si="0"/>
        <v>4</v>
      </c>
      <c r="D7" s="3">
        <f t="shared" si="1"/>
        <v>5</v>
      </c>
      <c r="E7" s="3">
        <v>21</v>
      </c>
      <c r="F7" s="3">
        <v>24</v>
      </c>
      <c r="G7" s="3">
        <f t="shared" si="2"/>
        <v>0.4</v>
      </c>
      <c r="H7" s="3">
        <f t="shared" si="3"/>
        <v>4.5</v>
      </c>
      <c r="I7" s="3">
        <f t="shared" si="4"/>
        <v>6</v>
      </c>
    </row>
    <row r="8" spans="1:24" x14ac:dyDescent="0.25">
      <c r="A8" s="6">
        <v>2</v>
      </c>
      <c r="C8" s="3">
        <f t="shared" si="0"/>
        <v>5</v>
      </c>
      <c r="D8" s="3">
        <f t="shared" si="1"/>
        <v>6</v>
      </c>
      <c r="E8" s="3">
        <v>10</v>
      </c>
      <c r="F8" s="3">
        <v>45</v>
      </c>
      <c r="G8" s="3">
        <f t="shared" si="2"/>
        <v>0.75</v>
      </c>
      <c r="H8" s="3">
        <f t="shared" si="3"/>
        <v>5.5</v>
      </c>
      <c r="I8" s="3">
        <f t="shared" si="4"/>
        <v>7</v>
      </c>
    </row>
    <row r="9" spans="1:24" x14ac:dyDescent="0.25">
      <c r="A9" s="6">
        <v>2</v>
      </c>
      <c r="C9" s="3">
        <f t="shared" si="0"/>
        <v>6</v>
      </c>
      <c r="D9" s="3">
        <f t="shared" si="1"/>
        <v>7</v>
      </c>
      <c r="E9" s="3">
        <v>4</v>
      </c>
      <c r="F9" s="3">
        <v>55</v>
      </c>
      <c r="G9" s="3">
        <f t="shared" si="2"/>
        <v>0.91666666666666663</v>
      </c>
      <c r="H9" s="3">
        <f t="shared" si="3"/>
        <v>6.5</v>
      </c>
      <c r="I9" s="3">
        <f t="shared" si="4"/>
        <v>8</v>
      </c>
    </row>
    <row r="10" spans="1:24" x14ac:dyDescent="0.25">
      <c r="A10" s="6">
        <v>2</v>
      </c>
      <c r="C10" s="3">
        <f t="shared" si="0"/>
        <v>7</v>
      </c>
      <c r="D10" s="3">
        <f t="shared" si="1"/>
        <v>8</v>
      </c>
      <c r="E10" s="3">
        <v>1</v>
      </c>
      <c r="F10" s="3">
        <v>59</v>
      </c>
      <c r="G10" s="3">
        <f t="shared" si="2"/>
        <v>0.98333333333333328</v>
      </c>
      <c r="H10" s="3">
        <f t="shared" si="3"/>
        <v>7.5</v>
      </c>
      <c r="I10" s="3">
        <f>I9+$V$3</f>
        <v>9</v>
      </c>
    </row>
    <row r="11" spans="1:24" x14ac:dyDescent="0.25">
      <c r="A11" s="6">
        <v>3</v>
      </c>
      <c r="C11" s="3">
        <f t="shared" si="0"/>
        <v>8</v>
      </c>
      <c r="D11" s="3">
        <f t="shared" si="1"/>
        <v>9</v>
      </c>
      <c r="E11" s="3">
        <v>0</v>
      </c>
      <c r="F11" s="3">
        <v>60</v>
      </c>
      <c r="G11" s="3">
        <f t="shared" si="2"/>
        <v>1</v>
      </c>
    </row>
    <row r="12" spans="1:24" x14ac:dyDescent="0.25">
      <c r="A12" s="6">
        <v>3</v>
      </c>
    </row>
    <row r="13" spans="1:24" x14ac:dyDescent="0.25">
      <c r="A13" s="6">
        <v>3</v>
      </c>
    </row>
    <row r="14" spans="1:24" x14ac:dyDescent="0.25">
      <c r="A14" s="6">
        <v>3</v>
      </c>
    </row>
    <row r="15" spans="1:24" x14ac:dyDescent="0.25">
      <c r="A15" s="6">
        <v>3</v>
      </c>
    </row>
    <row r="16" spans="1:24" x14ac:dyDescent="0.25">
      <c r="A16" s="6">
        <v>3</v>
      </c>
    </row>
    <row r="17" spans="1:5" x14ac:dyDescent="0.25">
      <c r="A17" s="6">
        <v>3</v>
      </c>
    </row>
    <row r="18" spans="1:5" x14ac:dyDescent="0.25">
      <c r="A18" s="6">
        <v>3</v>
      </c>
    </row>
    <row r="19" spans="1:5" x14ac:dyDescent="0.25">
      <c r="A19" s="6">
        <v>3</v>
      </c>
    </row>
    <row r="20" spans="1:5" x14ac:dyDescent="0.25">
      <c r="A20" s="6">
        <v>3</v>
      </c>
    </row>
    <row r="21" spans="1:5" x14ac:dyDescent="0.25">
      <c r="A21" s="6">
        <v>3</v>
      </c>
    </row>
    <row r="22" spans="1:5" x14ac:dyDescent="0.25">
      <c r="A22" s="6">
        <v>3</v>
      </c>
    </row>
    <row r="23" spans="1:5" x14ac:dyDescent="0.25">
      <c r="A23" s="6">
        <v>3</v>
      </c>
    </row>
    <row r="24" spans="1:5" x14ac:dyDescent="0.25">
      <c r="A24" s="6">
        <v>3</v>
      </c>
    </row>
    <row r="25" spans="1:5" x14ac:dyDescent="0.25">
      <c r="A25" s="6">
        <v>3</v>
      </c>
    </row>
    <row r="26" spans="1:5" x14ac:dyDescent="0.25">
      <c r="A26" s="6">
        <v>4</v>
      </c>
    </row>
    <row r="27" spans="1:5" x14ac:dyDescent="0.25">
      <c r="A27" s="6">
        <v>4</v>
      </c>
    </row>
    <row r="28" spans="1:5" x14ac:dyDescent="0.25">
      <c r="A28" s="6">
        <v>4</v>
      </c>
    </row>
    <row r="29" spans="1:5" x14ac:dyDescent="0.25">
      <c r="A29" s="6">
        <v>4</v>
      </c>
    </row>
    <row r="30" spans="1:5" x14ac:dyDescent="0.25">
      <c r="A30" s="6">
        <v>4</v>
      </c>
      <c r="C30" s="8" t="s">
        <v>13</v>
      </c>
      <c r="D30" s="2"/>
      <c r="E30" s="5" t="s">
        <v>14</v>
      </c>
    </row>
    <row r="31" spans="1:5" x14ac:dyDescent="0.25">
      <c r="A31" s="6">
        <v>4</v>
      </c>
      <c r="C31" s="3">
        <f>C2</f>
        <v>-1</v>
      </c>
      <c r="E31" s="3">
        <v>0</v>
      </c>
    </row>
    <row r="32" spans="1:5" x14ac:dyDescent="0.25">
      <c r="A32" s="6">
        <v>4</v>
      </c>
      <c r="C32" s="3">
        <f t="shared" ref="C32:C40" si="5">C3</f>
        <v>0</v>
      </c>
      <c r="E32" s="3">
        <v>0</v>
      </c>
    </row>
    <row r="33" spans="1:5" x14ac:dyDescent="0.25">
      <c r="A33" s="6">
        <v>4</v>
      </c>
      <c r="C33" s="3">
        <f t="shared" si="5"/>
        <v>1</v>
      </c>
      <c r="E33" s="3">
        <v>0</v>
      </c>
    </row>
    <row r="34" spans="1:5" x14ac:dyDescent="0.25">
      <c r="A34" s="6">
        <v>4</v>
      </c>
      <c r="C34" s="3">
        <f t="shared" si="5"/>
        <v>2</v>
      </c>
      <c r="E34" s="3">
        <v>3</v>
      </c>
    </row>
    <row r="35" spans="1:5" x14ac:dyDescent="0.25">
      <c r="A35" s="6">
        <v>4</v>
      </c>
      <c r="C35" s="3">
        <f t="shared" si="5"/>
        <v>3</v>
      </c>
      <c r="E35" s="3">
        <v>9</v>
      </c>
    </row>
    <row r="36" spans="1:5" x14ac:dyDescent="0.25">
      <c r="A36" s="6">
        <v>4</v>
      </c>
      <c r="C36" s="3">
        <f t="shared" si="5"/>
        <v>4</v>
      </c>
      <c r="E36" s="3">
        <v>24</v>
      </c>
    </row>
    <row r="37" spans="1:5" x14ac:dyDescent="0.25">
      <c r="A37" s="6">
        <v>4</v>
      </c>
      <c r="C37" s="3">
        <f t="shared" si="5"/>
        <v>5</v>
      </c>
      <c r="E37" s="3">
        <v>45</v>
      </c>
    </row>
    <row r="38" spans="1:5" x14ac:dyDescent="0.25">
      <c r="A38" s="6">
        <v>4</v>
      </c>
      <c r="C38" s="3">
        <f t="shared" si="5"/>
        <v>6</v>
      </c>
      <c r="E38" s="3">
        <v>55</v>
      </c>
    </row>
    <row r="39" spans="1:5" x14ac:dyDescent="0.25">
      <c r="A39" s="6">
        <v>4</v>
      </c>
      <c r="C39" s="3">
        <f t="shared" si="5"/>
        <v>7</v>
      </c>
      <c r="E39" s="3">
        <v>59</v>
      </c>
    </row>
    <row r="40" spans="1:5" x14ac:dyDescent="0.25">
      <c r="A40" s="6">
        <v>4</v>
      </c>
      <c r="C40" s="3">
        <f t="shared" si="5"/>
        <v>8</v>
      </c>
      <c r="E40" s="3">
        <v>60</v>
      </c>
    </row>
    <row r="41" spans="1:5" x14ac:dyDescent="0.25">
      <c r="A41" s="6">
        <v>4</v>
      </c>
      <c r="C41" s="3">
        <v>9</v>
      </c>
      <c r="E41" s="3">
        <v>60</v>
      </c>
    </row>
    <row r="42" spans="1:5" x14ac:dyDescent="0.25">
      <c r="A42" s="6">
        <v>4</v>
      </c>
    </row>
    <row r="43" spans="1:5" x14ac:dyDescent="0.25">
      <c r="A43" s="6">
        <v>4</v>
      </c>
    </row>
    <row r="44" spans="1:5" x14ac:dyDescent="0.25">
      <c r="A44" s="6">
        <v>4</v>
      </c>
    </row>
    <row r="45" spans="1:5" x14ac:dyDescent="0.25">
      <c r="A45" s="6">
        <v>4</v>
      </c>
      <c r="C45" s="8" t="s">
        <v>15</v>
      </c>
      <c r="E45" s="3" t="s">
        <v>10</v>
      </c>
    </row>
    <row r="46" spans="1:5" x14ac:dyDescent="0.25">
      <c r="A46" s="6">
        <v>4</v>
      </c>
      <c r="C46" s="3">
        <f>C2</f>
        <v>-1</v>
      </c>
      <c r="E46" s="3">
        <f>G2</f>
        <v>0</v>
      </c>
    </row>
    <row r="47" spans="1:5" x14ac:dyDescent="0.25">
      <c r="A47" s="6">
        <v>5</v>
      </c>
      <c r="C47" s="3">
        <f t="shared" ref="C47:C55" si="6">C3</f>
        <v>0</v>
      </c>
      <c r="E47" s="3">
        <f t="shared" ref="E47:E55" si="7">G3</f>
        <v>0</v>
      </c>
    </row>
    <row r="48" spans="1:5" x14ac:dyDescent="0.25">
      <c r="A48" s="6">
        <v>5</v>
      </c>
      <c r="C48" s="3">
        <f t="shared" si="6"/>
        <v>1</v>
      </c>
      <c r="E48" s="3">
        <f t="shared" si="7"/>
        <v>0</v>
      </c>
    </row>
    <row r="49" spans="1:5" x14ac:dyDescent="0.25">
      <c r="A49" s="6">
        <v>5</v>
      </c>
      <c r="C49" s="3">
        <f t="shared" si="6"/>
        <v>2</v>
      </c>
      <c r="E49" s="3">
        <f t="shared" si="7"/>
        <v>0.05</v>
      </c>
    </row>
    <row r="50" spans="1:5" x14ac:dyDescent="0.25">
      <c r="A50" s="6">
        <v>5</v>
      </c>
      <c r="C50" s="3">
        <f t="shared" si="6"/>
        <v>3</v>
      </c>
      <c r="E50" s="3">
        <f t="shared" si="7"/>
        <v>0.15</v>
      </c>
    </row>
    <row r="51" spans="1:5" x14ac:dyDescent="0.25">
      <c r="A51" s="6">
        <v>5</v>
      </c>
      <c r="C51" s="3">
        <f t="shared" si="6"/>
        <v>4</v>
      </c>
      <c r="E51" s="3">
        <f t="shared" si="7"/>
        <v>0.4</v>
      </c>
    </row>
    <row r="52" spans="1:5" x14ac:dyDescent="0.25">
      <c r="A52" s="6">
        <v>5</v>
      </c>
      <c r="C52" s="3">
        <f t="shared" si="6"/>
        <v>5</v>
      </c>
      <c r="E52" s="3">
        <f t="shared" si="7"/>
        <v>0.75</v>
      </c>
    </row>
    <row r="53" spans="1:5" x14ac:dyDescent="0.25">
      <c r="A53" s="6">
        <v>5</v>
      </c>
      <c r="C53" s="3">
        <f t="shared" si="6"/>
        <v>6</v>
      </c>
      <c r="E53" s="3">
        <f t="shared" si="7"/>
        <v>0.91666666666666663</v>
      </c>
    </row>
    <row r="54" spans="1:5" x14ac:dyDescent="0.25">
      <c r="A54" s="6">
        <v>5</v>
      </c>
      <c r="C54" s="3">
        <f t="shared" si="6"/>
        <v>7</v>
      </c>
      <c r="E54" s="3">
        <f t="shared" si="7"/>
        <v>0.98333333333333328</v>
      </c>
    </row>
    <row r="55" spans="1:5" x14ac:dyDescent="0.25">
      <c r="A55" s="6">
        <v>5</v>
      </c>
      <c r="C55" s="3">
        <f t="shared" si="6"/>
        <v>8</v>
      </c>
      <c r="E55" s="3">
        <f t="shared" si="7"/>
        <v>1</v>
      </c>
    </row>
    <row r="56" spans="1:5" x14ac:dyDescent="0.25">
      <c r="A56" s="6">
        <v>5</v>
      </c>
      <c r="C56" s="3">
        <v>9</v>
      </c>
    </row>
    <row r="57" spans="1:5" x14ac:dyDescent="0.25">
      <c r="A57" s="6">
        <v>6</v>
      </c>
    </row>
    <row r="58" spans="1:5" x14ac:dyDescent="0.25">
      <c r="A58" s="6">
        <v>6</v>
      </c>
    </row>
    <row r="59" spans="1:5" x14ac:dyDescent="0.25">
      <c r="A59" s="6">
        <v>6</v>
      </c>
    </row>
    <row r="60" spans="1:5" x14ac:dyDescent="0.25">
      <c r="A60" s="6">
        <v>6</v>
      </c>
    </row>
    <row r="61" spans="1:5" x14ac:dyDescent="0.25">
      <c r="A61" s="6">
        <v>7</v>
      </c>
    </row>
  </sheetData>
  <sortState ref="A2:A61">
    <sortCondition ref="A2"/>
  </sortState>
  <mergeCells count="1"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5" sqref="F35"/>
    </sheetView>
  </sheetViews>
  <sheetFormatPr defaultRowHeight="15" x14ac:dyDescent="0.25"/>
  <cols>
    <col min="3" max="4" width="18.28515625" customWidth="1"/>
    <col min="5" max="5" width="21.42578125" customWidth="1"/>
    <col min="6" max="6" width="27.42578125" customWidth="1"/>
  </cols>
  <sheetData>
    <row r="1" spans="1:9" x14ac:dyDescent="0.25">
      <c r="A1" s="3" t="s">
        <v>0</v>
      </c>
      <c r="C1" s="15" t="s">
        <v>17</v>
      </c>
      <c r="D1" s="16"/>
      <c r="I1" s="3" t="s">
        <v>1</v>
      </c>
    </row>
    <row r="2" spans="1:9" x14ac:dyDescent="0.25">
      <c r="A2" s="3">
        <v>1</v>
      </c>
      <c r="C2" s="3" t="s">
        <v>18</v>
      </c>
      <c r="D2" s="3" t="s">
        <v>8</v>
      </c>
      <c r="E2" s="5" t="s">
        <v>9</v>
      </c>
      <c r="F2" s="10" t="s">
        <v>16</v>
      </c>
      <c r="I2" s="3">
        <v>25</v>
      </c>
    </row>
    <row r="3" spans="1:9" x14ac:dyDescent="0.25">
      <c r="A3" s="3">
        <v>1</v>
      </c>
      <c r="C3" s="3">
        <v>0</v>
      </c>
      <c r="D3" s="3">
        <f>COUNTIF($A$2:$A$26,C3)</f>
        <v>0</v>
      </c>
      <c r="E3" s="5">
        <v>0</v>
      </c>
      <c r="F3" s="5">
        <f>E3/$I$2</f>
        <v>0</v>
      </c>
    </row>
    <row r="4" spans="1:9" x14ac:dyDescent="0.25">
      <c r="A4" s="3">
        <v>1</v>
      </c>
      <c r="C4" s="3">
        <v>1</v>
      </c>
      <c r="D4" s="3">
        <f t="shared" ref="D4:D10" si="0">COUNTIF($A$2:$A$26,C4)</f>
        <v>3</v>
      </c>
      <c r="E4" s="5">
        <f>E3+D3</f>
        <v>0</v>
      </c>
      <c r="F4" s="5">
        <f t="shared" ref="F4:F10" si="1">E4/$I$2</f>
        <v>0</v>
      </c>
    </row>
    <row r="5" spans="1:9" x14ac:dyDescent="0.25">
      <c r="A5" s="3">
        <v>2</v>
      </c>
      <c r="C5" s="3">
        <v>2</v>
      </c>
      <c r="D5" s="3">
        <f t="shared" si="0"/>
        <v>5</v>
      </c>
      <c r="E5" s="5">
        <f t="shared" ref="E5:E10" si="2">E4+D4</f>
        <v>3</v>
      </c>
      <c r="F5" s="5">
        <f t="shared" si="1"/>
        <v>0.12</v>
      </c>
    </row>
    <row r="6" spans="1:9" x14ac:dyDescent="0.25">
      <c r="A6" s="3">
        <v>2</v>
      </c>
      <c r="C6" s="3">
        <v>3</v>
      </c>
      <c r="D6" s="3">
        <f t="shared" si="0"/>
        <v>4</v>
      </c>
      <c r="E6" s="5">
        <f t="shared" si="2"/>
        <v>8</v>
      </c>
      <c r="F6" s="5">
        <f t="shared" si="1"/>
        <v>0.32</v>
      </c>
    </row>
    <row r="7" spans="1:9" x14ac:dyDescent="0.25">
      <c r="A7" s="3">
        <v>2</v>
      </c>
      <c r="C7" s="3">
        <v>4</v>
      </c>
      <c r="D7" s="3">
        <f t="shared" si="0"/>
        <v>6</v>
      </c>
      <c r="E7" s="5">
        <f t="shared" si="2"/>
        <v>12</v>
      </c>
      <c r="F7" s="5">
        <f t="shared" si="1"/>
        <v>0.48</v>
      </c>
    </row>
    <row r="8" spans="1:9" x14ac:dyDescent="0.25">
      <c r="A8" s="3">
        <v>2</v>
      </c>
      <c r="C8" s="3">
        <v>5</v>
      </c>
      <c r="D8" s="3">
        <f t="shared" si="0"/>
        <v>3</v>
      </c>
      <c r="E8" s="5">
        <f t="shared" si="2"/>
        <v>18</v>
      </c>
      <c r="F8" s="5">
        <f t="shared" si="1"/>
        <v>0.72</v>
      </c>
    </row>
    <row r="9" spans="1:9" x14ac:dyDescent="0.25">
      <c r="A9" s="3">
        <v>2</v>
      </c>
      <c r="C9" s="3">
        <v>6</v>
      </c>
      <c r="D9" s="3">
        <f t="shared" si="0"/>
        <v>4</v>
      </c>
      <c r="E9" s="5">
        <f t="shared" si="2"/>
        <v>21</v>
      </c>
      <c r="F9" s="5">
        <f t="shared" si="1"/>
        <v>0.84</v>
      </c>
    </row>
    <row r="10" spans="1:9" x14ac:dyDescent="0.25">
      <c r="A10" s="3">
        <v>3</v>
      </c>
      <c r="C10" s="3">
        <v>7</v>
      </c>
      <c r="D10" s="3">
        <f t="shared" si="0"/>
        <v>0</v>
      </c>
      <c r="E10" s="5">
        <f t="shared" si="2"/>
        <v>25</v>
      </c>
      <c r="F10" s="5">
        <f t="shared" si="1"/>
        <v>1</v>
      </c>
    </row>
    <row r="11" spans="1:9" x14ac:dyDescent="0.25">
      <c r="A11" s="3">
        <v>3</v>
      </c>
    </row>
    <row r="12" spans="1:9" x14ac:dyDescent="0.25">
      <c r="A12" s="3">
        <v>3</v>
      </c>
    </row>
    <row r="13" spans="1:9" x14ac:dyDescent="0.25">
      <c r="A13" s="3">
        <v>3</v>
      </c>
    </row>
    <row r="14" spans="1:9" x14ac:dyDescent="0.25">
      <c r="A14" s="3">
        <v>4</v>
      </c>
    </row>
    <row r="15" spans="1:9" x14ac:dyDescent="0.25">
      <c r="A15" s="3">
        <v>4</v>
      </c>
    </row>
    <row r="16" spans="1:9" x14ac:dyDescent="0.25">
      <c r="A16" s="3">
        <v>4</v>
      </c>
    </row>
    <row r="17" spans="1:1" x14ac:dyDescent="0.25">
      <c r="A17" s="3">
        <v>4</v>
      </c>
    </row>
    <row r="18" spans="1:1" x14ac:dyDescent="0.25">
      <c r="A18" s="3">
        <v>4</v>
      </c>
    </row>
    <row r="19" spans="1:1" x14ac:dyDescent="0.25">
      <c r="A19" s="3">
        <v>4</v>
      </c>
    </row>
    <row r="20" spans="1:1" x14ac:dyDescent="0.25">
      <c r="A20" s="3">
        <v>5</v>
      </c>
    </row>
    <row r="21" spans="1:1" x14ac:dyDescent="0.25">
      <c r="A21" s="3">
        <v>5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6</v>
      </c>
    </row>
    <row r="25" spans="1:1" x14ac:dyDescent="0.25">
      <c r="A25" s="3">
        <v>6</v>
      </c>
    </row>
    <row r="26" spans="1:1" x14ac:dyDescent="0.25">
      <c r="A26" s="3">
        <v>6</v>
      </c>
    </row>
  </sheetData>
  <sortState ref="A2:A26">
    <sortCondition ref="A2"/>
  </sortState>
  <mergeCells count="1">
    <mergeCell ref="C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6" sqref="H6"/>
    </sheetView>
  </sheetViews>
  <sheetFormatPr defaultRowHeight="15" x14ac:dyDescent="0.25"/>
  <cols>
    <col min="3" max="3" width="13.28515625" customWidth="1"/>
    <col min="4" max="4" width="14.7109375" customWidth="1"/>
    <col min="5" max="5" width="18.28515625" customWidth="1"/>
  </cols>
  <sheetData>
    <row r="1" spans="1:9" ht="18" x14ac:dyDescent="0.35">
      <c r="A1" s="3" t="s">
        <v>0</v>
      </c>
      <c r="C1" s="3" t="s">
        <v>1</v>
      </c>
      <c r="E1" s="3" t="s">
        <v>3</v>
      </c>
      <c r="G1" s="7" t="s">
        <v>2</v>
      </c>
      <c r="I1" s="3" t="s">
        <v>6</v>
      </c>
    </row>
    <row r="2" spans="1:9" x14ac:dyDescent="0.25">
      <c r="A2" s="3">
        <v>2</v>
      </c>
      <c r="C2" s="3">
        <v>20</v>
      </c>
      <c r="E2" s="3">
        <f>1+1.4*LN(C2)</f>
        <v>5.1940251829755866</v>
      </c>
      <c r="G2" s="3">
        <f>(MAX(A2:A21)-MIN(A2:A21))/E3</f>
        <v>30</v>
      </c>
      <c r="I2" s="3">
        <f>MIN(A2:A21)-E3/2</f>
        <v>-0.5</v>
      </c>
    </row>
    <row r="3" spans="1:9" x14ac:dyDescent="0.25">
      <c r="A3" s="3">
        <v>3</v>
      </c>
      <c r="E3" s="3">
        <v>5</v>
      </c>
    </row>
    <row r="4" spans="1:9" x14ac:dyDescent="0.25">
      <c r="A4" s="3">
        <v>6</v>
      </c>
    </row>
    <row r="5" spans="1:9" x14ac:dyDescent="0.25">
      <c r="A5" s="3">
        <v>7</v>
      </c>
    </row>
    <row r="6" spans="1:9" x14ac:dyDescent="0.25">
      <c r="A6" s="3">
        <v>9</v>
      </c>
    </row>
    <row r="7" spans="1:9" x14ac:dyDescent="0.25">
      <c r="A7" s="3">
        <v>10</v>
      </c>
      <c r="C7" s="14" t="s">
        <v>7</v>
      </c>
      <c r="D7" s="14"/>
      <c r="E7" s="3" t="s">
        <v>8</v>
      </c>
      <c r="F7" s="2"/>
    </row>
    <row r="8" spans="1:9" x14ac:dyDescent="0.25">
      <c r="A8" s="3">
        <v>12</v>
      </c>
      <c r="C8" s="3">
        <f>I2</f>
        <v>-0.5</v>
      </c>
      <c r="D8" s="3">
        <f t="shared" ref="D8:D13" si="0">C8+$G$2</f>
        <v>29.5</v>
      </c>
      <c r="E8" s="3">
        <v>11</v>
      </c>
    </row>
    <row r="9" spans="1:9" x14ac:dyDescent="0.25">
      <c r="A9" s="3">
        <v>17</v>
      </c>
      <c r="C9" s="3">
        <f>D8</f>
        <v>29.5</v>
      </c>
      <c r="D9" s="3">
        <f t="shared" si="0"/>
        <v>59.5</v>
      </c>
      <c r="E9" s="3">
        <v>3</v>
      </c>
    </row>
    <row r="10" spans="1:9" x14ac:dyDescent="0.25">
      <c r="A10" s="3">
        <v>18</v>
      </c>
      <c r="C10" s="3">
        <f>D9</f>
        <v>59.5</v>
      </c>
      <c r="D10" s="3">
        <f t="shared" si="0"/>
        <v>89.5</v>
      </c>
      <c r="E10" s="3">
        <v>3</v>
      </c>
    </row>
    <row r="11" spans="1:9" x14ac:dyDescent="0.25">
      <c r="A11" s="3">
        <v>24</v>
      </c>
      <c r="C11" s="3">
        <f>D10</f>
        <v>89.5</v>
      </c>
      <c r="D11" s="3">
        <f t="shared" si="0"/>
        <v>119.5</v>
      </c>
      <c r="E11" s="10">
        <v>1</v>
      </c>
    </row>
    <row r="12" spans="1:9" x14ac:dyDescent="0.25">
      <c r="A12" s="3">
        <v>25</v>
      </c>
      <c r="C12" s="3">
        <f>D11</f>
        <v>119.5</v>
      </c>
      <c r="D12" s="3">
        <f t="shared" si="0"/>
        <v>149.5</v>
      </c>
      <c r="E12" s="10">
        <v>1</v>
      </c>
    </row>
    <row r="13" spans="1:9" x14ac:dyDescent="0.25">
      <c r="A13" s="3">
        <v>35</v>
      </c>
      <c r="C13" s="3">
        <f>D12</f>
        <v>149.5</v>
      </c>
      <c r="D13" s="3">
        <f t="shared" si="0"/>
        <v>179.5</v>
      </c>
      <c r="E13" s="10">
        <v>1</v>
      </c>
    </row>
    <row r="14" spans="1:9" x14ac:dyDescent="0.25">
      <c r="A14" s="3">
        <v>42</v>
      </c>
    </row>
    <row r="15" spans="1:9" x14ac:dyDescent="0.25">
      <c r="A15" s="3">
        <v>51</v>
      </c>
    </row>
    <row r="16" spans="1:9" x14ac:dyDescent="0.25">
      <c r="A16" s="3">
        <v>60</v>
      </c>
    </row>
    <row r="17" spans="1:1" x14ac:dyDescent="0.25">
      <c r="A17" s="3">
        <v>68</v>
      </c>
    </row>
    <row r="18" spans="1:1" x14ac:dyDescent="0.25">
      <c r="A18" s="3">
        <v>85</v>
      </c>
    </row>
    <row r="19" spans="1:1" x14ac:dyDescent="0.25">
      <c r="A19" s="3">
        <v>100</v>
      </c>
    </row>
    <row r="20" spans="1:1" x14ac:dyDescent="0.25">
      <c r="A20" s="3">
        <v>130</v>
      </c>
    </row>
    <row r="21" spans="1:1" x14ac:dyDescent="0.25">
      <c r="A21" s="3">
        <v>152</v>
      </c>
    </row>
  </sheetData>
  <sortState ref="A2:A21">
    <sortCondition ref="A2"/>
  </sortState>
  <mergeCells count="1">
    <mergeCell ref="C7:D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26" sqref="C26"/>
    </sheetView>
  </sheetViews>
  <sheetFormatPr defaultRowHeight="15" x14ac:dyDescent="0.25"/>
  <cols>
    <col min="1" max="1" width="16" customWidth="1"/>
    <col min="2" max="2" width="14.140625" customWidth="1"/>
    <col min="3" max="3" width="20.7109375" customWidth="1"/>
    <col min="4" max="4" width="18.42578125" customWidth="1"/>
    <col min="5" max="5" width="27.28515625" customWidth="1"/>
    <col min="12" max="12" width="18.28515625" customWidth="1"/>
  </cols>
  <sheetData>
    <row r="1" spans="1:12" x14ac:dyDescent="0.25">
      <c r="A1" s="14" t="s">
        <v>19</v>
      </c>
      <c r="B1" s="14"/>
      <c r="C1" s="3" t="s">
        <v>20</v>
      </c>
      <c r="D1" s="3" t="s">
        <v>22</v>
      </c>
      <c r="E1" s="3" t="s">
        <v>9</v>
      </c>
      <c r="F1" s="3" t="s">
        <v>1</v>
      </c>
      <c r="G1" s="11"/>
      <c r="H1" s="3" t="s">
        <v>3</v>
      </c>
      <c r="I1" s="11"/>
      <c r="J1" s="7" t="s">
        <v>2</v>
      </c>
      <c r="L1" s="5" t="s">
        <v>13</v>
      </c>
    </row>
    <row r="2" spans="1:12" x14ac:dyDescent="0.25">
      <c r="A2" s="3" t="s">
        <v>21</v>
      </c>
      <c r="B2" s="3">
        <v>5000</v>
      </c>
      <c r="C2" s="3">
        <v>4</v>
      </c>
      <c r="D2" s="3">
        <v>0</v>
      </c>
      <c r="E2" s="3">
        <v>0</v>
      </c>
      <c r="F2" s="10">
        <v>30</v>
      </c>
      <c r="G2" s="11"/>
      <c r="H2" s="3">
        <f>1+1.4*LN(F2)</f>
        <v>5.7616763343270172</v>
      </c>
      <c r="I2" s="11"/>
      <c r="J2" s="3">
        <f>(B5-B2)/H2</f>
        <v>1735.6059972376136</v>
      </c>
      <c r="L2" s="5">
        <v>5000</v>
      </c>
    </row>
    <row r="3" spans="1:12" x14ac:dyDescent="0.25">
      <c r="A3" s="3">
        <v>5000</v>
      </c>
      <c r="B3" s="3">
        <v>7000</v>
      </c>
      <c r="C3" s="3">
        <v>12</v>
      </c>
      <c r="D3" s="10">
        <v>2000</v>
      </c>
      <c r="E3" s="10">
        <v>4</v>
      </c>
      <c r="F3" s="11"/>
      <c r="G3" s="11"/>
      <c r="H3" s="3">
        <v>6</v>
      </c>
      <c r="I3" s="11"/>
      <c r="J3" s="3">
        <v>1736</v>
      </c>
      <c r="L3" s="5">
        <v>7000</v>
      </c>
    </row>
    <row r="4" spans="1:12" x14ac:dyDescent="0.25">
      <c r="A4" s="3">
        <v>7000</v>
      </c>
      <c r="B4" s="3">
        <v>10000</v>
      </c>
      <c r="C4" s="3">
        <v>8</v>
      </c>
      <c r="D4" s="10">
        <v>3000</v>
      </c>
      <c r="E4" s="10">
        <v>16</v>
      </c>
      <c r="L4" s="5">
        <v>10000</v>
      </c>
    </row>
    <row r="5" spans="1:12" x14ac:dyDescent="0.25">
      <c r="A5" s="3">
        <v>10000</v>
      </c>
      <c r="B5" s="3">
        <v>15000</v>
      </c>
      <c r="C5" s="3">
        <v>6</v>
      </c>
      <c r="D5" s="10">
        <v>5000</v>
      </c>
      <c r="E5" s="10">
        <v>24</v>
      </c>
      <c r="L5" s="5">
        <v>15000</v>
      </c>
    </row>
    <row r="6" spans="1:12" x14ac:dyDescent="0.25">
      <c r="A6" s="3">
        <f>B5</f>
        <v>15000</v>
      </c>
      <c r="B6" s="3">
        <f>A6+J3</f>
        <v>16736</v>
      </c>
      <c r="C6" s="10">
        <v>0</v>
      </c>
      <c r="E6" s="10">
        <v>30</v>
      </c>
      <c r="L6" s="5">
        <v>16736</v>
      </c>
    </row>
    <row r="8" spans="1:12" x14ac:dyDescent="0.25">
      <c r="A8" s="2"/>
      <c r="B8" s="2"/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I1" sqref="I1:I2"/>
    </sheetView>
  </sheetViews>
  <sheetFormatPr defaultRowHeight="15" x14ac:dyDescent="0.25"/>
  <cols>
    <col min="3" max="3" width="14.5703125" customWidth="1"/>
    <col min="4" max="4" width="18.28515625" customWidth="1"/>
    <col min="6" max="6" width="36.5703125" customWidth="1"/>
    <col min="8" max="8" width="27.140625" customWidth="1"/>
    <col min="10" max="10" width="29.85546875" customWidth="1"/>
    <col min="11" max="11" width="19.28515625" customWidth="1"/>
    <col min="13" max="13" width="27.28515625" customWidth="1"/>
  </cols>
  <sheetData>
    <row r="1" spans="1:13" ht="18" x14ac:dyDescent="0.35">
      <c r="A1" s="9" t="s">
        <v>0</v>
      </c>
      <c r="C1" s="5" t="s">
        <v>1</v>
      </c>
      <c r="E1" s="5" t="s">
        <v>3</v>
      </c>
      <c r="G1" s="4" t="s">
        <v>2</v>
      </c>
      <c r="I1" s="5" t="s">
        <v>6</v>
      </c>
    </row>
    <row r="2" spans="1:13" x14ac:dyDescent="0.25">
      <c r="A2" s="13">
        <v>14.15</v>
      </c>
      <c r="C2" s="5">
        <v>50</v>
      </c>
      <c r="E2" s="13">
        <f>1+1.4*LN(C2)</f>
        <v>6.4768322075994043</v>
      </c>
      <c r="G2" s="5">
        <f>(MAX(A2:A49)-MIN(A2:A49))/E3</f>
        <v>7.7142857142857027E-2</v>
      </c>
      <c r="I2" s="13">
        <v>14.1</v>
      </c>
    </row>
    <row r="3" spans="1:13" x14ac:dyDescent="0.25">
      <c r="A3" s="13">
        <v>14.15</v>
      </c>
      <c r="C3" s="5"/>
      <c r="E3" s="5">
        <v>7</v>
      </c>
      <c r="G3" s="5">
        <v>0.1</v>
      </c>
    </row>
    <row r="4" spans="1:13" x14ac:dyDescent="0.25">
      <c r="A4" s="13">
        <v>14.21</v>
      </c>
    </row>
    <row r="5" spans="1:13" x14ac:dyDescent="0.25">
      <c r="A5" s="13">
        <v>14.21</v>
      </c>
    </row>
    <row r="6" spans="1:13" x14ac:dyDescent="0.25">
      <c r="A6" s="13">
        <v>14.23</v>
      </c>
    </row>
    <row r="7" spans="1:13" x14ac:dyDescent="0.25">
      <c r="A7" s="13">
        <v>14.24</v>
      </c>
      <c r="C7" s="14" t="s">
        <v>7</v>
      </c>
      <c r="D7" s="14"/>
      <c r="F7" s="5" t="s">
        <v>8</v>
      </c>
      <c r="H7" s="5" t="s">
        <v>9</v>
      </c>
      <c r="J7" s="12" t="s">
        <v>10</v>
      </c>
      <c r="K7" s="4" t="s">
        <v>12</v>
      </c>
      <c r="M7" s="5" t="s">
        <v>23</v>
      </c>
    </row>
    <row r="8" spans="1:13" x14ac:dyDescent="0.25">
      <c r="A8" s="13">
        <v>14.25</v>
      </c>
      <c r="C8" s="13">
        <f>I2</f>
        <v>14.1</v>
      </c>
      <c r="D8" s="13">
        <f>C8+G3</f>
        <v>14.2</v>
      </c>
      <c r="F8" s="13">
        <v>2</v>
      </c>
      <c r="H8" s="5">
        <v>0</v>
      </c>
      <c r="J8" s="12">
        <f>H8/$C$2</f>
        <v>0</v>
      </c>
      <c r="K8" s="12">
        <f>G3</f>
        <v>0.1</v>
      </c>
      <c r="M8" s="5">
        <f>(C8+D8)/2</f>
        <v>14.149999999999999</v>
      </c>
    </row>
    <row r="9" spans="1:13" x14ac:dyDescent="0.25">
      <c r="A9" s="13">
        <v>14.28</v>
      </c>
      <c r="C9" s="13">
        <f t="shared" ref="C9:C14" si="0">D8</f>
        <v>14.2</v>
      </c>
      <c r="D9" s="13">
        <f t="shared" ref="D9:D14" si="1">C9+$G$3</f>
        <v>14.299999999999999</v>
      </c>
      <c r="F9" s="13">
        <v>6</v>
      </c>
      <c r="H9" s="5">
        <v>2</v>
      </c>
      <c r="J9" s="12">
        <f t="shared" ref="J9:J14" si="2">H9/$C$2</f>
        <v>0.04</v>
      </c>
      <c r="K9" s="12">
        <f>K8+$K$8</f>
        <v>0.2</v>
      </c>
      <c r="M9" s="5">
        <f t="shared" ref="M9:M14" si="3">(C9+D9)/2</f>
        <v>14.25</v>
      </c>
    </row>
    <row r="10" spans="1:13" x14ac:dyDescent="0.25">
      <c r="A10" s="13">
        <v>14.31</v>
      </c>
      <c r="C10" s="13">
        <f t="shared" si="0"/>
        <v>14.299999999999999</v>
      </c>
      <c r="D10" s="13">
        <f t="shared" si="1"/>
        <v>14.399999999999999</v>
      </c>
      <c r="F10" s="13">
        <v>14</v>
      </c>
      <c r="H10" s="5">
        <v>8</v>
      </c>
      <c r="J10" s="12">
        <f t="shared" si="2"/>
        <v>0.16</v>
      </c>
      <c r="K10" s="12">
        <f t="shared" ref="K10:K14" si="4">K9+$K$8</f>
        <v>0.30000000000000004</v>
      </c>
      <c r="M10" s="5">
        <f t="shared" si="3"/>
        <v>14.349999999999998</v>
      </c>
    </row>
    <row r="11" spans="1:13" x14ac:dyDescent="0.25">
      <c r="A11" s="13">
        <v>14.32</v>
      </c>
      <c r="C11" s="13">
        <f t="shared" si="0"/>
        <v>14.399999999999999</v>
      </c>
      <c r="D11" s="13">
        <f t="shared" si="1"/>
        <v>14.499999999999998</v>
      </c>
      <c r="F11" s="13">
        <v>9</v>
      </c>
      <c r="H11" s="5">
        <v>22</v>
      </c>
      <c r="J11" s="12">
        <f t="shared" si="2"/>
        <v>0.44</v>
      </c>
      <c r="K11" s="12">
        <f t="shared" si="4"/>
        <v>0.4</v>
      </c>
      <c r="M11" s="5">
        <f t="shared" si="3"/>
        <v>14.45</v>
      </c>
    </row>
    <row r="12" spans="1:13" x14ac:dyDescent="0.25">
      <c r="A12" s="13">
        <v>14.33</v>
      </c>
      <c r="C12" s="13">
        <f t="shared" si="0"/>
        <v>14.499999999999998</v>
      </c>
      <c r="D12" s="13">
        <f t="shared" si="1"/>
        <v>14.599999999999998</v>
      </c>
      <c r="F12" s="13">
        <v>16</v>
      </c>
      <c r="H12" s="5">
        <v>31</v>
      </c>
      <c r="J12" s="12">
        <f t="shared" si="2"/>
        <v>0.62</v>
      </c>
      <c r="K12" s="12">
        <f t="shared" si="4"/>
        <v>0.5</v>
      </c>
      <c r="M12" s="5">
        <f t="shared" si="3"/>
        <v>14.549999999999997</v>
      </c>
    </row>
    <row r="13" spans="1:13" x14ac:dyDescent="0.25">
      <c r="A13" s="13">
        <v>14.35</v>
      </c>
      <c r="C13" s="13">
        <f t="shared" si="0"/>
        <v>14.599999999999998</v>
      </c>
      <c r="D13" s="13">
        <f t="shared" si="1"/>
        <v>14.699999999999998</v>
      </c>
      <c r="F13" s="13">
        <v>3</v>
      </c>
      <c r="H13" s="5">
        <v>47</v>
      </c>
      <c r="J13" s="12">
        <f t="shared" si="2"/>
        <v>0.94</v>
      </c>
      <c r="K13" s="12">
        <f t="shared" si="4"/>
        <v>0.6</v>
      </c>
      <c r="M13" s="5">
        <f t="shared" si="3"/>
        <v>14.649999999999999</v>
      </c>
    </row>
    <row r="14" spans="1:13" x14ac:dyDescent="0.25">
      <c r="A14" s="13">
        <v>14.35</v>
      </c>
      <c r="C14" s="13">
        <f t="shared" si="0"/>
        <v>14.699999999999998</v>
      </c>
      <c r="D14" s="13">
        <f t="shared" si="1"/>
        <v>14.799999999999997</v>
      </c>
      <c r="F14" s="13">
        <v>0</v>
      </c>
      <c r="H14" s="5">
        <v>50</v>
      </c>
      <c r="J14" s="12">
        <f t="shared" si="2"/>
        <v>1</v>
      </c>
      <c r="K14" s="12">
        <f t="shared" si="4"/>
        <v>0.7</v>
      </c>
      <c r="M14" s="5">
        <f t="shared" si="3"/>
        <v>14.749999999999996</v>
      </c>
    </row>
    <row r="15" spans="1:13" x14ac:dyDescent="0.25">
      <c r="A15" s="13">
        <v>14.36</v>
      </c>
    </row>
    <row r="16" spans="1:13" x14ac:dyDescent="0.25">
      <c r="A16" s="13">
        <v>14.36</v>
      </c>
    </row>
    <row r="17" spans="1:1" x14ac:dyDescent="0.25">
      <c r="A17" s="13">
        <v>14.37</v>
      </c>
    </row>
    <row r="18" spans="1:1" x14ac:dyDescent="0.25">
      <c r="A18" s="13">
        <v>14.37</v>
      </c>
    </row>
    <row r="19" spans="1:1" x14ac:dyDescent="0.25">
      <c r="A19" s="13">
        <v>14.38</v>
      </c>
    </row>
    <row r="20" spans="1:1" x14ac:dyDescent="0.25">
      <c r="A20" s="13">
        <v>14.38</v>
      </c>
    </row>
    <row r="21" spans="1:1" x14ac:dyDescent="0.25">
      <c r="A21" s="13">
        <v>14.39</v>
      </c>
    </row>
    <row r="22" spans="1:1" x14ac:dyDescent="0.25">
      <c r="A22" s="13">
        <v>14.4</v>
      </c>
    </row>
    <row r="23" spans="1:1" x14ac:dyDescent="0.25">
      <c r="A23" s="13">
        <v>14.41</v>
      </c>
    </row>
    <row r="24" spans="1:1" x14ac:dyDescent="0.25">
      <c r="A24" s="13">
        <v>14.42</v>
      </c>
    </row>
    <row r="25" spans="1:1" x14ac:dyDescent="0.25">
      <c r="A25" s="13">
        <v>14.46</v>
      </c>
    </row>
    <row r="26" spans="1:1" x14ac:dyDescent="0.25">
      <c r="A26" s="13">
        <v>14.46</v>
      </c>
    </row>
    <row r="27" spans="1:1" x14ac:dyDescent="0.25">
      <c r="A27" s="13">
        <v>14.47</v>
      </c>
    </row>
    <row r="28" spans="1:1" x14ac:dyDescent="0.25">
      <c r="A28" s="13">
        <v>14.48</v>
      </c>
    </row>
    <row r="29" spans="1:1" x14ac:dyDescent="0.25">
      <c r="A29" s="13">
        <v>14.48</v>
      </c>
    </row>
    <row r="30" spans="1:1" x14ac:dyDescent="0.25">
      <c r="A30" s="13">
        <v>14.48</v>
      </c>
    </row>
    <row r="31" spans="1:1" x14ac:dyDescent="0.25">
      <c r="A31" s="13">
        <v>14.51</v>
      </c>
    </row>
    <row r="32" spans="1:1" x14ac:dyDescent="0.25">
      <c r="A32" s="13">
        <v>14.51</v>
      </c>
    </row>
    <row r="33" spans="1:6" x14ac:dyDescent="0.25">
      <c r="A33" s="13">
        <v>14.51</v>
      </c>
    </row>
    <row r="34" spans="1:6" x14ac:dyDescent="0.25">
      <c r="A34" s="13">
        <v>14.51</v>
      </c>
    </row>
    <row r="35" spans="1:6" x14ac:dyDescent="0.25">
      <c r="A35" s="13">
        <v>14.51</v>
      </c>
    </row>
    <row r="36" spans="1:6" x14ac:dyDescent="0.25">
      <c r="A36" s="13">
        <v>14.52</v>
      </c>
    </row>
    <row r="37" spans="1:6" x14ac:dyDescent="0.25">
      <c r="A37" s="13">
        <v>14.52</v>
      </c>
    </row>
    <row r="38" spans="1:6" x14ac:dyDescent="0.25">
      <c r="A38" s="13">
        <v>14.53</v>
      </c>
    </row>
    <row r="39" spans="1:6" x14ac:dyDescent="0.25">
      <c r="A39" s="13">
        <v>14.54</v>
      </c>
    </row>
    <row r="40" spans="1:6" x14ac:dyDescent="0.25">
      <c r="A40" s="13">
        <v>14.54</v>
      </c>
    </row>
    <row r="41" spans="1:6" x14ac:dyDescent="0.25">
      <c r="A41" s="13">
        <v>14.55</v>
      </c>
      <c r="D41" s="5" t="s">
        <v>13</v>
      </c>
      <c r="F41" s="5" t="s">
        <v>14</v>
      </c>
    </row>
    <row r="42" spans="1:6" x14ac:dyDescent="0.25">
      <c r="A42" s="13">
        <v>14.55</v>
      </c>
      <c r="D42" s="13">
        <f>C8</f>
        <v>14.1</v>
      </c>
      <c r="F42" s="5">
        <v>0</v>
      </c>
    </row>
    <row r="43" spans="1:6" x14ac:dyDescent="0.25">
      <c r="A43" s="13">
        <v>14.55</v>
      </c>
      <c r="D43" s="13">
        <f t="shared" ref="D43:D47" si="5">C9</f>
        <v>14.2</v>
      </c>
      <c r="F43" s="5">
        <f>H9</f>
        <v>2</v>
      </c>
    </row>
    <row r="44" spans="1:6" x14ac:dyDescent="0.25">
      <c r="A44" s="13">
        <v>14.56</v>
      </c>
      <c r="D44" s="13">
        <f t="shared" si="5"/>
        <v>14.299999999999999</v>
      </c>
      <c r="F44" s="5">
        <f t="shared" ref="F44:F48" si="6">H10</f>
        <v>8</v>
      </c>
    </row>
    <row r="45" spans="1:6" x14ac:dyDescent="0.25">
      <c r="A45" s="13">
        <v>14.56</v>
      </c>
      <c r="D45" s="13">
        <f t="shared" si="5"/>
        <v>14.399999999999999</v>
      </c>
      <c r="F45" s="5">
        <f t="shared" si="6"/>
        <v>22</v>
      </c>
    </row>
    <row r="46" spans="1:6" x14ac:dyDescent="0.25">
      <c r="A46" s="13">
        <v>14.58</v>
      </c>
      <c r="D46" s="13">
        <f>C12</f>
        <v>14.499999999999998</v>
      </c>
      <c r="F46" s="5">
        <f t="shared" si="6"/>
        <v>31</v>
      </c>
    </row>
    <row r="47" spans="1:6" x14ac:dyDescent="0.25">
      <c r="A47" s="13">
        <v>14.62</v>
      </c>
      <c r="D47" s="13">
        <f t="shared" si="5"/>
        <v>14.599999999999998</v>
      </c>
      <c r="F47" s="5">
        <f t="shared" si="6"/>
        <v>47</v>
      </c>
    </row>
    <row r="48" spans="1:6" x14ac:dyDescent="0.25">
      <c r="A48" s="13">
        <v>14.68</v>
      </c>
      <c r="D48" s="13">
        <f>C14</f>
        <v>14.699999999999998</v>
      </c>
      <c r="F48" s="5">
        <f t="shared" si="6"/>
        <v>50</v>
      </c>
    </row>
    <row r="49" spans="1:6" x14ac:dyDescent="0.25">
      <c r="A49" s="13">
        <v>14.69</v>
      </c>
      <c r="D49" s="13">
        <f>D14</f>
        <v>14.799999999999997</v>
      </c>
      <c r="F49" s="5">
        <f t="shared" ref="F49" si="7">H14</f>
        <v>50</v>
      </c>
    </row>
    <row r="54" spans="1:6" x14ac:dyDescent="0.25">
      <c r="D54" s="5" t="s">
        <v>13</v>
      </c>
      <c r="F54" s="5" t="s">
        <v>24</v>
      </c>
    </row>
    <row r="55" spans="1:6" x14ac:dyDescent="0.25">
      <c r="D55" s="13">
        <f>C8</f>
        <v>14.1</v>
      </c>
      <c r="F55" s="5">
        <v>0</v>
      </c>
    </row>
    <row r="56" spans="1:6" x14ac:dyDescent="0.25">
      <c r="D56" s="13">
        <f t="shared" ref="D56:D61" si="8">C9</f>
        <v>14.2</v>
      </c>
      <c r="F56" s="5">
        <f>J9</f>
        <v>0.04</v>
      </c>
    </row>
    <row r="57" spans="1:6" x14ac:dyDescent="0.25">
      <c r="D57" s="13">
        <f t="shared" si="8"/>
        <v>14.299999999999999</v>
      </c>
      <c r="F57" s="5">
        <f t="shared" ref="F57:F61" si="9">J10</f>
        <v>0.16</v>
      </c>
    </row>
    <row r="58" spans="1:6" x14ac:dyDescent="0.25">
      <c r="D58" s="13">
        <f t="shared" si="8"/>
        <v>14.399999999999999</v>
      </c>
      <c r="F58" s="5">
        <f t="shared" si="9"/>
        <v>0.44</v>
      </c>
    </row>
    <row r="59" spans="1:6" x14ac:dyDescent="0.25">
      <c r="D59" s="13">
        <f t="shared" si="8"/>
        <v>14.499999999999998</v>
      </c>
      <c r="F59" s="5">
        <f t="shared" si="9"/>
        <v>0.62</v>
      </c>
    </row>
    <row r="60" spans="1:6" x14ac:dyDescent="0.25">
      <c r="D60" s="13">
        <f t="shared" si="8"/>
        <v>14.599999999999998</v>
      </c>
      <c r="F60" s="5">
        <f t="shared" si="9"/>
        <v>0.94</v>
      </c>
    </row>
    <row r="61" spans="1:6" x14ac:dyDescent="0.25">
      <c r="D61" s="13">
        <f t="shared" si="8"/>
        <v>14.699999999999998</v>
      </c>
      <c r="F61" s="5">
        <f t="shared" si="9"/>
        <v>1</v>
      </c>
    </row>
    <row r="62" spans="1:6" x14ac:dyDescent="0.25">
      <c r="D62" s="13">
        <v>14.8</v>
      </c>
      <c r="F62" s="5">
        <f>1</f>
        <v>1</v>
      </c>
    </row>
  </sheetData>
  <sortState ref="A2:A51">
    <sortCondition ref="A2"/>
  </sortState>
  <mergeCells count="1">
    <mergeCell ref="C7:D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 2</vt:lpstr>
      <vt:lpstr>Задание 3. №1</vt:lpstr>
      <vt:lpstr>Задание 3. №2</vt:lpstr>
      <vt:lpstr>Задание 4</vt:lpstr>
      <vt:lpstr>Задание 5</vt:lpstr>
      <vt:lpstr>Задание 6</vt:lpstr>
      <vt:lpstr>Задание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2020-11-06T17:59:45Z</dcterms:modified>
</cp:coreProperties>
</file>