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FAE373F3-7796-402F-B806-9BA49FEEB173}" xr6:coauthVersionLast="47" xr6:coauthVersionMax="47" xr10:uidLastSave="{00000000-0000-0000-0000-000000000000}"/>
  <bookViews>
    <workbookView xWindow="-108" yWindow="-108" windowWidth="23256" windowHeight="12576" tabRatio="576" activeTab="4" xr2:uid="{00000000-000D-0000-FFFF-FFFF00000000}"/>
  </bookViews>
  <sheets>
    <sheet name="Фрукты" sheetId="1" r:id="rId1"/>
    <sheet name="Овощи" sheetId="2" r:id="rId2"/>
    <sheet name="Орехи и семена" sheetId="3" r:id="rId3"/>
    <sheet name="Зерновые" sheetId="4" r:id="rId4"/>
    <sheet name="Бобовые" sheetId="9" r:id="rId5"/>
    <sheet name="Грибы" sheetId="10" r:id="rId6"/>
    <sheet name="Масла" sheetId="6" r:id="rId7"/>
    <sheet name="Травы и специи" sheetId="7" r:id="rId8"/>
    <sheet name="Добавки" sheetId="13" r:id="rId9"/>
    <sheet name="Психоактивы" sheetId="12" r:id="rId10"/>
    <sheet name="Животные" sheetId="11" r:id="rId11"/>
    <sheet name="ИТОГО" sheetId="8" r:id="rId12"/>
    <sheet name="Лист1" sheetId="14" r:id="rId13"/>
  </sheets>
  <calcPr calcId="181029" calcMode="manual"/>
</workbook>
</file>

<file path=xl/calcChain.xml><?xml version="1.0" encoding="utf-8"?>
<calcChain xmlns="http://schemas.openxmlformats.org/spreadsheetml/2006/main">
  <c r="P58" i="8" l="1"/>
  <c r="P56" i="8"/>
  <c r="P54" i="8"/>
  <c r="P53" i="8"/>
  <c r="P52" i="8"/>
  <c r="P51" i="8"/>
  <c r="P50" i="8"/>
  <c r="P49" i="8"/>
  <c r="P48" i="8"/>
  <c r="P47" i="8"/>
  <c r="Q7" i="8"/>
  <c r="P7" i="8"/>
  <c r="L6" i="8"/>
  <c r="L7" i="8"/>
  <c r="L8" i="8"/>
  <c r="L9" i="8"/>
  <c r="L10" i="8"/>
  <c r="L11" i="8"/>
  <c r="L13" i="8"/>
  <c r="L14" i="8"/>
  <c r="L15" i="8"/>
  <c r="L16" i="8"/>
  <c r="L17" i="8"/>
  <c r="L18" i="8"/>
  <c r="L19" i="8"/>
  <c r="L20" i="8"/>
  <c r="L21" i="8"/>
  <c r="L22" i="8"/>
  <c r="L23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2" i="8"/>
  <c r="L43" i="8"/>
  <c r="L44" i="8"/>
  <c r="L45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6" i="8"/>
  <c r="L67" i="8"/>
  <c r="L5" i="8"/>
  <c r="L3" i="8"/>
  <c r="E66" i="8"/>
  <c r="F66" i="8"/>
  <c r="G66" i="8"/>
  <c r="H66" i="8"/>
  <c r="I66" i="8"/>
  <c r="J66" i="8"/>
  <c r="K66" i="8"/>
  <c r="M66" i="8"/>
  <c r="N66" i="8"/>
  <c r="E67" i="8"/>
  <c r="F67" i="8"/>
  <c r="G67" i="8"/>
  <c r="H67" i="8"/>
  <c r="I67" i="8"/>
  <c r="J67" i="8"/>
  <c r="K67" i="8"/>
  <c r="M67" i="8"/>
  <c r="N67" i="8"/>
  <c r="D66" i="8"/>
  <c r="D67" i="8"/>
  <c r="N70" i="8"/>
  <c r="N71" i="8"/>
  <c r="N3" i="8"/>
  <c r="M3" i="8"/>
  <c r="K3" i="8"/>
  <c r="J3" i="8"/>
  <c r="I3" i="8"/>
  <c r="H3" i="8"/>
  <c r="G3" i="8"/>
  <c r="F3" i="8"/>
  <c r="E3" i="8"/>
  <c r="D3" i="8"/>
  <c r="N69" i="8"/>
  <c r="M69" i="8"/>
  <c r="O69" i="8" s="1"/>
  <c r="M70" i="8"/>
  <c r="O70" i="8" s="1"/>
  <c r="M71" i="8"/>
  <c r="M6" i="8"/>
  <c r="M7" i="8"/>
  <c r="M8" i="8"/>
  <c r="M9" i="8"/>
  <c r="M10" i="8"/>
  <c r="M11" i="8"/>
  <c r="M13" i="8"/>
  <c r="M14" i="8"/>
  <c r="M15" i="8"/>
  <c r="M16" i="8"/>
  <c r="M17" i="8"/>
  <c r="M18" i="8"/>
  <c r="M19" i="8"/>
  <c r="M20" i="8"/>
  <c r="M21" i="8"/>
  <c r="M22" i="8"/>
  <c r="M23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2" i="8"/>
  <c r="M43" i="8"/>
  <c r="M44" i="8"/>
  <c r="M45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5" i="8"/>
  <c r="N6" i="8"/>
  <c r="N7" i="8"/>
  <c r="N8" i="8"/>
  <c r="N9" i="8"/>
  <c r="N10" i="8"/>
  <c r="N11" i="8"/>
  <c r="N13" i="8"/>
  <c r="N14" i="8"/>
  <c r="N15" i="8"/>
  <c r="N16" i="8"/>
  <c r="N17" i="8"/>
  <c r="N18" i="8"/>
  <c r="N19" i="8"/>
  <c r="N20" i="8"/>
  <c r="N21" i="8"/>
  <c r="N22" i="8"/>
  <c r="N23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2" i="8"/>
  <c r="N43" i="8"/>
  <c r="N44" i="8"/>
  <c r="N45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5" i="8"/>
  <c r="K6" i="8"/>
  <c r="K7" i="8"/>
  <c r="K8" i="8"/>
  <c r="K9" i="8"/>
  <c r="K10" i="8"/>
  <c r="K11" i="8"/>
  <c r="K13" i="8"/>
  <c r="K14" i="8"/>
  <c r="K15" i="8"/>
  <c r="K16" i="8"/>
  <c r="K17" i="8"/>
  <c r="K18" i="8"/>
  <c r="K19" i="8"/>
  <c r="K20" i="8"/>
  <c r="K21" i="8"/>
  <c r="K22" i="8"/>
  <c r="K23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2" i="8"/>
  <c r="K43" i="8"/>
  <c r="K44" i="8"/>
  <c r="K45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5" i="8"/>
  <c r="J6" i="8"/>
  <c r="J7" i="8"/>
  <c r="J8" i="8"/>
  <c r="J9" i="8"/>
  <c r="J10" i="8"/>
  <c r="J11" i="8"/>
  <c r="J13" i="8"/>
  <c r="J14" i="8"/>
  <c r="J15" i="8"/>
  <c r="J16" i="8"/>
  <c r="J17" i="8"/>
  <c r="J18" i="8"/>
  <c r="J19" i="8"/>
  <c r="J20" i="8"/>
  <c r="J21" i="8"/>
  <c r="J22" i="8"/>
  <c r="J23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2" i="8"/>
  <c r="J43" i="8"/>
  <c r="J44" i="8"/>
  <c r="J45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5" i="8"/>
  <c r="E6" i="8"/>
  <c r="F6" i="8"/>
  <c r="G6" i="8"/>
  <c r="H6" i="8"/>
  <c r="I6" i="8"/>
  <c r="E7" i="8"/>
  <c r="F7" i="8"/>
  <c r="G7" i="8"/>
  <c r="H7" i="8"/>
  <c r="I7" i="8"/>
  <c r="E8" i="8"/>
  <c r="F8" i="8"/>
  <c r="G8" i="8"/>
  <c r="H8" i="8"/>
  <c r="I8" i="8"/>
  <c r="E9" i="8"/>
  <c r="F9" i="8"/>
  <c r="G9" i="8"/>
  <c r="H9" i="8"/>
  <c r="I9" i="8"/>
  <c r="E10" i="8"/>
  <c r="F10" i="8"/>
  <c r="G10" i="8"/>
  <c r="H10" i="8"/>
  <c r="I10" i="8"/>
  <c r="E11" i="8"/>
  <c r="F11" i="8"/>
  <c r="G11" i="8"/>
  <c r="H11" i="8"/>
  <c r="I11" i="8"/>
  <c r="E13" i="8"/>
  <c r="F13" i="8"/>
  <c r="G13" i="8"/>
  <c r="H13" i="8"/>
  <c r="I13" i="8"/>
  <c r="E14" i="8"/>
  <c r="F14" i="8"/>
  <c r="G14" i="8"/>
  <c r="H14" i="8"/>
  <c r="I14" i="8"/>
  <c r="E15" i="8"/>
  <c r="F15" i="8"/>
  <c r="G15" i="8"/>
  <c r="H15" i="8"/>
  <c r="I15" i="8"/>
  <c r="E16" i="8"/>
  <c r="F16" i="8"/>
  <c r="G16" i="8"/>
  <c r="H16" i="8"/>
  <c r="I16" i="8"/>
  <c r="E17" i="8"/>
  <c r="F17" i="8"/>
  <c r="G17" i="8"/>
  <c r="H17" i="8"/>
  <c r="I17" i="8"/>
  <c r="E18" i="8"/>
  <c r="F18" i="8"/>
  <c r="G18" i="8"/>
  <c r="H18" i="8"/>
  <c r="I18" i="8"/>
  <c r="E19" i="8"/>
  <c r="F19" i="8"/>
  <c r="G19" i="8"/>
  <c r="H19" i="8"/>
  <c r="I19" i="8"/>
  <c r="E20" i="8"/>
  <c r="F20" i="8"/>
  <c r="G20" i="8"/>
  <c r="H20" i="8"/>
  <c r="I20" i="8"/>
  <c r="E21" i="8"/>
  <c r="F21" i="8"/>
  <c r="G21" i="8"/>
  <c r="H21" i="8"/>
  <c r="I21" i="8"/>
  <c r="E22" i="8"/>
  <c r="F22" i="8"/>
  <c r="G22" i="8"/>
  <c r="H22" i="8"/>
  <c r="I22" i="8"/>
  <c r="E23" i="8"/>
  <c r="F23" i="8"/>
  <c r="G23" i="8"/>
  <c r="H23" i="8"/>
  <c r="I23" i="8"/>
  <c r="E25" i="8"/>
  <c r="F25" i="8"/>
  <c r="G25" i="8"/>
  <c r="H25" i="8"/>
  <c r="I25" i="8"/>
  <c r="E26" i="8"/>
  <c r="F26" i="8"/>
  <c r="G26" i="8"/>
  <c r="H26" i="8"/>
  <c r="I26" i="8"/>
  <c r="E27" i="8"/>
  <c r="F27" i="8"/>
  <c r="G27" i="8"/>
  <c r="H27" i="8"/>
  <c r="I27" i="8"/>
  <c r="E28" i="8"/>
  <c r="F28" i="8"/>
  <c r="G28" i="8"/>
  <c r="H28" i="8"/>
  <c r="I28" i="8"/>
  <c r="E29" i="8"/>
  <c r="F29" i="8"/>
  <c r="G29" i="8"/>
  <c r="H29" i="8"/>
  <c r="I29" i="8"/>
  <c r="E30" i="8"/>
  <c r="F30" i="8"/>
  <c r="G30" i="8"/>
  <c r="H30" i="8"/>
  <c r="I30" i="8"/>
  <c r="E31" i="8"/>
  <c r="F31" i="8"/>
  <c r="G31" i="8"/>
  <c r="H31" i="8"/>
  <c r="I31" i="8"/>
  <c r="E32" i="8"/>
  <c r="F32" i="8"/>
  <c r="G32" i="8"/>
  <c r="H32" i="8"/>
  <c r="I32" i="8"/>
  <c r="E33" i="8"/>
  <c r="F33" i="8"/>
  <c r="G33" i="8"/>
  <c r="H33" i="8"/>
  <c r="I33" i="8"/>
  <c r="E34" i="8"/>
  <c r="F34" i="8"/>
  <c r="G34" i="8"/>
  <c r="H34" i="8"/>
  <c r="I34" i="8"/>
  <c r="E35" i="8"/>
  <c r="F35" i="8"/>
  <c r="G35" i="8"/>
  <c r="H35" i="8"/>
  <c r="I35" i="8"/>
  <c r="E36" i="8"/>
  <c r="F36" i="8"/>
  <c r="G36" i="8"/>
  <c r="H36" i="8"/>
  <c r="I36" i="8"/>
  <c r="E37" i="8"/>
  <c r="F37" i="8"/>
  <c r="G37" i="8"/>
  <c r="H37" i="8"/>
  <c r="I37" i="8"/>
  <c r="E38" i="8"/>
  <c r="F38" i="8"/>
  <c r="G38" i="8"/>
  <c r="H38" i="8"/>
  <c r="I38" i="8"/>
  <c r="E39" i="8"/>
  <c r="F39" i="8"/>
  <c r="G39" i="8"/>
  <c r="H39" i="8"/>
  <c r="I39" i="8"/>
  <c r="E40" i="8"/>
  <c r="F40" i="8"/>
  <c r="G40" i="8"/>
  <c r="H40" i="8"/>
  <c r="I40" i="8"/>
  <c r="E42" i="8"/>
  <c r="F42" i="8"/>
  <c r="G42" i="8"/>
  <c r="H42" i="8"/>
  <c r="I42" i="8"/>
  <c r="E43" i="8"/>
  <c r="F43" i="8"/>
  <c r="G43" i="8"/>
  <c r="H43" i="8"/>
  <c r="I43" i="8"/>
  <c r="E44" i="8"/>
  <c r="F44" i="8"/>
  <c r="G44" i="8"/>
  <c r="H44" i="8"/>
  <c r="I44" i="8"/>
  <c r="E45" i="8"/>
  <c r="F45" i="8"/>
  <c r="G45" i="8"/>
  <c r="H45" i="8"/>
  <c r="I45" i="8"/>
  <c r="E47" i="8"/>
  <c r="F47" i="8"/>
  <c r="G47" i="8"/>
  <c r="H47" i="8"/>
  <c r="I47" i="8"/>
  <c r="E48" i="8"/>
  <c r="F48" i="8"/>
  <c r="G48" i="8"/>
  <c r="H48" i="8"/>
  <c r="I48" i="8"/>
  <c r="E49" i="8"/>
  <c r="F49" i="8"/>
  <c r="G49" i="8"/>
  <c r="H49" i="8"/>
  <c r="I49" i="8"/>
  <c r="E50" i="8"/>
  <c r="F50" i="8"/>
  <c r="G50" i="8"/>
  <c r="H50" i="8"/>
  <c r="I50" i="8"/>
  <c r="E51" i="8"/>
  <c r="F51" i="8"/>
  <c r="G51" i="8"/>
  <c r="H51" i="8"/>
  <c r="I51" i="8"/>
  <c r="E52" i="8"/>
  <c r="F52" i="8"/>
  <c r="G52" i="8"/>
  <c r="H52" i="8"/>
  <c r="I52" i="8"/>
  <c r="E53" i="8"/>
  <c r="F53" i="8"/>
  <c r="G53" i="8"/>
  <c r="H53" i="8"/>
  <c r="I53" i="8"/>
  <c r="E54" i="8"/>
  <c r="F54" i="8"/>
  <c r="G54" i="8"/>
  <c r="H54" i="8"/>
  <c r="I54" i="8"/>
  <c r="E55" i="8"/>
  <c r="F55" i="8"/>
  <c r="G55" i="8"/>
  <c r="H55" i="8"/>
  <c r="I55" i="8"/>
  <c r="E56" i="8"/>
  <c r="F56" i="8"/>
  <c r="G56" i="8"/>
  <c r="H56" i="8"/>
  <c r="I56" i="8"/>
  <c r="E57" i="8"/>
  <c r="F57" i="8"/>
  <c r="G57" i="8"/>
  <c r="H57" i="8"/>
  <c r="I57" i="8"/>
  <c r="E58" i="8"/>
  <c r="F58" i="8"/>
  <c r="G58" i="8"/>
  <c r="H58" i="8"/>
  <c r="I58" i="8"/>
  <c r="E59" i="8"/>
  <c r="F59" i="8"/>
  <c r="G59" i="8"/>
  <c r="H59" i="8"/>
  <c r="I59" i="8"/>
  <c r="E60" i="8"/>
  <c r="F60" i="8"/>
  <c r="G60" i="8"/>
  <c r="H60" i="8"/>
  <c r="I60" i="8"/>
  <c r="E61" i="8"/>
  <c r="F61" i="8"/>
  <c r="G61" i="8"/>
  <c r="H61" i="8"/>
  <c r="I61" i="8"/>
  <c r="E62" i="8"/>
  <c r="F62" i="8"/>
  <c r="G62" i="8"/>
  <c r="H62" i="8"/>
  <c r="I62" i="8"/>
  <c r="E63" i="8"/>
  <c r="F63" i="8"/>
  <c r="G63" i="8"/>
  <c r="H63" i="8"/>
  <c r="I63" i="8"/>
  <c r="E64" i="8"/>
  <c r="F64" i="8"/>
  <c r="G64" i="8"/>
  <c r="H64" i="8"/>
  <c r="I64" i="8"/>
  <c r="I5" i="8"/>
  <c r="H5" i="8"/>
  <c r="G5" i="8"/>
  <c r="F5" i="8"/>
  <c r="E5" i="8"/>
  <c r="D32" i="8"/>
  <c r="D6" i="8"/>
  <c r="D7" i="8"/>
  <c r="D8" i="8"/>
  <c r="D9" i="8"/>
  <c r="D10" i="8"/>
  <c r="D11" i="8"/>
  <c r="D13" i="8"/>
  <c r="D14" i="8"/>
  <c r="D15" i="8"/>
  <c r="D16" i="8"/>
  <c r="D17" i="8"/>
  <c r="D18" i="8"/>
  <c r="D19" i="8"/>
  <c r="D20" i="8"/>
  <c r="D21" i="8"/>
  <c r="D22" i="8"/>
  <c r="D23" i="8"/>
  <c r="D25" i="8"/>
  <c r="D26" i="8"/>
  <c r="D27" i="8"/>
  <c r="D28" i="8"/>
  <c r="D29" i="8"/>
  <c r="D30" i="8"/>
  <c r="D31" i="8"/>
  <c r="D33" i="8"/>
  <c r="D34" i="8"/>
  <c r="D35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5" i="8"/>
  <c r="O5" i="8" l="1"/>
  <c r="O63" i="8"/>
  <c r="O59" i="8"/>
  <c r="O55" i="8"/>
  <c r="O51" i="8"/>
  <c r="O47" i="8"/>
  <c r="O42" i="8"/>
  <c r="O37" i="8"/>
  <c r="O33" i="8"/>
  <c r="O29" i="8"/>
  <c r="O25" i="8"/>
  <c r="O20" i="8"/>
  <c r="O16" i="8"/>
  <c r="O11" i="8"/>
  <c r="O7" i="8"/>
  <c r="O67" i="8"/>
  <c r="O62" i="8"/>
  <c r="O58" i="8"/>
  <c r="O54" i="8"/>
  <c r="O50" i="8"/>
  <c r="Q50" i="8" s="1"/>
  <c r="O45" i="8"/>
  <c r="O40" i="8"/>
  <c r="O36" i="8"/>
  <c r="O32" i="8"/>
  <c r="O28" i="8"/>
  <c r="O23" i="8"/>
  <c r="O19" i="8"/>
  <c r="O15" i="8"/>
  <c r="O10" i="8"/>
  <c r="O6" i="8"/>
  <c r="O71" i="8"/>
  <c r="O66" i="8"/>
  <c r="O61" i="8"/>
  <c r="O57" i="8"/>
  <c r="O53" i="8"/>
  <c r="O49" i="8"/>
  <c r="O44" i="8"/>
  <c r="O39" i="8"/>
  <c r="O35" i="8"/>
  <c r="O31" i="8"/>
  <c r="O27" i="8"/>
  <c r="O22" i="8"/>
  <c r="O18" i="8"/>
  <c r="O14" i="8"/>
  <c r="O9" i="8"/>
  <c r="O64" i="8"/>
  <c r="O60" i="8"/>
  <c r="O56" i="8"/>
  <c r="O52" i="8"/>
  <c r="Q52" i="8" s="1"/>
  <c r="O48" i="8"/>
  <c r="Q48" i="8" s="1"/>
  <c r="O43" i="8"/>
  <c r="O38" i="8"/>
  <c r="O34" i="8"/>
  <c r="O30" i="8"/>
  <c r="O26" i="8"/>
  <c r="O21" i="8"/>
  <c r="O17" i="8"/>
  <c r="O13" i="8"/>
  <c r="O8" i="8"/>
  <c r="Q56" i="8"/>
  <c r="Q51" i="8"/>
  <c r="Q47" i="8"/>
  <c r="Q53" i="8"/>
  <c r="Q49" i="8"/>
  <c r="Q58" i="8"/>
  <c r="O3" i="8"/>
  <c r="Q5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O23" authorId="0" shapeId="0" xr:uid="{00000000-0006-0000-0B00-000001000000}">
      <text>
        <r>
          <rPr>
            <b/>
            <sz val="8"/>
            <color indexed="81"/>
            <rFont val="Tahoma"/>
            <family val="2"/>
            <charset val="204"/>
          </rPr>
          <t xml:space="preserve">VeganWorld.ru:
</t>
        </r>
        <r>
          <rPr>
            <sz val="8"/>
            <color indexed="81"/>
            <rFont val="Tahoma"/>
            <family val="2"/>
            <charset val="204"/>
          </rPr>
          <t>Значение не верное (существенно ниже действительного) по причине отсутствия в базе достаточных данных по фтору.</t>
        </r>
      </text>
    </comment>
    <comment ref="O39" authorId="0" shapeId="0" xr:uid="{00000000-0006-0000-0B00-000002000000}">
      <text>
        <r>
          <rPr>
            <b/>
            <sz val="8"/>
            <color indexed="81"/>
            <rFont val="Tahoma"/>
            <family val="2"/>
            <charset val="204"/>
          </rPr>
          <t xml:space="preserve">VeganWorld.ru:
</t>
        </r>
        <r>
          <rPr>
            <sz val="8"/>
            <color indexed="81"/>
            <rFont val="Tahoma"/>
            <family val="2"/>
            <charset val="204"/>
          </rPr>
          <t>Значение не верное (ниже действительного) по причине отсутствия в базе достаточных данных по холину.</t>
        </r>
      </text>
    </comment>
    <comment ref="O40" authorId="0" shapeId="0" xr:uid="{00000000-0006-0000-0B00-000003000000}">
      <text>
        <r>
          <rPr>
            <b/>
            <sz val="8"/>
            <color indexed="81"/>
            <rFont val="Tahoma"/>
            <family val="2"/>
            <charset val="204"/>
          </rPr>
          <t xml:space="preserve">VeganWorld.ru:
</t>
        </r>
        <r>
          <rPr>
            <sz val="8"/>
            <color indexed="81"/>
            <rFont val="Tahoma"/>
            <family val="2"/>
            <charset val="204"/>
          </rPr>
          <t>Значение не верное (существенно ниже действительного) по причине отсутствия в базе достаточных данных по бетаину.</t>
        </r>
      </text>
    </comment>
    <comment ref="O66" authorId="0" shapeId="0" xr:uid="{00000000-0006-0000-0B00-000004000000}">
      <text>
        <r>
          <rPr>
            <b/>
            <sz val="8"/>
            <color indexed="81"/>
            <rFont val="Tahoma"/>
            <family val="2"/>
            <charset val="204"/>
          </rPr>
          <t xml:space="preserve">VeganWorld.ru:
</t>
        </r>
        <r>
          <rPr>
            <sz val="8"/>
            <color indexed="81"/>
            <rFont val="Tahoma"/>
            <family val="2"/>
            <charset val="204"/>
          </rPr>
          <t>Значение не верное (ниже действительного) по причине отсутствия в базе достаточных данных по линоленовой кислоте.</t>
        </r>
      </text>
    </comment>
    <comment ref="O67" authorId="0" shapeId="0" xr:uid="{00000000-0006-0000-0B00-000005000000}">
      <text>
        <r>
          <rPr>
            <b/>
            <sz val="8"/>
            <color indexed="81"/>
            <rFont val="Tahoma"/>
            <family val="2"/>
            <charset val="204"/>
          </rPr>
          <t xml:space="preserve">VeganWorld.ru:
</t>
        </r>
        <r>
          <rPr>
            <sz val="8"/>
            <color indexed="81"/>
            <rFont val="Tahoma"/>
            <family val="2"/>
            <charset val="204"/>
          </rPr>
          <t>Значение не верное (ниже действительного) по причине отсутствия в базе достаточных данных по линолевой кислоте.</t>
        </r>
      </text>
    </comment>
  </commentList>
</comments>
</file>

<file path=xl/sharedStrings.xml><?xml version="1.0" encoding="utf-8"?>
<sst xmlns="http://schemas.openxmlformats.org/spreadsheetml/2006/main" count="2420" uniqueCount="665">
  <si>
    <t>Энергия, кКал</t>
  </si>
  <si>
    <t>Общие</t>
  </si>
  <si>
    <t>Минералы</t>
  </si>
  <si>
    <t>Витамины</t>
  </si>
  <si>
    <t>А, ретинол, МЕ</t>
  </si>
  <si>
    <t>Вода, г</t>
  </si>
  <si>
    <t>Белки, г</t>
  </si>
  <si>
    <t>Жиры, г</t>
  </si>
  <si>
    <t>Углеводы, г</t>
  </si>
  <si>
    <t>Кальций, Ca, мг</t>
  </si>
  <si>
    <t>Железо, Fe, мг</t>
  </si>
  <si>
    <t>Магний, Mg, мг</t>
  </si>
  <si>
    <t>Фосфор, P, мг</t>
  </si>
  <si>
    <t>Калий, K, мг</t>
  </si>
  <si>
    <t>Натрий, Na, мг</t>
  </si>
  <si>
    <t>Цинк, Zn, мг</t>
  </si>
  <si>
    <t>Медь, Cu, мг</t>
  </si>
  <si>
    <t>Марганец, Mn, мг</t>
  </si>
  <si>
    <t>Селен, Se, мкг</t>
  </si>
  <si>
    <t>Фтор, F, мкг</t>
  </si>
  <si>
    <t>C, аскорбиновая к-та, мг</t>
  </si>
  <si>
    <t>B1, тиамин, мг</t>
  </si>
  <si>
    <t>B2, рибофлавин, мг</t>
  </si>
  <si>
    <t>B3, ниацин, мг</t>
  </si>
  <si>
    <t>B5, пантотеновая к-та, мг</t>
  </si>
  <si>
    <t>В4, холин, мг</t>
  </si>
  <si>
    <t>A, ретинол, мкг</t>
  </si>
  <si>
    <t>E, α-токоферол, мг</t>
  </si>
  <si>
    <t>D (D2+D3), мкг</t>
  </si>
  <si>
    <t>D, МЕ</t>
  </si>
  <si>
    <t>K, филлохинон, мкг</t>
  </si>
  <si>
    <t>Норма</t>
  </si>
  <si>
    <t>Сахара, г</t>
  </si>
  <si>
    <t>Волокна, г</t>
  </si>
  <si>
    <t>Аминокислоты</t>
  </si>
  <si>
    <t>Триптофан, г</t>
  </si>
  <si>
    <t>Треонин, г</t>
  </si>
  <si>
    <t>Изолейцин, г</t>
  </si>
  <si>
    <t>Лейцин, г</t>
  </si>
  <si>
    <t>Лизин, г</t>
  </si>
  <si>
    <t>Метионин, г</t>
  </si>
  <si>
    <t>Цистин, г</t>
  </si>
  <si>
    <t>Тирозин, г</t>
  </si>
  <si>
    <t>Аланин, г</t>
  </si>
  <si>
    <t>Аспарагиновая кислота, г</t>
  </si>
  <si>
    <t>Глутаминовая кислота, г</t>
  </si>
  <si>
    <t>Глицин, г</t>
  </si>
  <si>
    <t>Пролин, г</t>
  </si>
  <si>
    <t>Серин, г</t>
  </si>
  <si>
    <t>Валин, г</t>
  </si>
  <si>
    <t>Фенилаланин, г</t>
  </si>
  <si>
    <t>Аргинин, г</t>
  </si>
  <si>
    <t>Гистидин, г</t>
  </si>
  <si>
    <t>Жирные кислоты</t>
  </si>
  <si>
    <t>Холестерин, мг</t>
  </si>
  <si>
    <t>Насыщенные,  г</t>
  </si>
  <si>
    <t>Мононенасыщенные,  г</t>
  </si>
  <si>
    <t>Полиненасыщенные,  г</t>
  </si>
  <si>
    <t>Яблоко</t>
  </si>
  <si>
    <t>B6, пиридоксин, мг</t>
  </si>
  <si>
    <t>микров.</t>
  </si>
  <si>
    <t>конс., сах.</t>
  </si>
  <si>
    <t>сырое</t>
  </si>
  <si>
    <t>вар., б/к</t>
  </si>
  <si>
    <t>сырое б/к</t>
  </si>
  <si>
    <t>сушён.</t>
  </si>
  <si>
    <t>Груша</t>
  </si>
  <si>
    <t>сырая</t>
  </si>
  <si>
    <t>конс. б/с</t>
  </si>
  <si>
    <t>конс. сироп</t>
  </si>
  <si>
    <t>Банан</t>
  </si>
  <si>
    <t>сырой</t>
  </si>
  <si>
    <t>Апельсин</t>
  </si>
  <si>
    <t>кожура</t>
  </si>
  <si>
    <t>конс. сок б/с</t>
  </si>
  <si>
    <t>свеж. сок</t>
  </si>
  <si>
    <t>Мандарин</t>
  </si>
  <si>
    <t>Лимон</t>
  </si>
  <si>
    <t>Грейпфрут</t>
  </si>
  <si>
    <t>Абрикос</t>
  </si>
  <si>
    <t>сушёный</t>
  </si>
  <si>
    <t>консерв.</t>
  </si>
  <si>
    <t>Персик</t>
  </si>
  <si>
    <t>Киви</t>
  </si>
  <si>
    <t>сырой голд</t>
  </si>
  <si>
    <t>сырой грин</t>
  </si>
  <si>
    <t>Вишня</t>
  </si>
  <si>
    <t>морож.</t>
  </si>
  <si>
    <t>Черешня</t>
  </si>
  <si>
    <t>морож. с сах.</t>
  </si>
  <si>
    <t>Слива</t>
  </si>
  <si>
    <t>чёрнослив</t>
  </si>
  <si>
    <t>Арбуз</t>
  </si>
  <si>
    <t>Дыня</t>
  </si>
  <si>
    <t>кассаба</t>
  </si>
  <si>
    <t>обыкн.</t>
  </si>
  <si>
    <t>Виноград</t>
  </si>
  <si>
    <t>томпсон</t>
  </si>
  <si>
    <t>американ</t>
  </si>
  <si>
    <t>сок конс.</t>
  </si>
  <si>
    <t>листья</t>
  </si>
  <si>
    <t>Изюм</t>
  </si>
  <si>
    <t>с кост.</t>
  </si>
  <si>
    <t>без кост.</t>
  </si>
  <si>
    <t>голден б/к</t>
  </si>
  <si>
    <t>Помидор</t>
  </si>
  <si>
    <t>красный</t>
  </si>
  <si>
    <t>оранжевый</t>
  </si>
  <si>
    <t>зелёный</t>
  </si>
  <si>
    <t>жёлтый</t>
  </si>
  <si>
    <t>суш. на солнце</t>
  </si>
  <si>
    <t>Огурец</t>
  </si>
  <si>
    <t>сырой с/к</t>
  </si>
  <si>
    <t>сырой без/к</t>
  </si>
  <si>
    <t>Перец сладкий</t>
  </si>
  <si>
    <t xml:space="preserve">сотэ </t>
  </si>
  <si>
    <t xml:space="preserve">морож. </t>
  </si>
  <si>
    <t>варёный</t>
  </si>
  <si>
    <t>Картофель</t>
  </si>
  <si>
    <t>печ. б/к</t>
  </si>
  <si>
    <t>печ. с/к</t>
  </si>
  <si>
    <t>в мунд.</t>
  </si>
  <si>
    <t>варёная</t>
  </si>
  <si>
    <t>Капуста краснокачанная</t>
  </si>
  <si>
    <t>Капуста белокачанная</t>
  </si>
  <si>
    <t>Капуста пекинская</t>
  </si>
  <si>
    <t>Капуста савойская</t>
  </si>
  <si>
    <t>морож., пригот.</t>
  </si>
  <si>
    <t>Брокколи</t>
  </si>
  <si>
    <t>Кольраби</t>
  </si>
  <si>
    <t>Брюссельская капуста</t>
  </si>
  <si>
    <t>Морковь</t>
  </si>
  <si>
    <t>Свекла</t>
  </si>
  <si>
    <t>Кабачок летний</t>
  </si>
  <si>
    <t>Кабачок зимний</t>
  </si>
  <si>
    <t>печёный</t>
  </si>
  <si>
    <t>Кабачок цуккини</t>
  </si>
  <si>
    <t>сырой с кож.</t>
  </si>
  <si>
    <t>Тыква</t>
  </si>
  <si>
    <t>Баклажан</t>
  </si>
  <si>
    <t>Редис</t>
  </si>
  <si>
    <t>Редька дайкон</t>
  </si>
  <si>
    <t>Редис ледяная сосулька</t>
  </si>
  <si>
    <t>Спаржа</t>
  </si>
  <si>
    <t>морож., приготов.</t>
  </si>
  <si>
    <t>Шпинат</t>
  </si>
  <si>
    <t>Салат-латук</t>
  </si>
  <si>
    <t>Щавель</t>
  </si>
  <si>
    <t>Грецкий орех</t>
  </si>
  <si>
    <t>Лесной орех / фундук</t>
  </si>
  <si>
    <t>бланшир.</t>
  </si>
  <si>
    <t>Миндаль</t>
  </si>
  <si>
    <t>Кешью</t>
  </si>
  <si>
    <t>Фисташка</t>
  </si>
  <si>
    <t>жареный</t>
  </si>
  <si>
    <t>Арахис</t>
  </si>
  <si>
    <t>Бразильский орех</t>
  </si>
  <si>
    <t>сырой, сушён.</t>
  </si>
  <si>
    <t>Кедровый орех</t>
  </si>
  <si>
    <t>Кокос</t>
  </si>
  <si>
    <t>мякоть сырая</t>
  </si>
  <si>
    <t>мякоть сушёная</t>
  </si>
  <si>
    <t>жидкость</t>
  </si>
  <si>
    <t>молоко</t>
  </si>
  <si>
    <t>Подсолнечника семя</t>
  </si>
  <si>
    <t>Тыквы и кабачка семя</t>
  </si>
  <si>
    <t>Льна семя</t>
  </si>
  <si>
    <t>Кунжут (без кожуры)</t>
  </si>
  <si>
    <t>Кунжут (с кожурой)</t>
  </si>
  <si>
    <t>Мака семя</t>
  </si>
  <si>
    <t>Фрукты</t>
  </si>
  <si>
    <t>Овощи</t>
  </si>
  <si>
    <t>Пшеница</t>
  </si>
  <si>
    <t>отруби, необр.</t>
  </si>
  <si>
    <t>дурум, твёрдая</t>
  </si>
  <si>
    <t>яровая тверд. красн. (HRS)</t>
  </si>
  <si>
    <t>озимая тверд. красн. (HRW)</t>
  </si>
  <si>
    <t>озимая мягк. красн. (SRW)</t>
  </si>
  <si>
    <t>тверд. бел. (HW)</t>
  </si>
  <si>
    <t>мягк. бел. (SW)</t>
  </si>
  <si>
    <t>Пшеничная мука</t>
  </si>
  <si>
    <t>цельнозерновая</t>
  </si>
  <si>
    <t>цельн., мягк.</t>
  </si>
  <si>
    <t>отбел., пром., бел.</t>
  </si>
  <si>
    <t>Пшеничные изделия</t>
  </si>
  <si>
    <t>макаронные</t>
  </si>
  <si>
    <t>гот. макароны/спагетти</t>
  </si>
  <si>
    <t>хлеб</t>
  </si>
  <si>
    <t>хлебн. тосты</t>
  </si>
  <si>
    <t>хлеб ц/з по рецепту</t>
  </si>
  <si>
    <t>хлеб ц/з коммерч.</t>
  </si>
  <si>
    <t>хлеб с зарод.</t>
  </si>
  <si>
    <t>хлеб с отруб.</t>
  </si>
  <si>
    <t>Рожь</t>
  </si>
  <si>
    <t>мука светлая</t>
  </si>
  <si>
    <t>мука средняя</t>
  </si>
  <si>
    <t>мука тёмная</t>
  </si>
  <si>
    <t>Орехи и семена</t>
  </si>
  <si>
    <t>Зерновые</t>
  </si>
  <si>
    <t>Бобовые</t>
  </si>
  <si>
    <t>Масла</t>
  </si>
  <si>
    <t>Травы и специи</t>
  </si>
  <si>
    <t>Грибы</t>
  </si>
  <si>
    <t>ИТОГО</t>
  </si>
  <si>
    <t>Горох зелёный</t>
  </si>
  <si>
    <t>консерв. без соли</t>
  </si>
  <si>
    <t>Горох сушёный</t>
  </si>
  <si>
    <t>Соя</t>
  </si>
  <si>
    <t>зел., сырая</t>
  </si>
  <si>
    <t>зел., варёная</t>
  </si>
  <si>
    <t>суш., сырая</t>
  </si>
  <si>
    <t>суш., варёная</t>
  </si>
  <si>
    <t>Соевая мука</t>
  </si>
  <si>
    <t>обезжиренная</t>
  </si>
  <si>
    <t>низк. жирн.</t>
  </si>
  <si>
    <t>Соевые изделия</t>
  </si>
  <si>
    <t>Соевый сыр (тофу)</t>
  </si>
  <si>
    <t>солёный, ферментированный</t>
  </si>
  <si>
    <t>сырой (с сульфатом кальция)</t>
  </si>
  <si>
    <t>сырой твёрд. (с сульфатом кальция)</t>
  </si>
  <si>
    <t>мягкий (с сульфатом кальция и хлоридом магния)</t>
  </si>
  <si>
    <t>твёрдый (с хлоридом магния)</t>
  </si>
  <si>
    <t>экстра-твёрдый (с хлоридом магния)</t>
  </si>
  <si>
    <t>окара</t>
  </si>
  <si>
    <t>темпе</t>
  </si>
  <si>
    <t>натто</t>
  </si>
  <si>
    <t>мисо</t>
  </si>
  <si>
    <t>"мясо"</t>
  </si>
  <si>
    <t>"сосиски"</t>
  </si>
  <si>
    <t>наполнитель</t>
  </si>
  <si>
    <t>протеин (SUPRO)</t>
  </si>
  <si>
    <t>Фасоль</t>
  </si>
  <si>
    <t>чёрная, сырая</t>
  </si>
  <si>
    <t>чёрная, варёная</t>
  </si>
  <si>
    <t>клюквенная, сырая</t>
  </si>
  <si>
    <t>клюквенная, варёная</t>
  </si>
  <si>
    <t>красная, сырая</t>
  </si>
  <si>
    <t>красная, варёная</t>
  </si>
  <si>
    <t>розовая, сырая</t>
  </si>
  <si>
    <t>розовая, варёная</t>
  </si>
  <si>
    <t>пятнистая, сырая</t>
  </si>
  <si>
    <t>пятнистая, варёная</t>
  </si>
  <si>
    <t>белая, сырая</t>
  </si>
  <si>
    <t>белая, варёная</t>
  </si>
  <si>
    <t>жёлтая, сырая</t>
  </si>
  <si>
    <t>жёлтая, варёная</t>
  </si>
  <si>
    <t>белая, консерв.</t>
  </si>
  <si>
    <t>красная, консерв.</t>
  </si>
  <si>
    <t>адзуки, сырая</t>
  </si>
  <si>
    <t>адзуки, варёная</t>
  </si>
  <si>
    <t>стручковая, сырая</t>
  </si>
  <si>
    <t>стручковая, варёная</t>
  </si>
  <si>
    <t>Чечевица</t>
  </si>
  <si>
    <t>Боб садовый</t>
  </si>
  <si>
    <t>пророщенный</t>
  </si>
  <si>
    <t>Нут (турецкий горох)</t>
  </si>
  <si>
    <t>мука</t>
  </si>
  <si>
    <t>Маш (бобы мунг)</t>
  </si>
  <si>
    <t>Шампиньон двуспоровый (белый)</t>
  </si>
  <si>
    <t>микроволн.</t>
  </si>
  <si>
    <t>жареный на воде</t>
  </si>
  <si>
    <t>Шампиньон королевский (коричневый)</t>
  </si>
  <si>
    <t>Шампиньон портобелло</t>
  </si>
  <si>
    <t>гриль</t>
  </si>
  <si>
    <t>гриль, УФ</t>
  </si>
  <si>
    <t>сырой, УФ</t>
  </si>
  <si>
    <t>Вешенка обыкновенная</t>
  </si>
  <si>
    <t>Опёнок зимний</t>
  </si>
  <si>
    <t>Лисичка обыкновенная</t>
  </si>
  <si>
    <t>Шиитаке</t>
  </si>
  <si>
    <t>приготвл.</t>
  </si>
  <si>
    <t>Грифола курчавая</t>
  </si>
  <si>
    <t>Вольвариелла съедобная</t>
  </si>
  <si>
    <t>Сморчок</t>
  </si>
  <si>
    <t>Клубника</t>
  </si>
  <si>
    <t>Малина</t>
  </si>
  <si>
    <t>морож. с сахаром</t>
  </si>
  <si>
    <t>конс. сок</t>
  </si>
  <si>
    <t>Ежевика</t>
  </si>
  <si>
    <t>Смородина</t>
  </si>
  <si>
    <t>чёрная</t>
  </si>
  <si>
    <t>красная / белая</t>
  </si>
  <si>
    <t>сушёная</t>
  </si>
  <si>
    <t>Манго</t>
  </si>
  <si>
    <t>нектар конс.</t>
  </si>
  <si>
    <t>Ананас</t>
  </si>
  <si>
    <t>Авокадо</t>
  </si>
  <si>
    <t>Гранат</t>
  </si>
  <si>
    <t>сок бутыл.</t>
  </si>
  <si>
    <t>Финик</t>
  </si>
  <si>
    <t>Меджул</t>
  </si>
  <si>
    <t>Деглет Нур</t>
  </si>
  <si>
    <t>Инжир (фига)</t>
  </si>
  <si>
    <t>сушёный, сырой</t>
  </si>
  <si>
    <t>сушёный, вяленый</t>
  </si>
  <si>
    <t>Хурма японская</t>
  </si>
  <si>
    <t>Олива</t>
  </si>
  <si>
    <t>Айва</t>
  </si>
  <si>
    <t>Сельдерей</t>
  </si>
  <si>
    <t>Пастернак</t>
  </si>
  <si>
    <t>Топинамбур</t>
  </si>
  <si>
    <t>Артишок</t>
  </si>
  <si>
    <t>Репа</t>
  </si>
  <si>
    <t>Листья репы</t>
  </si>
  <si>
    <t>Лук</t>
  </si>
  <si>
    <t>Лук зелёный</t>
  </si>
  <si>
    <t>Лук-батун</t>
  </si>
  <si>
    <t>Лук-шалот</t>
  </si>
  <si>
    <t>Лук-порей</t>
  </si>
  <si>
    <t>Чеснок</t>
  </si>
  <si>
    <t>Подсолнечное масло</t>
  </si>
  <si>
    <t>Оливковое масло</t>
  </si>
  <si>
    <t>Кукурузное масло</t>
  </si>
  <si>
    <t>Арахисовое масло</t>
  </si>
  <si>
    <t>Горчичное масло</t>
  </si>
  <si>
    <t>Рисовых отрубей масло</t>
  </si>
  <si>
    <t>Пшеницы зародышей масло</t>
  </si>
  <si>
    <t>пром.</t>
  </si>
  <si>
    <t>Соевое масло</t>
  </si>
  <si>
    <t>Кунжутное масло</t>
  </si>
  <si>
    <t>Льняное масло</t>
  </si>
  <si>
    <t>Рапсовое (канолы) масло</t>
  </si>
  <si>
    <t>холодный пресс</t>
  </si>
  <si>
    <t>Кокосовое масло</t>
  </si>
  <si>
    <t>Пальмовое масло</t>
  </si>
  <si>
    <t>Пальмоядровое масло</t>
  </si>
  <si>
    <t>Какао масло</t>
  </si>
  <si>
    <t>Авокадо масло</t>
  </si>
  <si>
    <t>Виноградных косточек масло</t>
  </si>
  <si>
    <t>Абрикосовых косточек масло</t>
  </si>
  <si>
    <t>Грецкого ореха масло</t>
  </si>
  <si>
    <t>Миндальное масло</t>
  </si>
  <si>
    <t>Хлопковое масло</t>
  </si>
  <si>
    <t>Петрушка</t>
  </si>
  <si>
    <t>свежая</t>
  </si>
  <si>
    <t>свежий</t>
  </si>
  <si>
    <t>семена</t>
  </si>
  <si>
    <t>Укроп</t>
  </si>
  <si>
    <t>Базилик</t>
  </si>
  <si>
    <t>Кориандр (кинза)</t>
  </si>
  <si>
    <t>Руккола</t>
  </si>
  <si>
    <t>Майоран</t>
  </si>
  <si>
    <t>Соль</t>
  </si>
  <si>
    <t>Перец молотый</t>
  </si>
  <si>
    <t>чёрный</t>
  </si>
  <si>
    <t>белый</t>
  </si>
  <si>
    <t>Овёс</t>
  </si>
  <si>
    <t>отруби сырые</t>
  </si>
  <si>
    <t>отруби проготовл.</t>
  </si>
  <si>
    <t>мука очищ.</t>
  </si>
  <si>
    <t>Рис белый</t>
  </si>
  <si>
    <t>кругл. сырой</t>
  </si>
  <si>
    <t>длин. сырой</t>
  </si>
  <si>
    <t>длин. варёный</t>
  </si>
  <si>
    <t>кругл. варёный</t>
  </si>
  <si>
    <t>Рис коричневый</t>
  </si>
  <si>
    <t>Рис дикий (цицания)</t>
  </si>
  <si>
    <t>Рисовые изделия</t>
  </si>
  <si>
    <t>отруби сырые, груб.</t>
  </si>
  <si>
    <t>мука белая</t>
  </si>
  <si>
    <t>мука коричневая</t>
  </si>
  <si>
    <t>лапша сырая</t>
  </si>
  <si>
    <t>лапша варёная</t>
  </si>
  <si>
    <t>Гречиха</t>
  </si>
  <si>
    <t>жареная, сухая</t>
  </si>
  <si>
    <t>жареная, варёная</t>
  </si>
  <si>
    <t>мука цельн.</t>
  </si>
  <si>
    <t>сырая (зелёная)</t>
  </si>
  <si>
    <t>Пшено</t>
  </si>
  <si>
    <t>варёное</t>
  </si>
  <si>
    <t>Ячмень</t>
  </si>
  <si>
    <t>очищ., сырой</t>
  </si>
  <si>
    <t>очищ., варёный</t>
  </si>
  <si>
    <t>неочищ.</t>
  </si>
  <si>
    <t>солодовая мука</t>
  </si>
  <si>
    <t>Кукуруза</t>
  </si>
  <si>
    <t>вырёная</t>
  </si>
  <si>
    <t>морожен., приготов.</t>
  </si>
  <si>
    <t>зерно</t>
  </si>
  <si>
    <t>макароны, сырые</t>
  </si>
  <si>
    <t>макароны, варёные</t>
  </si>
  <si>
    <t>отруби, груб.</t>
  </si>
  <si>
    <t>мука, цельн.</t>
  </si>
  <si>
    <t>мука, очищ.</t>
  </si>
  <si>
    <t>крахмал</t>
  </si>
  <si>
    <t>Сорго</t>
  </si>
  <si>
    <t>Шелковица</t>
  </si>
  <si>
    <t>Ревень</t>
  </si>
  <si>
    <t>Голубика</t>
  </si>
  <si>
    <t>Крыжовник</t>
  </si>
  <si>
    <t>Клюква</t>
  </si>
  <si>
    <t>сок</t>
  </si>
  <si>
    <t>сушёная в сахаре</t>
  </si>
  <si>
    <t>Бузина</t>
  </si>
  <si>
    <t>Папайя</t>
  </si>
  <si>
    <t>Маракуйя (пурпур.)</t>
  </si>
  <si>
    <t>сок свеж.</t>
  </si>
  <si>
    <t>Фейхоа</t>
  </si>
  <si>
    <t>Кивано (рогатая дыня)</t>
  </si>
  <si>
    <t>Батат (сладкий картофель)</t>
  </si>
  <si>
    <t>варёный б/к</t>
  </si>
  <si>
    <t>печёный с/к</t>
  </si>
  <si>
    <t>Брюква</t>
  </si>
  <si>
    <t>Физалис</t>
  </si>
  <si>
    <t>Фенхель</t>
  </si>
  <si>
    <t>Сахар</t>
  </si>
  <si>
    <t>коричневый</t>
  </si>
  <si>
    <t>кленовый</t>
  </si>
  <si>
    <t>Горчица</t>
  </si>
  <si>
    <t>приготовленная</t>
  </si>
  <si>
    <t>листья сырые</t>
  </si>
  <si>
    <t>листья варёные</t>
  </si>
  <si>
    <t>Паприка</t>
  </si>
  <si>
    <t>Ваниль</t>
  </si>
  <si>
    <t>экстракт</t>
  </si>
  <si>
    <t>Гвоздика</t>
  </si>
  <si>
    <t>семена, молот.</t>
  </si>
  <si>
    <t>Лавр</t>
  </si>
  <si>
    <t>лист</t>
  </si>
  <si>
    <t>Корица</t>
  </si>
  <si>
    <t>Имбирь</t>
  </si>
  <si>
    <t>корень, сырой</t>
  </si>
  <si>
    <t>молотая</t>
  </si>
  <si>
    <t>молотый</t>
  </si>
  <si>
    <t>Куркума</t>
  </si>
  <si>
    <t>Мускатный орех</t>
  </si>
  <si>
    <t>шелуха, молотая</t>
  </si>
  <si>
    <t>Тмин</t>
  </si>
  <si>
    <t>Мята курчавая</t>
  </si>
  <si>
    <t>Мята перечная</t>
  </si>
  <si>
    <t>Шалфей</t>
  </si>
  <si>
    <t>Шафран</t>
  </si>
  <si>
    <t>Эстрагон (тархун)</t>
  </si>
  <si>
    <t>Душица (орегано)</t>
  </si>
  <si>
    <t>Тимьян (чабрец)</t>
  </si>
  <si>
    <t>Чабер</t>
  </si>
  <si>
    <t>Хрен</t>
  </si>
  <si>
    <t>приготовл.</t>
  </si>
  <si>
    <t>пророщенная</t>
  </si>
  <si>
    <t>хлеб из отрубей</t>
  </si>
  <si>
    <t>Попкорн</t>
  </si>
  <si>
    <t>возд.</t>
  </si>
  <si>
    <t>масл.</t>
  </si>
  <si>
    <t>Эндивий</t>
  </si>
  <si>
    <t>Нектарин</t>
  </si>
  <si>
    <t>Клементин</t>
  </si>
  <si>
    <t>Помело (Шеддок)</t>
  </si>
  <si>
    <t>Агар</t>
  </si>
  <si>
    <t>Спирулина</t>
  </si>
  <si>
    <t>Ламинария (морская капуста)</t>
  </si>
  <si>
    <t>Нори (порфира)</t>
  </si>
  <si>
    <t>Вакамэ (ундария перистая)</t>
  </si>
  <si>
    <t>Ирландский мох (карраген)</t>
  </si>
  <si>
    <t>Мангольд</t>
  </si>
  <si>
    <t>солён./марин.</t>
  </si>
  <si>
    <t>неизв.</t>
  </si>
  <si>
    <t>15</t>
  </si>
  <si>
    <t>400</t>
  </si>
  <si>
    <t>0,9</t>
  </si>
  <si>
    <t>5</t>
  </si>
  <si>
    <t>700</t>
  </si>
  <si>
    <t>4700</t>
  </si>
  <si>
    <t>1,3</t>
  </si>
  <si>
    <t>55</t>
  </si>
  <si>
    <t>1500</t>
  </si>
  <si>
    <t>1,2</t>
  </si>
  <si>
    <t>100</t>
  </si>
  <si>
    <t>Бетаин, мг</t>
  </si>
  <si>
    <t>М:38; Ж:25</t>
  </si>
  <si>
    <t>0 или мин.</t>
  </si>
  <si>
    <t>Максимум</t>
  </si>
  <si>
    <t>7-10%</t>
  </si>
  <si>
    <t>200-300</t>
  </si>
  <si>
    <t>Молоко</t>
  </si>
  <si>
    <t>овечье</t>
  </si>
  <si>
    <t>Молоко коровье</t>
  </si>
  <si>
    <t>цельное</t>
  </si>
  <si>
    <t>обезжиренное</t>
  </si>
  <si>
    <t>сухое</t>
  </si>
  <si>
    <t>сгущённое</t>
  </si>
  <si>
    <t>человечье</t>
  </si>
  <si>
    <t>Молочные продукты</t>
  </si>
  <si>
    <t>йогурт цельн.</t>
  </si>
  <si>
    <t>масло</t>
  </si>
  <si>
    <t>сгущ. варёное</t>
  </si>
  <si>
    <t>сливки лайт</t>
  </si>
  <si>
    <t>сливки хэви</t>
  </si>
  <si>
    <t>пахта</t>
  </si>
  <si>
    <t>сыворотка сладкая</t>
  </si>
  <si>
    <t>сыворотка кислая</t>
  </si>
  <si>
    <t>творог</t>
  </si>
  <si>
    <t>Сыр</t>
  </si>
  <si>
    <t>швейцарский</t>
  </si>
  <si>
    <t>сливочный</t>
  </si>
  <si>
    <t>чеддер</t>
  </si>
  <si>
    <t>моцарелла</t>
  </si>
  <si>
    <t>голубой (с плесенью)</t>
  </si>
  <si>
    <t>фета (овечий или козий)</t>
  </si>
  <si>
    <t>желток</t>
  </si>
  <si>
    <t>белок</t>
  </si>
  <si>
    <t>варёное (в крутую)</t>
  </si>
  <si>
    <t>Яйцо</t>
  </si>
  <si>
    <t>перепел, сырое</t>
  </si>
  <si>
    <t>Мёд</t>
  </si>
  <si>
    <t>лопатка</t>
  </si>
  <si>
    <t>Корова, плоть (тушёная)</t>
  </si>
  <si>
    <t>грудь</t>
  </si>
  <si>
    <t>ребро</t>
  </si>
  <si>
    <t>поясница</t>
  </si>
  <si>
    <t>Корова, органы (варёные)</t>
  </si>
  <si>
    <t>мозг</t>
  </si>
  <si>
    <t>сердце</t>
  </si>
  <si>
    <t>почки</t>
  </si>
  <si>
    <t>печень</t>
  </si>
  <si>
    <t>лёгкие</t>
  </si>
  <si>
    <t>язык</t>
  </si>
  <si>
    <t>Свинья</t>
  </si>
  <si>
    <t>лопатка, туш.</t>
  </si>
  <si>
    <t>поясница, туш.</t>
  </si>
  <si>
    <t>бекон, жар.</t>
  </si>
  <si>
    <t>окорок, сол.</t>
  </si>
  <si>
    <t>Рацион, г (ваши данные):</t>
  </si>
  <si>
    <t>Животные</t>
  </si>
  <si>
    <t>Курица</t>
  </si>
  <si>
    <t>плоть+кожа, жар.</t>
  </si>
  <si>
    <t>Индюк</t>
  </si>
  <si>
    <t>Колбаса докторская</t>
  </si>
  <si>
    <t>кур+инд+свин</t>
  </si>
  <si>
    <t>коров+свин</t>
  </si>
  <si>
    <t>свин+инд+коров</t>
  </si>
  <si>
    <t>Cалями</t>
  </si>
  <si>
    <t>свинья</t>
  </si>
  <si>
    <t>Сосиска</t>
  </si>
  <si>
    <t>свинья, пригот.</t>
  </si>
  <si>
    <t>Тунец</t>
  </si>
  <si>
    <t>белый, конс. в масле</t>
  </si>
  <si>
    <t>голубой, гриль</t>
  </si>
  <si>
    <t>жёлтый, гриль</t>
  </si>
  <si>
    <t>полосатый, гриль</t>
  </si>
  <si>
    <t>Лосось</t>
  </si>
  <si>
    <t>сёмга, гриль</t>
  </si>
  <si>
    <t>сёмга, конс. в масле</t>
  </si>
  <si>
    <t>кижуч, гриль</t>
  </si>
  <si>
    <t>кета, конс. в масле</t>
  </si>
  <si>
    <t>Анчоус</t>
  </si>
  <si>
    <t>европ., конс. в масле</t>
  </si>
  <si>
    <t>Форель</t>
  </si>
  <si>
    <t>микижа (радужная), гриль</t>
  </si>
  <si>
    <t>Сардина</t>
  </si>
  <si>
    <t>атлант., конс. в масле</t>
  </si>
  <si>
    <t>Скумбрия</t>
  </si>
  <si>
    <t>атлант., гриль</t>
  </si>
  <si>
    <t>Сельдь атлант.</t>
  </si>
  <si>
    <t>марин.</t>
  </si>
  <si>
    <t>Цветная капуста</t>
  </si>
  <si>
    <t>2-2,5 г/кг</t>
  </si>
  <si>
    <t>Чай</t>
  </si>
  <si>
    <t>Кофе</t>
  </si>
  <si>
    <t>эспрессо</t>
  </si>
  <si>
    <t>Наркотики</t>
  </si>
  <si>
    <t>Алкоголь, г</t>
  </si>
  <si>
    <t>Кофеин, мг</t>
  </si>
  <si>
    <t>Теобромин, мг</t>
  </si>
  <si>
    <t>из зёрен</t>
  </si>
  <si>
    <t>быстр.</t>
  </si>
  <si>
    <t>Какао</t>
  </si>
  <si>
    <t>напиток</t>
  </si>
  <si>
    <t>пудра</t>
  </si>
  <si>
    <t>Шоколад</t>
  </si>
  <si>
    <t>чёрный, 60-69%</t>
  </si>
  <si>
    <t>сладкий</t>
  </si>
  <si>
    <t>молочный</t>
  </si>
  <si>
    <t>0</t>
  </si>
  <si>
    <t>B9, фолаты, мкг</t>
  </si>
  <si>
    <t>Вино</t>
  </si>
  <si>
    <t>красное</t>
  </si>
  <si>
    <t>белое</t>
  </si>
  <si>
    <t>Пиво</t>
  </si>
  <si>
    <t>все вар.</t>
  </si>
  <si>
    <t>Психактивы</t>
  </si>
  <si>
    <t>пчелиный</t>
  </si>
  <si>
    <t>12 до 17</t>
  </si>
  <si>
    <t>1,1 - 1,6</t>
  </si>
  <si>
    <t>Омега-3 (линоленовая), г</t>
  </si>
  <si>
    <t>Омега-6 (линолиевая), г</t>
  </si>
  <si>
    <t>варёный с кож.</t>
  </si>
  <si>
    <t>сок конс. без соли</t>
  </si>
  <si>
    <t>варёный без соли</t>
  </si>
  <si>
    <t>тушёный с солью</t>
  </si>
  <si>
    <t>солёный, кошерный</t>
  </si>
  <si>
    <t>солёный, квашеный</t>
  </si>
  <si>
    <t>зародыш, необр. - НЕ ПРОРОСТОК!</t>
  </si>
  <si>
    <t>Рацион, г (всего):</t>
  </si>
  <si>
    <r>
      <t xml:space="preserve">Незамен. жирные к-ты </t>
    </r>
    <r>
      <rPr>
        <i/>
        <sz val="10"/>
        <rFont val="Calibri"/>
        <family val="2"/>
        <charset val="204"/>
        <scheme val="minor"/>
      </rPr>
      <t>(средн. значение)</t>
    </r>
  </si>
  <si>
    <t>Уксус</t>
  </si>
  <si>
    <t>Добавки</t>
  </si>
  <si>
    <t>столовая</t>
  </si>
  <si>
    <t>яблочный</t>
  </si>
  <si>
    <t>бальзамический</t>
  </si>
  <si>
    <t>винный (красн.)</t>
  </si>
  <si>
    <t>дистиллированный</t>
  </si>
  <si>
    <t>В12, кобаламин, мкг</t>
  </si>
  <si>
    <t>сырые</t>
  </si>
  <si>
    <t>варёные</t>
  </si>
  <si>
    <t>5-15</t>
  </si>
  <si>
    <t>сол., зел., конс.</t>
  </si>
  <si>
    <t>хлопья, сухие, необогащ.</t>
  </si>
  <si>
    <t>хлопья сухие, необогащ.</t>
  </si>
  <si>
    <t>хлопья приготовл., необогащ.</t>
  </si>
  <si>
    <t>Крапива</t>
  </si>
  <si>
    <t>Маковое масло</t>
  </si>
  <si>
    <t>Омега-6 (линолевая), г</t>
  </si>
  <si>
    <t>Таблица-калькулятор</t>
  </si>
  <si>
    <t>питательных веществ</t>
  </si>
  <si>
    <t>Данные раздела приведены исключительно в ознакомительных/сравнительных целях!</t>
  </si>
  <si>
    <t>Помните: животные - не еда!</t>
  </si>
  <si>
    <t>Производимые животными молоко, яйца, мёд - не могут быть получены без насилия!</t>
  </si>
  <si>
    <t>Их употребление сказывается на Вашем здоровье, самочуствии и восприятии!</t>
  </si>
  <si>
    <r>
      <rPr>
        <b/>
        <i/>
        <sz val="11"/>
        <color rgb="FFC00000"/>
        <rFont val="Calibri"/>
        <family val="2"/>
        <charset val="204"/>
        <scheme val="minor"/>
      </rPr>
      <t>Помните:</t>
    </r>
    <r>
      <rPr>
        <b/>
        <i/>
        <sz val="11"/>
        <color theme="1" tint="0.34998626667073579"/>
        <rFont val="Calibri"/>
        <family val="2"/>
        <charset val="204"/>
        <scheme val="minor"/>
      </rPr>
      <t xml:space="preserve"> продукты, содержащие кофеин, теобромин и другие психоактивные вещества, вызывают </t>
    </r>
    <r>
      <rPr>
        <b/>
        <i/>
        <sz val="11"/>
        <color rgb="FFC00000"/>
        <rFont val="Calibri"/>
        <family val="2"/>
        <charset val="204"/>
        <scheme val="minor"/>
      </rPr>
      <t>зависимость!</t>
    </r>
  </si>
  <si>
    <t>http://www.ars.usda.gov/</t>
  </si>
  <si>
    <t>http://ndb.nal.usda.gov/</t>
  </si>
  <si>
    <t xml:space="preserve">Мы выбираем мир без насилия, здоровье и жизнь! </t>
  </si>
  <si>
    <t>http://veganworld.ru/</t>
  </si>
  <si>
    <t>Таблица составлена по данным USDA National Nutrient Database национальной сельскохозяйственной библиотеки США (NAL, учр. USDA). Данные были получены в исследовательской лабаратории USDA Nutrient Data Labaratory.</t>
  </si>
  <si>
    <t>16</t>
  </si>
  <si>
    <t>2,4</t>
  </si>
  <si>
    <t>М:8; Ж:18</t>
  </si>
  <si>
    <t>320-420</t>
  </si>
  <si>
    <t>1,8-2,3</t>
  </si>
  <si>
    <t>8-11</t>
  </si>
  <si>
    <t>425-550</t>
  </si>
  <si>
    <t>30-35</t>
  </si>
  <si>
    <t>3000-4000</t>
  </si>
  <si>
    <t>10000</t>
  </si>
  <si>
    <t>45</t>
  </si>
  <si>
    <t>130-210</t>
  </si>
  <si>
    <t>2700-3700</t>
  </si>
  <si>
    <t>0,8 г/кг</t>
  </si>
  <si>
    <t>Рацион, г (всего)</t>
  </si>
  <si>
    <t>Нормы и максимумы: Food and Nutrition Board, Institute of Medicine, National Academies.</t>
  </si>
  <si>
    <t>http://www.iom.edu/</t>
  </si>
  <si>
    <t>г на кг веса</t>
  </si>
  <si>
    <t>0,004 г/кг</t>
  </si>
  <si>
    <t>0,015 г/кг</t>
  </si>
  <si>
    <t>0,02 г/кг</t>
  </si>
  <si>
    <t>0,039 г/кг</t>
  </si>
  <si>
    <t>0,03 г/кг</t>
  </si>
  <si>
    <t>0,014 г/кг</t>
  </si>
  <si>
    <t>0,0041 г/кг</t>
  </si>
  <si>
    <t>0,025 г/кг</t>
  </si>
  <si>
    <t>0,026 г/кг</t>
  </si>
  <si>
    <t>0,01 г / кг</t>
  </si>
  <si>
    <t>Ваш вес, кг:</t>
  </si>
  <si>
    <t>Для детей</t>
  </si>
  <si>
    <t>Незаменимые</t>
  </si>
  <si>
    <t>1800-2500</t>
  </si>
  <si>
    <t>Идеал, г</t>
  </si>
  <si>
    <t>Реал, %</t>
  </si>
  <si>
    <t>(сумма)</t>
  </si>
  <si>
    <t>квашеная</t>
  </si>
  <si>
    <t>кв. малос.</t>
  </si>
  <si>
    <t xml:space="preserve"> молоко</t>
  </si>
  <si>
    <t>прессованные</t>
  </si>
  <si>
    <t>Дрожжевой экстракт</t>
  </si>
  <si>
    <t>Дрожжи хлебные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</si>
</sst>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i/>
      <sz val="11"/>
      <color rgb="FF0070C0"/>
      <name val="Calibri"/>
      <family val="2"/>
      <charset val="204"/>
      <scheme val="minor"/>
    </font>
    <font>
      <i/>
      <sz val="11"/>
      <color rgb="FF0070C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66F00"/>
      <name val="Calibri"/>
      <family val="2"/>
      <charset val="204"/>
      <scheme val="minor"/>
    </font>
    <font>
      <b/>
      <sz val="11"/>
      <color rgb="FFF66F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sz val="11"/>
      <color rgb="FF009900"/>
      <name val="Calibri"/>
      <family val="2"/>
      <charset val="204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1"/>
      <color rgb="FFCC66FF"/>
      <name val="Calibri"/>
      <family val="2"/>
      <charset val="204"/>
      <scheme val="minor"/>
    </font>
    <font>
      <b/>
      <i/>
      <sz val="11"/>
      <color rgb="FFCC66FF"/>
      <name val="Calibri"/>
      <family val="2"/>
      <charset val="204"/>
      <scheme val="minor"/>
    </font>
    <font>
      <sz val="11"/>
      <color rgb="FFCC66FF"/>
      <name val="Calibri"/>
      <family val="2"/>
      <charset val="204"/>
      <scheme val="minor"/>
    </font>
    <font>
      <b/>
      <u/>
      <sz val="11"/>
      <color rgb="FF0070C0"/>
      <name val="Calibri"/>
      <family val="2"/>
      <charset val="204"/>
      <scheme val="minor"/>
    </font>
    <font>
      <i/>
      <sz val="10"/>
      <color theme="0" tint="-0.249977111117893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i/>
      <sz val="11"/>
      <color rgb="FFCC66FF"/>
      <name val="Calibri"/>
      <family val="2"/>
      <charset val="204"/>
      <scheme val="minor"/>
    </font>
    <font>
      <i/>
      <sz val="11"/>
      <color rgb="FFC00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i/>
      <sz val="10"/>
      <color rgb="FF009627"/>
      <name val="Calibri"/>
      <family val="2"/>
      <charset val="204"/>
      <scheme val="minor"/>
    </font>
    <font>
      <b/>
      <i/>
      <sz val="10.5"/>
      <color theme="4" tint="-0.249977111117893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i/>
      <sz val="11"/>
      <color theme="1" tint="0.34998626667073579"/>
      <name val="Calibri"/>
      <family val="2"/>
      <charset val="204"/>
      <scheme val="minor"/>
    </font>
    <font>
      <b/>
      <sz val="11"/>
      <color theme="1" tint="0.3499862666707357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i/>
      <sz val="11"/>
      <color theme="1" tint="0.499984740745262"/>
      <name val="Calibri"/>
      <family val="2"/>
      <charset val="204"/>
      <scheme val="minor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i/>
      <sz val="11"/>
      <color rgb="FF00701D"/>
      <name val="Calibri"/>
      <family val="2"/>
      <charset val="204"/>
      <scheme val="minor"/>
    </font>
    <font>
      <i/>
      <sz val="16"/>
      <name val="Calibri"/>
      <family val="2"/>
      <charset val="204"/>
    </font>
    <font>
      <i/>
      <sz val="11"/>
      <color theme="5" tint="-0.249977111117893"/>
      <name val="Calibri"/>
      <family val="2"/>
      <charset val="204"/>
      <scheme val="minor"/>
    </font>
    <font>
      <i/>
      <sz val="11"/>
      <color theme="0" tint="-0.14999847407452621"/>
      <name val="Calibri"/>
      <family val="2"/>
      <charset val="204"/>
      <scheme val="minor"/>
    </font>
    <font>
      <i/>
      <sz val="10"/>
      <color rgb="FFC0000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0"/>
      <color rgb="FF0070C0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7F7F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DEF9B"/>
        <bgColor indexed="64"/>
      </patternFill>
    </fill>
    <fill>
      <patternFill patternType="solid">
        <fgColor rgb="FFA8C9EE"/>
        <bgColor indexed="64"/>
      </patternFill>
    </fill>
    <fill>
      <patternFill patternType="solid">
        <fgColor rgb="FFFFB171"/>
        <bgColor indexed="64"/>
      </patternFill>
    </fill>
    <fill>
      <patternFill patternType="solid">
        <fgColor rgb="FF72D08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8E0A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9F4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AFDC7E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FFC1FF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FFD8B7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</cellStyleXfs>
  <cellXfs count="23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3" borderId="1" xfId="0" applyFont="1" applyFill="1" applyBorder="1" applyAlignment="1">
      <alignment horizontal="right" vertical="top" wrapText="1"/>
    </xf>
    <xf numFmtId="49" fontId="0" fillId="0" borderId="0" xfId="0" applyNumberFormat="1"/>
    <xf numFmtId="49" fontId="1" fillId="0" borderId="0" xfId="0" applyNumberFormat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9" fillId="0" borderId="0" xfId="0" applyFont="1"/>
    <xf numFmtId="49" fontId="9" fillId="0" borderId="0" xfId="0" applyNumberFormat="1" applyFont="1"/>
    <xf numFmtId="0" fontId="0" fillId="11" borderId="0" xfId="0" applyFill="1"/>
    <xf numFmtId="49" fontId="5" fillId="0" borderId="0" xfId="0" applyNumberFormat="1" applyFont="1"/>
    <xf numFmtId="0" fontId="10" fillId="0" borderId="0" xfId="0" applyFont="1"/>
    <xf numFmtId="0" fontId="0" fillId="12" borderId="0" xfId="0" applyFill="1"/>
    <xf numFmtId="0" fontId="11" fillId="0" borderId="0" xfId="0" applyFont="1"/>
    <xf numFmtId="0" fontId="0" fillId="13" borderId="0" xfId="0" applyFill="1"/>
    <xf numFmtId="0" fontId="2" fillId="13" borderId="0" xfId="0" applyFont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12" fillId="0" borderId="0" xfId="0" applyFont="1"/>
    <xf numFmtId="0" fontId="1" fillId="17" borderId="0" xfId="0" applyFont="1" applyFill="1"/>
    <xf numFmtId="49" fontId="1" fillId="17" borderId="0" xfId="0" applyNumberFormat="1" applyFont="1" applyFill="1"/>
    <xf numFmtId="0" fontId="8" fillId="17" borderId="0" xfId="1" applyFont="1" applyFill="1"/>
    <xf numFmtId="0" fontId="14" fillId="0" borderId="0" xfId="0" applyFont="1"/>
    <xf numFmtId="49" fontId="4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17" borderId="0" xfId="0" applyFill="1"/>
    <xf numFmtId="0" fontId="3" fillId="17" borderId="0" xfId="1" applyFill="1"/>
    <xf numFmtId="0" fontId="21" fillId="0" borderId="0" xfId="0" applyFont="1"/>
    <xf numFmtId="49" fontId="0" fillId="17" borderId="0" xfId="0" applyNumberForma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5" fillId="17" borderId="0" xfId="0" applyFont="1" applyFill="1"/>
    <xf numFmtId="17" fontId="24" fillId="0" borderId="0" xfId="0" applyNumberFormat="1" applyFont="1"/>
    <xf numFmtId="0" fontId="1" fillId="18" borderId="0" xfId="0" applyFont="1" applyFill="1"/>
    <xf numFmtId="0" fontId="0" fillId="18" borderId="0" xfId="0" applyFill="1"/>
    <xf numFmtId="49" fontId="1" fillId="18" borderId="0" xfId="0" applyNumberFormat="1" applyFont="1" applyFill="1"/>
    <xf numFmtId="0" fontId="1" fillId="19" borderId="0" xfId="0" applyFont="1" applyFill="1"/>
    <xf numFmtId="49" fontId="0" fillId="19" borderId="0" xfId="0" applyNumberFormat="1" applyFill="1"/>
    <xf numFmtId="0" fontId="0" fillId="19" borderId="0" xfId="0" applyFill="1"/>
    <xf numFmtId="49" fontId="1" fillId="19" borderId="0" xfId="0" applyNumberFormat="1" applyFont="1" applyFill="1"/>
    <xf numFmtId="0" fontId="25" fillId="0" borderId="0" xfId="0" applyFont="1"/>
    <xf numFmtId="0" fontId="7" fillId="21" borderId="0" xfId="0" applyFont="1" applyFill="1"/>
    <xf numFmtId="0" fontId="7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49" fontId="29" fillId="0" borderId="0" xfId="0" applyNumberFormat="1" applyFont="1"/>
    <xf numFmtId="0" fontId="36" fillId="0" borderId="0" xfId="0" applyFont="1"/>
    <xf numFmtId="0" fontId="37" fillId="0" borderId="0" xfId="0" applyFont="1"/>
    <xf numFmtId="0" fontId="15" fillId="0" borderId="0" xfId="0" applyFont="1"/>
    <xf numFmtId="0" fontId="38" fillId="20" borderId="0" xfId="0" applyFont="1" applyFill="1"/>
    <xf numFmtId="49" fontId="39" fillId="20" borderId="0" xfId="0" applyNumberFormat="1" applyFont="1" applyFill="1"/>
    <xf numFmtId="0" fontId="39" fillId="20" borderId="0" xfId="0" applyFont="1" applyFill="1"/>
    <xf numFmtId="49" fontId="38" fillId="20" borderId="0" xfId="0" applyNumberFormat="1" applyFont="1" applyFill="1"/>
    <xf numFmtId="0" fontId="0" fillId="25" borderId="0" xfId="0" applyFill="1"/>
    <xf numFmtId="0" fontId="40" fillId="0" borderId="0" xfId="0" applyFont="1"/>
    <xf numFmtId="0" fontId="48" fillId="0" borderId="0" xfId="0" applyFont="1"/>
    <xf numFmtId="49" fontId="1" fillId="20" borderId="0" xfId="0" applyNumberFormat="1" applyFont="1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51" fillId="8" borderId="0" xfId="0" applyFont="1" applyFill="1"/>
    <xf numFmtId="0" fontId="14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33" fillId="0" borderId="2" xfId="0" applyFont="1" applyBorder="1" applyProtection="1">
      <protection locked="0"/>
    </xf>
    <xf numFmtId="0" fontId="35" fillId="0" borderId="2" xfId="0" applyFont="1" applyBorder="1" applyProtection="1">
      <protection locked="0"/>
    </xf>
    <xf numFmtId="0" fontId="34" fillId="0" borderId="2" xfId="0" applyFont="1" applyBorder="1" applyProtection="1">
      <protection locked="0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vertical="top"/>
      <protection hidden="1"/>
    </xf>
    <xf numFmtId="0" fontId="27" fillId="24" borderId="0" xfId="0" applyFont="1" applyFill="1" applyProtection="1">
      <protection hidden="1"/>
    </xf>
    <xf numFmtId="0" fontId="10" fillId="15" borderId="0" xfId="0" applyFont="1" applyFill="1" applyProtection="1">
      <protection hidden="1"/>
    </xf>
    <xf numFmtId="0" fontId="7" fillId="17" borderId="0" xfId="0" applyFont="1" applyFill="1" applyAlignment="1" applyProtection="1">
      <alignment horizont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vertical="top"/>
      <protection hidden="1"/>
    </xf>
    <xf numFmtId="0" fontId="29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7" fillId="22" borderId="0" xfId="0" applyFont="1" applyFill="1" applyProtection="1">
      <protection hidden="1"/>
    </xf>
    <xf numFmtId="0" fontId="0" fillId="0" borderId="0" xfId="0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1" fillId="17" borderId="0" xfId="0" applyFont="1" applyFill="1" applyProtection="1">
      <protection hidden="1"/>
    </xf>
    <xf numFmtId="49" fontId="1" fillId="17" borderId="0" xfId="0" applyNumberFormat="1" applyFont="1" applyFill="1" applyProtection="1">
      <protection hidden="1"/>
    </xf>
    <xf numFmtId="0" fontId="27" fillId="17" borderId="0" xfId="0" applyFont="1" applyFill="1" applyProtection="1">
      <protection hidden="1"/>
    </xf>
    <xf numFmtId="0" fontId="10" fillId="17" borderId="0" xfId="0" applyFont="1" applyFill="1" applyProtection="1">
      <protection hidden="1"/>
    </xf>
    <xf numFmtId="0" fontId="7" fillId="17" borderId="0" xfId="0" applyFont="1" applyFill="1" applyProtection="1">
      <protection hidden="1"/>
    </xf>
    <xf numFmtId="49" fontId="1" fillId="17" borderId="0" xfId="0" applyNumberFormat="1" applyFont="1" applyFill="1" applyAlignment="1" applyProtection="1">
      <alignment horizontal="left"/>
      <protection hidden="1"/>
    </xf>
    <xf numFmtId="0" fontId="1" fillId="17" borderId="0" xfId="0" applyFont="1" applyFill="1" applyAlignment="1" applyProtection="1">
      <alignment horizontal="left"/>
      <protection hidden="1"/>
    </xf>
    <xf numFmtId="49" fontId="0" fillId="0" borderId="0" xfId="0" applyNumberFormat="1" applyProtection="1">
      <protection hidden="1"/>
    </xf>
    <xf numFmtId="0" fontId="7" fillId="22" borderId="7" xfId="0" applyFont="1" applyFill="1" applyBorder="1" applyProtection="1">
      <protection hidden="1"/>
    </xf>
    <xf numFmtId="49" fontId="0" fillId="0" borderId="0" xfId="0" applyNumberFormat="1" applyAlignment="1" applyProtection="1">
      <alignment horizontal="left"/>
      <protection hidden="1"/>
    </xf>
    <xf numFmtId="0" fontId="0" fillId="17" borderId="0" xfId="0" applyFill="1" applyProtection="1">
      <protection hidden="1"/>
    </xf>
    <xf numFmtId="0" fontId="29" fillId="17" borderId="0" xfId="0" applyFont="1" applyFill="1" applyProtection="1">
      <protection hidden="1"/>
    </xf>
    <xf numFmtId="0" fontId="4" fillId="17" borderId="0" xfId="0" applyFont="1" applyFill="1" applyProtection="1">
      <protection hidden="1"/>
    </xf>
    <xf numFmtId="0" fontId="7" fillId="17" borderId="7" xfId="0" applyFont="1" applyFill="1" applyBorder="1" applyProtection="1">
      <protection hidden="1"/>
    </xf>
    <xf numFmtId="0" fontId="9" fillId="0" borderId="0" xfId="0" applyFont="1" applyProtection="1">
      <protection hidden="1"/>
    </xf>
    <xf numFmtId="49" fontId="9" fillId="0" borderId="0" xfId="0" applyNumberFormat="1" applyFont="1" applyProtection="1">
      <protection hidden="1"/>
    </xf>
    <xf numFmtId="49" fontId="9" fillId="0" borderId="0" xfId="0" applyNumberFormat="1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left"/>
      <protection hidden="1"/>
    </xf>
    <xf numFmtId="49" fontId="11" fillId="0" borderId="0" xfId="0" applyNumberFormat="1" applyFont="1" applyProtection="1">
      <protection hidden="1"/>
    </xf>
    <xf numFmtId="49" fontId="11" fillId="0" borderId="0" xfId="0" applyNumberFormat="1" applyFont="1" applyAlignment="1" applyProtection="1">
      <alignment horizontal="left"/>
      <protection hidden="1"/>
    </xf>
    <xf numFmtId="49" fontId="4" fillId="0" borderId="0" xfId="0" applyNumberFormat="1" applyFont="1" applyProtection="1">
      <protection hidden="1"/>
    </xf>
    <xf numFmtId="0" fontId="4" fillId="0" borderId="0" xfId="0" applyFont="1" applyAlignment="1" applyProtection="1">
      <alignment horizontal="left"/>
      <protection hidden="1"/>
    </xf>
    <xf numFmtId="0" fontId="5" fillId="0" borderId="0" xfId="0" applyFont="1" applyProtection="1">
      <protection hidden="1"/>
    </xf>
    <xf numFmtId="49" fontId="5" fillId="0" borderId="0" xfId="0" applyNumberFormat="1" applyFont="1" applyProtection="1">
      <protection hidden="1"/>
    </xf>
    <xf numFmtId="49" fontId="5" fillId="0" borderId="0" xfId="0" applyNumberFormat="1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7" fillId="17" borderId="8" xfId="0" applyFont="1" applyFill="1" applyBorder="1" applyProtection="1">
      <protection hidden="1"/>
    </xf>
    <xf numFmtId="0" fontId="0" fillId="17" borderId="0" xfId="0" applyFill="1" applyAlignment="1" applyProtection="1">
      <alignment horizontal="left"/>
      <protection hidden="1"/>
    </xf>
    <xf numFmtId="0" fontId="24" fillId="0" borderId="0" xfId="0" applyFont="1" applyProtection="1">
      <protection hidden="1"/>
    </xf>
    <xf numFmtId="0" fontId="7" fillId="22" borderId="8" xfId="0" applyFont="1" applyFill="1" applyBorder="1" applyProtection="1">
      <protection hidden="1"/>
    </xf>
    <xf numFmtId="0" fontId="24" fillId="0" borderId="0" xfId="0" applyFont="1" applyAlignment="1" applyProtection="1">
      <alignment horizontal="left"/>
      <protection hidden="1"/>
    </xf>
    <xf numFmtId="17" fontId="24" fillId="0" borderId="0" xfId="0" applyNumberFormat="1" applyFont="1" applyProtection="1">
      <protection hidden="1"/>
    </xf>
    <xf numFmtId="17" fontId="24" fillId="0" borderId="0" xfId="0" applyNumberFormat="1" applyFont="1" applyAlignment="1" applyProtection="1">
      <alignment horizontal="left"/>
      <protection hidden="1"/>
    </xf>
    <xf numFmtId="0" fontId="1" fillId="18" borderId="0" xfId="0" applyFont="1" applyFill="1" applyProtection="1">
      <protection hidden="1"/>
    </xf>
    <xf numFmtId="49" fontId="1" fillId="18" borderId="0" xfId="0" applyNumberFormat="1" applyFont="1" applyFill="1" applyProtection="1">
      <protection hidden="1"/>
    </xf>
    <xf numFmtId="49" fontId="0" fillId="18" borderId="0" xfId="0" applyNumberFormat="1" applyFill="1" applyProtection="1">
      <protection hidden="1"/>
    </xf>
    <xf numFmtId="0" fontId="0" fillId="18" borderId="0" xfId="0" applyFill="1" applyProtection="1">
      <protection hidden="1"/>
    </xf>
    <xf numFmtId="0" fontId="29" fillId="18" borderId="0" xfId="0" applyFont="1" applyFill="1" applyProtection="1">
      <protection hidden="1"/>
    </xf>
    <xf numFmtId="0" fontId="4" fillId="18" borderId="0" xfId="0" applyFont="1" applyFill="1" applyProtection="1">
      <protection hidden="1"/>
    </xf>
    <xf numFmtId="0" fontId="7" fillId="18" borderId="0" xfId="0" applyFont="1" applyFill="1" applyProtection="1">
      <protection hidden="1"/>
    </xf>
    <xf numFmtId="49" fontId="1" fillId="18" borderId="0" xfId="0" applyNumberFormat="1" applyFont="1" applyFill="1" applyAlignment="1" applyProtection="1">
      <alignment horizontal="left"/>
      <protection hidden="1"/>
    </xf>
    <xf numFmtId="49" fontId="0" fillId="18" borderId="0" xfId="0" applyNumberFormat="1" applyFill="1" applyAlignment="1" applyProtection="1">
      <alignment horizontal="left"/>
      <protection hidden="1"/>
    </xf>
    <xf numFmtId="0" fontId="1" fillId="18" borderId="0" xfId="0" applyFont="1" applyFill="1" applyAlignment="1" applyProtection="1">
      <alignment horizontal="left"/>
      <protection hidden="1"/>
    </xf>
    <xf numFmtId="49" fontId="29" fillId="0" borderId="0" xfId="0" applyNumberFormat="1" applyFont="1" applyProtection="1">
      <protection hidden="1"/>
    </xf>
    <xf numFmtId="0" fontId="7" fillId="23" borderId="7" xfId="0" applyFont="1" applyFill="1" applyBorder="1" applyProtection="1">
      <protection hidden="1"/>
    </xf>
    <xf numFmtId="49" fontId="29" fillId="0" borderId="0" xfId="0" applyNumberFormat="1" applyFont="1" applyAlignment="1" applyProtection="1">
      <alignment horizontal="left"/>
      <protection hidden="1"/>
    </xf>
    <xf numFmtId="0" fontId="29" fillId="0" borderId="0" xfId="0" applyFont="1" applyAlignment="1" applyProtection="1">
      <alignment horizontal="left"/>
      <protection hidden="1"/>
    </xf>
    <xf numFmtId="49" fontId="51" fillId="17" borderId="0" xfId="0" applyNumberFormat="1" applyFont="1" applyFill="1"/>
    <xf numFmtId="49" fontId="53" fillId="19" borderId="0" xfId="0" applyNumberFormat="1" applyFont="1" applyFill="1"/>
    <xf numFmtId="49" fontId="54" fillId="20" borderId="0" xfId="0" applyNumberFormat="1" applyFont="1" applyFill="1"/>
    <xf numFmtId="0" fontId="13" fillId="0" borderId="0" xfId="0" applyFont="1" applyAlignment="1" applyProtection="1">
      <alignment horizontal="left"/>
      <protection hidden="1"/>
    </xf>
    <xf numFmtId="0" fontId="13" fillId="0" borderId="15" xfId="0" applyFont="1" applyBorder="1" applyAlignment="1" applyProtection="1">
      <alignment horizontal="left" vertical="center"/>
      <protection locked="0"/>
    </xf>
    <xf numFmtId="164" fontId="4" fillId="0" borderId="0" xfId="0" applyNumberFormat="1" applyFont="1" applyAlignment="1" applyProtection="1">
      <alignment horizontal="left"/>
      <protection hidden="1"/>
    </xf>
    <xf numFmtId="164" fontId="2" fillId="0" borderId="0" xfId="0" applyNumberFormat="1" applyFont="1" applyAlignment="1" applyProtection="1">
      <alignment horizontal="left"/>
      <protection hidden="1"/>
    </xf>
    <xf numFmtId="164" fontId="5" fillId="0" borderId="0" xfId="0" applyNumberFormat="1" applyFont="1" applyAlignment="1" applyProtection="1">
      <alignment horizontal="left"/>
      <protection hidden="1"/>
    </xf>
    <xf numFmtId="49" fontId="35" fillId="17" borderId="0" xfId="0" applyNumberFormat="1" applyFont="1" applyFill="1" applyAlignment="1" applyProtection="1">
      <alignment horizontal="left"/>
      <protection hidden="1"/>
    </xf>
    <xf numFmtId="49" fontId="35" fillId="17" borderId="0" xfId="0" applyNumberFormat="1" applyFont="1" applyFill="1" applyAlignment="1">
      <alignment horizontal="right"/>
    </xf>
    <xf numFmtId="0" fontId="58" fillId="0" borderId="0" xfId="0" applyFont="1"/>
    <xf numFmtId="0" fontId="59" fillId="0" borderId="0" xfId="0" applyFont="1"/>
    <xf numFmtId="0" fontId="15" fillId="7" borderId="0" xfId="0" applyFont="1" applyFill="1"/>
    <xf numFmtId="0" fontId="60" fillId="0" borderId="0" xfId="0" applyFont="1"/>
    <xf numFmtId="49" fontId="59" fillId="0" borderId="0" xfId="0" applyNumberFormat="1" applyFont="1"/>
    <xf numFmtId="49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/>
    <xf numFmtId="0" fontId="52" fillId="21" borderId="9" xfId="2" applyFont="1" applyFill="1" applyBorder="1" applyAlignment="1" applyProtection="1">
      <alignment horizontal="center" vertical="center" wrapText="1"/>
    </xf>
    <xf numFmtId="0" fontId="52" fillId="0" borderId="8" xfId="2" applyFont="1" applyBorder="1" applyAlignment="1" applyProtection="1">
      <alignment horizontal="center" vertical="center" wrapText="1"/>
    </xf>
    <xf numFmtId="0" fontId="52" fillId="0" borderId="10" xfId="2" applyFont="1" applyBorder="1" applyAlignment="1" applyProtection="1">
      <alignment horizontal="center" vertical="center" wrapText="1"/>
    </xf>
    <xf numFmtId="0" fontId="52" fillId="0" borderId="11" xfId="2" applyFont="1" applyBorder="1" applyAlignment="1" applyProtection="1">
      <alignment horizontal="center" vertical="center" wrapText="1"/>
    </xf>
    <xf numFmtId="0" fontId="52" fillId="0" borderId="0" xfId="2" applyFont="1" applyBorder="1" applyAlignment="1" applyProtection="1">
      <alignment horizontal="center" vertical="center" wrapText="1"/>
    </xf>
    <xf numFmtId="0" fontId="52" fillId="0" borderId="12" xfId="2" applyFont="1" applyBorder="1" applyAlignment="1" applyProtection="1">
      <alignment horizontal="center" vertical="center" wrapText="1"/>
    </xf>
    <xf numFmtId="0" fontId="52" fillId="0" borderId="13" xfId="2" applyFont="1" applyBorder="1" applyAlignment="1" applyProtection="1"/>
    <xf numFmtId="0" fontId="52" fillId="0" borderId="7" xfId="2" applyFont="1" applyBorder="1" applyAlignment="1" applyProtection="1"/>
    <xf numFmtId="0" fontId="52" fillId="0" borderId="14" xfId="2" applyFont="1" applyBorder="1" applyAlignment="1" applyProtection="1"/>
    <xf numFmtId="0" fontId="47" fillId="21" borderId="9" xfId="0" applyFont="1" applyFill="1" applyBorder="1" applyAlignment="1">
      <alignment horizontal="center" vertical="center" wrapText="1"/>
    </xf>
    <xf numFmtId="0" fontId="47" fillId="21" borderId="8" xfId="0" applyFont="1" applyFill="1" applyBorder="1" applyAlignment="1">
      <alignment horizontal="center" vertical="center" wrapText="1"/>
    </xf>
    <xf numFmtId="0" fontId="47" fillId="21" borderId="10" xfId="0" applyFont="1" applyFill="1" applyBorder="1" applyAlignment="1">
      <alignment horizontal="center" vertical="center" wrapText="1"/>
    </xf>
    <xf numFmtId="0" fontId="47" fillId="21" borderId="11" xfId="0" applyFont="1" applyFill="1" applyBorder="1" applyAlignment="1">
      <alignment horizontal="center" vertical="center" wrapText="1"/>
    </xf>
    <xf numFmtId="0" fontId="47" fillId="21" borderId="0" xfId="0" applyFont="1" applyFill="1" applyAlignment="1">
      <alignment horizontal="center" vertical="center" wrapText="1"/>
    </xf>
    <xf numFmtId="0" fontId="47" fillId="21" borderId="12" xfId="0" applyFont="1" applyFill="1" applyBorder="1" applyAlignment="1">
      <alignment horizontal="center" vertical="center" wrapText="1"/>
    </xf>
    <xf numFmtId="0" fontId="47" fillId="21" borderId="11" xfId="0" applyFont="1" applyFill="1" applyBorder="1" applyAlignment="1">
      <alignment horizontal="center" vertical="center"/>
    </xf>
    <xf numFmtId="0" fontId="47" fillId="21" borderId="0" xfId="0" applyFont="1" applyFill="1" applyAlignment="1">
      <alignment horizontal="center" vertical="center"/>
    </xf>
    <xf numFmtId="0" fontId="47" fillId="21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0" xfId="0" applyFont="1"/>
    <xf numFmtId="0" fontId="0" fillId="0" borderId="6" xfId="0" applyBorder="1"/>
    <xf numFmtId="0" fontId="42" fillId="0" borderId="6" xfId="0" applyFont="1" applyBorder="1"/>
    <xf numFmtId="0" fontId="43" fillId="0" borderId="0" xfId="0" applyFont="1"/>
    <xf numFmtId="0" fontId="13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47" fillId="21" borderId="13" xfId="0" applyFont="1" applyFill="1" applyBorder="1" applyAlignment="1">
      <alignment horizontal="center" vertical="center" wrapText="1"/>
    </xf>
    <xf numFmtId="0" fontId="47" fillId="21" borderId="7" xfId="0" applyFont="1" applyFill="1" applyBorder="1" applyAlignment="1">
      <alignment horizontal="center" vertical="center" wrapText="1"/>
    </xf>
    <xf numFmtId="0" fontId="47" fillId="21" borderId="14" xfId="0" applyFont="1" applyFill="1" applyBorder="1" applyAlignment="1">
      <alignment horizontal="center" vertical="center" wrapText="1"/>
    </xf>
    <xf numFmtId="0" fontId="7" fillId="17" borderId="0" xfId="0" applyFont="1" applyFill="1"/>
    <xf numFmtId="0" fontId="0" fillId="0" borderId="0" xfId="0"/>
    <xf numFmtId="0" fontId="45" fillId="0" borderId="0" xfId="0" applyFont="1" applyAlignment="1">
      <alignment horizontal="left" vertical="center" wrapText="1"/>
    </xf>
    <xf numFmtId="49" fontId="46" fillId="0" borderId="0" xfId="0" applyNumberFormat="1" applyFont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 vertical="center"/>
    </xf>
    <xf numFmtId="0" fontId="26" fillId="0" borderId="0" xfId="0" applyFont="1" applyAlignment="1">
      <alignment wrapText="1"/>
    </xf>
    <xf numFmtId="49" fontId="26" fillId="0" borderId="0" xfId="0" applyNumberFormat="1" applyFont="1" applyAlignment="1">
      <alignment wrapText="1"/>
    </xf>
    <xf numFmtId="0" fontId="28" fillId="0" borderId="3" xfId="0" applyFont="1" applyBorder="1" applyAlignment="1">
      <alignment horizontal="right"/>
    </xf>
    <xf numFmtId="0" fontId="27" fillId="0" borderId="4" xfId="0" applyFont="1" applyBorder="1" applyAlignment="1">
      <alignment horizontal="right"/>
    </xf>
    <xf numFmtId="0" fontId="27" fillId="0" borderId="5" xfId="0" applyFont="1" applyBorder="1" applyAlignment="1">
      <alignment horizontal="right"/>
    </xf>
    <xf numFmtId="0" fontId="10" fillId="0" borderId="0" xfId="0" applyFont="1"/>
    <xf numFmtId="49" fontId="26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4" fillId="15" borderId="9" xfId="0" applyFont="1" applyFill="1" applyBorder="1" applyAlignment="1">
      <alignment horizontal="center" vertical="center" wrapText="1"/>
    </xf>
    <xf numFmtId="49" fontId="44" fillId="15" borderId="8" xfId="0" applyNumberFormat="1" applyFont="1" applyFill="1" applyBorder="1" applyAlignment="1">
      <alignment horizontal="center" vertical="center" wrapText="1"/>
    </xf>
    <xf numFmtId="49" fontId="44" fillId="15" borderId="10" xfId="0" applyNumberFormat="1" applyFont="1" applyFill="1" applyBorder="1" applyAlignment="1">
      <alignment horizontal="center" vertical="center" wrapText="1"/>
    </xf>
    <xf numFmtId="0" fontId="44" fillId="15" borderId="13" xfId="0" applyFont="1" applyFill="1" applyBorder="1" applyAlignment="1">
      <alignment horizontal="center" vertical="center" wrapText="1"/>
    </xf>
    <xf numFmtId="49" fontId="44" fillId="15" borderId="7" xfId="0" applyNumberFormat="1" applyFont="1" applyFill="1" applyBorder="1" applyAlignment="1">
      <alignment horizontal="center" vertical="center" wrapText="1"/>
    </xf>
    <xf numFmtId="49" fontId="44" fillId="15" borderId="14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49" fontId="34" fillId="0" borderId="0" xfId="0" applyNumberFormat="1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6" fillId="0" borderId="3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" fillId="0" borderId="0" xfId="0" applyFont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16" fillId="0" borderId="0" xfId="0" applyFont="1" applyProtection="1">
      <protection hidden="1"/>
    </xf>
    <xf numFmtId="0" fontId="0" fillId="0" borderId="6" xfId="0" applyBorder="1" applyProtection="1">
      <protection hidden="1"/>
    </xf>
    <xf numFmtId="0" fontId="43" fillId="0" borderId="0" xfId="0" applyFont="1" applyProtection="1">
      <protection hidden="1"/>
    </xf>
    <xf numFmtId="0" fontId="42" fillId="0" borderId="6" xfId="0" applyFont="1" applyBorder="1" applyProtection="1">
      <protection hidden="1"/>
    </xf>
    <xf numFmtId="0" fontId="7" fillId="17" borderId="0" xfId="0" applyFont="1" applyFill="1" applyProtection="1">
      <protection hidden="1"/>
    </xf>
    <xf numFmtId="0" fontId="0" fillId="0" borderId="0" xfId="0" applyProtection="1">
      <protection hidden="1"/>
    </xf>
    <xf numFmtId="0" fontId="1" fillId="0" borderId="0" xfId="0" applyFont="1" applyProtection="1">
      <protection hidden="1"/>
    </xf>
    <xf numFmtId="0" fontId="7" fillId="0" borderId="3" xfId="0" applyFont="1" applyBorder="1" applyAlignment="1" applyProtection="1">
      <alignment horizontal="right"/>
      <protection hidden="1"/>
    </xf>
    <xf numFmtId="0" fontId="7" fillId="0" borderId="4" xfId="0" applyFont="1" applyBorder="1" applyAlignment="1" applyProtection="1">
      <alignment horizontal="right"/>
      <protection hidden="1"/>
    </xf>
    <xf numFmtId="0" fontId="0" fillId="17" borderId="0" xfId="0" applyFill="1" applyProtection="1">
      <protection hidden="1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 applyProtection="1">
      <alignment horizontal="left" vertical="center"/>
      <protection hidden="1"/>
    </xf>
    <xf numFmtId="164" fontId="0" fillId="0" borderId="0" xfId="0" applyNumberFormat="1" applyAlignment="1">
      <alignment horizontal="left" vertical="center"/>
    </xf>
    <xf numFmtId="49" fontId="55" fillId="0" borderId="0" xfId="0" applyNumberFormat="1" applyFont="1" applyAlignment="1" applyProtection="1">
      <alignment vertical="center"/>
      <protection hidden="1"/>
    </xf>
    <xf numFmtId="0" fontId="56" fillId="0" borderId="0" xfId="0" applyFont="1" applyAlignment="1">
      <alignment vertical="center"/>
    </xf>
    <xf numFmtId="0" fontId="55" fillId="0" borderId="0" xfId="0" applyFont="1" applyAlignment="1" applyProtection="1">
      <alignment horizontal="left" vertical="top" textRotation="255" wrapText="1"/>
      <protection hidden="1"/>
    </xf>
    <xf numFmtId="0" fontId="56" fillId="0" borderId="0" xfId="0" applyFont="1" applyAlignment="1">
      <alignment horizontal="left" vertical="top" textRotation="255" wrapText="1"/>
    </xf>
    <xf numFmtId="0" fontId="57" fillId="0" borderId="0" xfId="0" applyFont="1" applyAlignment="1" applyProtection="1">
      <alignment vertical="center"/>
      <protection hidden="1"/>
    </xf>
  </cellXfs>
  <cellStyles count="3">
    <cellStyle name="Гиперссылка" xfId="2" builtinId="8"/>
    <cellStyle name="Обычный" xfId="0" builtinId="0"/>
    <cellStyle name="Хороший" xfId="1" builtinId="26"/>
  </cellStyles>
  <dxfs count="0"/>
  <tableStyles count="0" defaultTableStyle="TableStyleMedium9" defaultPivotStyle="PivotStyleLight16"/>
  <colors>
    <mruColors>
      <color rgb="FFF66F00"/>
      <color rgb="FF00701D"/>
      <color rgb="FFCC3300"/>
      <color rgb="FFFF99CC"/>
      <color rgb="FFAFDC7E"/>
      <color rgb="FF009627"/>
      <color rgb="FFFFD8B7"/>
      <color rgb="FFFFC28F"/>
      <color rgb="FFFFB171"/>
      <color rgb="FF98E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veganworld.ru/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veganworld.ru/" TargetMode="Externa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veganworld.ru/" TargetMode="Externa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veganworld.ru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veganworld.ru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veganworld.ru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veganworld.ru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veganworld.ru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veganworld.ru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veganworld.ru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veganworld.ru/" TargetMode="Externa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veganworld.r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19050</xdr:rowOff>
    </xdr:to>
    <xdr:pic>
      <xdr:nvPicPr>
        <xdr:cNvPr id="7" name="Рисунок 6" descr="VW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24025" cy="400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19050</xdr:rowOff>
    </xdr:to>
    <xdr:pic>
      <xdr:nvPicPr>
        <xdr:cNvPr id="2" name="Рисунок 1" descr="VW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24025" cy="4000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19050</xdr:rowOff>
    </xdr:to>
    <xdr:pic>
      <xdr:nvPicPr>
        <xdr:cNvPr id="2" name="Рисунок 1" descr="VW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24025" cy="4000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19050</xdr:rowOff>
    </xdr:to>
    <xdr:pic>
      <xdr:nvPicPr>
        <xdr:cNvPr id="2" name="Рисунок 1" descr="VW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24025" cy="40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19050</xdr:rowOff>
    </xdr:to>
    <xdr:pic>
      <xdr:nvPicPr>
        <xdr:cNvPr id="2" name="Рисунок 1" descr="VW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24025" cy="40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19050</xdr:rowOff>
    </xdr:to>
    <xdr:pic>
      <xdr:nvPicPr>
        <xdr:cNvPr id="2" name="Рисунок 1" descr="VW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24025" cy="400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19050</xdr:rowOff>
    </xdr:to>
    <xdr:pic>
      <xdr:nvPicPr>
        <xdr:cNvPr id="2" name="Рисунок 1" descr="VW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24025" cy="4000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19050</xdr:rowOff>
    </xdr:to>
    <xdr:pic>
      <xdr:nvPicPr>
        <xdr:cNvPr id="2" name="Рисунок 1" descr="VW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24025" cy="4000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19050</xdr:rowOff>
    </xdr:to>
    <xdr:pic>
      <xdr:nvPicPr>
        <xdr:cNvPr id="2" name="Рисунок 1" descr="VW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24025" cy="4000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19050</xdr:rowOff>
    </xdr:to>
    <xdr:pic>
      <xdr:nvPicPr>
        <xdr:cNvPr id="2" name="Рисунок 1" descr="VW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24025" cy="4000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19050</xdr:rowOff>
    </xdr:to>
    <xdr:pic>
      <xdr:nvPicPr>
        <xdr:cNvPr id="2" name="Рисунок 1" descr="VW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24025" cy="4000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19050</xdr:rowOff>
    </xdr:to>
    <xdr:pic>
      <xdr:nvPicPr>
        <xdr:cNvPr id="2" name="Рисунок 1" descr="VW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24025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eganworld.ru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veganworld.ru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veganworld.ru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veganworld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veganworld.ru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veganworld.ru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veganworld.ru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veganworld.ru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veganworld.ru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veganworld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81"/>
  <sheetViews>
    <sheetView zoomScale="89" workbookViewId="0">
      <pane xSplit="3" ySplit="2" topLeftCell="D17" activePane="bottomRight" state="frozen"/>
      <selection pane="topRight" activeCell="D1" sqref="D1"/>
      <selection pane="bottomLeft" activeCell="A3" sqref="A3"/>
      <selection pane="bottomRight" activeCell="D79" sqref="D79"/>
    </sheetView>
  </sheetViews>
  <sheetFormatPr defaultRowHeight="14.4" x14ac:dyDescent="0.3"/>
  <cols>
    <col min="1" max="1" width="25.88671875" customWidth="1"/>
    <col min="2" max="2" width="11" style="6" customWidth="1"/>
    <col min="3" max="3" width="9.109375" style="6"/>
  </cols>
  <sheetData>
    <row r="1" spans="1:102" s="7" customFormat="1" x14ac:dyDescent="0.3">
      <c r="A1" s="178"/>
      <c r="B1" s="181" t="s">
        <v>612</v>
      </c>
      <c r="C1" s="181"/>
      <c r="D1" s="156" t="s">
        <v>58</v>
      </c>
      <c r="E1" s="156"/>
      <c r="F1" s="156"/>
      <c r="G1" s="156"/>
      <c r="H1" s="156"/>
      <c r="I1" s="156"/>
      <c r="J1" s="156"/>
      <c r="K1" s="156" t="s">
        <v>66</v>
      </c>
      <c r="L1" s="156"/>
      <c r="M1" s="156"/>
      <c r="N1" s="156"/>
      <c r="O1" s="156" t="s">
        <v>70</v>
      </c>
      <c r="P1" s="156"/>
      <c r="Q1" s="156" t="s">
        <v>72</v>
      </c>
      <c r="R1" s="156"/>
      <c r="S1" s="156"/>
      <c r="T1" s="156"/>
      <c r="U1" s="156" t="s">
        <v>76</v>
      </c>
      <c r="V1" s="156"/>
      <c r="W1" s="156"/>
      <c r="X1" s="156" t="s">
        <v>77</v>
      </c>
      <c r="Y1" s="156"/>
      <c r="Z1" s="156"/>
      <c r="AA1" s="156" t="s">
        <v>78</v>
      </c>
      <c r="AB1" s="156"/>
      <c r="AC1" s="156" t="s">
        <v>79</v>
      </c>
      <c r="AD1" s="156"/>
      <c r="AE1" s="156"/>
      <c r="AF1" s="1" t="s">
        <v>82</v>
      </c>
      <c r="AG1" s="156" t="s">
        <v>83</v>
      </c>
      <c r="AH1" s="156"/>
      <c r="AI1" s="156" t="s">
        <v>86</v>
      </c>
      <c r="AJ1" s="156"/>
      <c r="AK1" s="156"/>
      <c r="AL1" s="156" t="s">
        <v>88</v>
      </c>
      <c r="AM1" s="156"/>
      <c r="AN1" s="156"/>
      <c r="AO1" s="156" t="s">
        <v>90</v>
      </c>
      <c r="AP1" s="156"/>
      <c r="AQ1" s="156"/>
      <c r="AR1" s="1" t="s">
        <v>92</v>
      </c>
      <c r="AS1" s="156" t="s">
        <v>93</v>
      </c>
      <c r="AT1" s="156"/>
      <c r="AU1" s="156" t="s">
        <v>96</v>
      </c>
      <c r="AV1" s="156"/>
      <c r="AW1" s="156"/>
      <c r="AX1" s="156" t="s">
        <v>101</v>
      </c>
      <c r="AY1" s="156"/>
      <c r="AZ1" s="156"/>
      <c r="BA1" s="156" t="s">
        <v>274</v>
      </c>
      <c r="BB1" s="156"/>
      <c r="BC1" s="156"/>
      <c r="BD1" s="156" t="s">
        <v>275</v>
      </c>
      <c r="BE1" s="156"/>
      <c r="BF1" s="156"/>
      <c r="BG1" s="156" t="s">
        <v>278</v>
      </c>
      <c r="BH1" s="156"/>
      <c r="BI1" s="156"/>
      <c r="BJ1" s="156"/>
      <c r="BK1" s="156" t="s">
        <v>279</v>
      </c>
      <c r="BL1" s="156"/>
      <c r="BM1" s="156"/>
      <c r="BN1" s="156" t="s">
        <v>283</v>
      </c>
      <c r="BO1" s="156"/>
      <c r="BP1" s="156" t="s">
        <v>285</v>
      </c>
      <c r="BQ1" s="156"/>
      <c r="BR1" s="156"/>
      <c r="BS1" s="1" t="s">
        <v>286</v>
      </c>
      <c r="BT1" s="156" t="s">
        <v>287</v>
      </c>
      <c r="BU1" s="156"/>
      <c r="BV1" s="156" t="s">
        <v>289</v>
      </c>
      <c r="BW1" s="156"/>
      <c r="BX1" s="156" t="s">
        <v>292</v>
      </c>
      <c r="BY1" s="156"/>
      <c r="BZ1" s="156"/>
      <c r="CA1" s="156"/>
      <c r="CB1" s="1" t="s">
        <v>295</v>
      </c>
      <c r="CC1" s="156" t="s">
        <v>296</v>
      </c>
      <c r="CD1" s="156"/>
      <c r="CE1" s="1" t="s">
        <v>297</v>
      </c>
      <c r="CF1" s="1" t="s">
        <v>386</v>
      </c>
      <c r="CG1" s="156" t="s">
        <v>387</v>
      </c>
      <c r="CH1" s="156"/>
      <c r="CI1" s="156" t="s">
        <v>388</v>
      </c>
      <c r="CJ1" s="156"/>
      <c r="CK1" s="1" t="s">
        <v>389</v>
      </c>
      <c r="CL1" s="156" t="s">
        <v>390</v>
      </c>
      <c r="CM1" s="156"/>
      <c r="CN1" s="156"/>
      <c r="CO1" s="1" t="s">
        <v>393</v>
      </c>
      <c r="CP1" s="156" t="s">
        <v>394</v>
      </c>
      <c r="CQ1" s="156"/>
      <c r="CR1" s="1" t="s">
        <v>395</v>
      </c>
      <c r="CS1" s="1"/>
      <c r="CT1" s="1" t="s">
        <v>397</v>
      </c>
      <c r="CU1" s="1" t="s">
        <v>398</v>
      </c>
      <c r="CV1" s="1" t="s">
        <v>444</v>
      </c>
      <c r="CW1" s="1" t="s">
        <v>445</v>
      </c>
      <c r="CX1" s="1" t="s">
        <v>446</v>
      </c>
    </row>
    <row r="2" spans="1:102" s="6" customFormat="1" x14ac:dyDescent="0.3">
      <c r="A2" s="179"/>
      <c r="B2" s="180" t="s">
        <v>613</v>
      </c>
      <c r="C2" s="180"/>
      <c r="D2" s="12" t="s">
        <v>62</v>
      </c>
      <c r="E2" s="12" t="s">
        <v>64</v>
      </c>
      <c r="F2" s="11" t="s">
        <v>63</v>
      </c>
      <c r="G2" s="8" t="s">
        <v>60</v>
      </c>
      <c r="H2" s="13" t="s">
        <v>61</v>
      </c>
      <c r="I2" s="10" t="s">
        <v>87</v>
      </c>
      <c r="J2" s="9" t="s">
        <v>65</v>
      </c>
      <c r="K2" s="12" t="s">
        <v>67</v>
      </c>
      <c r="L2" s="9" t="s">
        <v>65</v>
      </c>
      <c r="M2" s="13" t="s">
        <v>68</v>
      </c>
      <c r="N2" s="14" t="s">
        <v>69</v>
      </c>
      <c r="O2" s="12" t="s">
        <v>71</v>
      </c>
      <c r="P2" s="9" t="s">
        <v>65</v>
      </c>
      <c r="Q2" s="12" t="s">
        <v>71</v>
      </c>
      <c r="R2" s="17" t="s">
        <v>75</v>
      </c>
      <c r="S2" s="13" t="s">
        <v>74</v>
      </c>
      <c r="T2" s="17" t="s">
        <v>73</v>
      </c>
      <c r="U2" s="12" t="s">
        <v>71</v>
      </c>
      <c r="V2" s="17" t="s">
        <v>75</v>
      </c>
      <c r="W2" s="13" t="s">
        <v>74</v>
      </c>
      <c r="X2" s="12" t="s">
        <v>71</v>
      </c>
      <c r="Y2" s="17" t="s">
        <v>75</v>
      </c>
      <c r="Z2" s="17" t="s">
        <v>73</v>
      </c>
      <c r="AA2" s="12" t="s">
        <v>71</v>
      </c>
      <c r="AB2" s="17" t="s">
        <v>75</v>
      </c>
      <c r="AC2" s="12" t="s">
        <v>71</v>
      </c>
      <c r="AD2" s="9" t="s">
        <v>80</v>
      </c>
      <c r="AE2" s="13" t="s">
        <v>81</v>
      </c>
      <c r="AF2" s="12" t="s">
        <v>71</v>
      </c>
      <c r="AG2" s="12" t="s">
        <v>84</v>
      </c>
      <c r="AH2" s="12" t="s">
        <v>85</v>
      </c>
      <c r="AI2" s="12" t="s">
        <v>67</v>
      </c>
      <c r="AJ2" s="10" t="s">
        <v>87</v>
      </c>
      <c r="AK2" s="13" t="s">
        <v>81</v>
      </c>
      <c r="AL2" s="12" t="s">
        <v>67</v>
      </c>
      <c r="AM2" s="10" t="s">
        <v>89</v>
      </c>
      <c r="AN2" s="13" t="s">
        <v>81</v>
      </c>
      <c r="AO2" s="12" t="s">
        <v>67</v>
      </c>
      <c r="AP2" s="13" t="s">
        <v>81</v>
      </c>
      <c r="AQ2" s="9" t="s">
        <v>91</v>
      </c>
      <c r="AR2" s="12" t="s">
        <v>71</v>
      </c>
      <c r="AS2" s="12" t="s">
        <v>95</v>
      </c>
      <c r="AT2" s="12" t="s">
        <v>94</v>
      </c>
      <c r="AU2" s="12" t="s">
        <v>97</v>
      </c>
      <c r="AV2" s="12" t="s">
        <v>98</v>
      </c>
      <c r="AW2" s="14" t="s">
        <v>99</v>
      </c>
      <c r="AX2" s="9" t="s">
        <v>102</v>
      </c>
      <c r="AY2" s="9" t="s">
        <v>103</v>
      </c>
      <c r="AZ2" s="9" t="s">
        <v>104</v>
      </c>
      <c r="BA2" s="12" t="s">
        <v>67</v>
      </c>
      <c r="BB2" s="10" t="s">
        <v>87</v>
      </c>
      <c r="BC2" s="14" t="s">
        <v>69</v>
      </c>
      <c r="BD2" s="12" t="s">
        <v>67</v>
      </c>
      <c r="BE2" s="10" t="s">
        <v>276</v>
      </c>
      <c r="BF2" s="14" t="s">
        <v>69</v>
      </c>
      <c r="BG2" s="12" t="s">
        <v>67</v>
      </c>
      <c r="BH2" s="10" t="s">
        <v>87</v>
      </c>
      <c r="BI2" s="13" t="s">
        <v>277</v>
      </c>
      <c r="BJ2" s="14" t="s">
        <v>69</v>
      </c>
      <c r="BK2" s="12" t="s">
        <v>280</v>
      </c>
      <c r="BL2" s="12" t="s">
        <v>281</v>
      </c>
      <c r="BM2" s="9" t="s">
        <v>282</v>
      </c>
      <c r="BN2" s="12" t="s">
        <v>71</v>
      </c>
      <c r="BO2" s="14" t="s">
        <v>284</v>
      </c>
      <c r="BP2" s="12" t="s">
        <v>71</v>
      </c>
      <c r="BQ2" s="13" t="s">
        <v>81</v>
      </c>
      <c r="BR2" s="13" t="s">
        <v>277</v>
      </c>
      <c r="BS2" s="12" t="s">
        <v>71</v>
      </c>
      <c r="BT2" s="12" t="s">
        <v>71</v>
      </c>
      <c r="BU2" s="13" t="s">
        <v>288</v>
      </c>
      <c r="BV2" s="12" t="s">
        <v>290</v>
      </c>
      <c r="BW2" s="17" t="s">
        <v>291</v>
      </c>
      <c r="BX2" s="12" t="s">
        <v>71</v>
      </c>
      <c r="BY2" s="9" t="s">
        <v>293</v>
      </c>
      <c r="BZ2" s="9" t="s">
        <v>294</v>
      </c>
      <c r="CA2" s="13" t="s">
        <v>81</v>
      </c>
      <c r="CB2" s="12" t="s">
        <v>67</v>
      </c>
      <c r="CC2" s="13" t="s">
        <v>81</v>
      </c>
      <c r="CD2" s="20" t="s">
        <v>605</v>
      </c>
      <c r="CE2" s="12" t="s">
        <v>67</v>
      </c>
      <c r="CF2" s="12" t="s">
        <v>67</v>
      </c>
      <c r="CG2" s="12" t="s">
        <v>71</v>
      </c>
      <c r="CH2" s="10" t="s">
        <v>87</v>
      </c>
      <c r="CI2" s="12" t="s">
        <v>67</v>
      </c>
      <c r="CJ2" s="10" t="s">
        <v>87</v>
      </c>
      <c r="CK2" s="12" t="s">
        <v>71</v>
      </c>
      <c r="CL2" s="12" t="s">
        <v>67</v>
      </c>
      <c r="CM2" s="17" t="s">
        <v>391</v>
      </c>
      <c r="CN2" s="9" t="s">
        <v>392</v>
      </c>
      <c r="CO2" s="12" t="s">
        <v>67</v>
      </c>
      <c r="CP2" s="12" t="s">
        <v>67</v>
      </c>
      <c r="CQ2" s="14" t="s">
        <v>284</v>
      </c>
      <c r="CR2" s="12" t="s">
        <v>67</v>
      </c>
      <c r="CS2" s="17" t="s">
        <v>396</v>
      </c>
      <c r="CT2" s="12" t="s">
        <v>67</v>
      </c>
      <c r="CU2" s="12" t="s">
        <v>67</v>
      </c>
      <c r="CV2" s="12" t="s">
        <v>71</v>
      </c>
      <c r="CW2" s="12" t="s">
        <v>71</v>
      </c>
      <c r="CX2" s="12" t="s">
        <v>71</v>
      </c>
    </row>
    <row r="3" spans="1:102" s="31" customFormat="1" x14ac:dyDescent="0.3">
      <c r="A3" s="182" t="s">
        <v>521</v>
      </c>
      <c r="B3" s="183"/>
      <c r="C3" s="18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</row>
    <row r="4" spans="1:102" s="30" customFormat="1" x14ac:dyDescent="0.3">
      <c r="A4" s="28" t="s">
        <v>1</v>
      </c>
      <c r="B4" s="40" t="s">
        <v>31</v>
      </c>
      <c r="C4" s="40" t="s">
        <v>470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</row>
    <row r="5" spans="1:102" x14ac:dyDescent="0.3">
      <c r="A5" t="s">
        <v>5</v>
      </c>
      <c r="B5" s="6" t="s">
        <v>636</v>
      </c>
      <c r="D5">
        <v>85.56</v>
      </c>
      <c r="E5">
        <v>86.67</v>
      </c>
      <c r="F5">
        <v>85.47</v>
      </c>
      <c r="G5">
        <v>84.63</v>
      </c>
      <c r="H5">
        <v>82.28</v>
      </c>
      <c r="I5">
        <v>86.85</v>
      </c>
      <c r="J5">
        <v>31.76</v>
      </c>
      <c r="K5">
        <v>83.71</v>
      </c>
      <c r="L5">
        <v>26.69</v>
      </c>
      <c r="M5">
        <v>91.81</v>
      </c>
      <c r="N5">
        <v>84.46</v>
      </c>
      <c r="O5">
        <v>74.91</v>
      </c>
      <c r="P5">
        <v>3</v>
      </c>
      <c r="Q5">
        <v>86.75</v>
      </c>
      <c r="R5">
        <v>88.3</v>
      </c>
      <c r="S5">
        <v>87.72</v>
      </c>
      <c r="T5">
        <v>72.5</v>
      </c>
      <c r="U5">
        <v>85.17</v>
      </c>
      <c r="V5">
        <v>88.9</v>
      </c>
      <c r="W5">
        <v>89.51</v>
      </c>
      <c r="X5">
        <v>88.98</v>
      </c>
      <c r="Y5">
        <v>92.31</v>
      </c>
      <c r="Z5">
        <v>81.599999999999994</v>
      </c>
      <c r="AA5">
        <v>88.06</v>
      </c>
      <c r="AB5">
        <v>90</v>
      </c>
      <c r="AC5">
        <v>86.35</v>
      </c>
      <c r="AD5">
        <v>30.89</v>
      </c>
      <c r="AE5">
        <v>92.36</v>
      </c>
      <c r="AF5">
        <v>88.87</v>
      </c>
      <c r="AG5">
        <v>83.22</v>
      </c>
      <c r="AH5">
        <v>83.07</v>
      </c>
      <c r="AI5">
        <v>86.13</v>
      </c>
      <c r="AJ5">
        <v>87.2</v>
      </c>
      <c r="AK5">
        <v>89.93</v>
      </c>
      <c r="AL5">
        <v>82.25</v>
      </c>
      <c r="AM5">
        <v>75.53</v>
      </c>
      <c r="AN5">
        <v>87.05</v>
      </c>
      <c r="AO5">
        <v>87.23</v>
      </c>
      <c r="AP5">
        <v>88.35</v>
      </c>
      <c r="AQ5">
        <v>30.92</v>
      </c>
      <c r="AR5">
        <v>91.45</v>
      </c>
      <c r="AS5">
        <v>89.82</v>
      </c>
      <c r="AT5">
        <v>91.85</v>
      </c>
      <c r="AU5">
        <v>80.540000000000006</v>
      </c>
      <c r="AV5">
        <v>81.3</v>
      </c>
      <c r="AW5">
        <v>84.51</v>
      </c>
      <c r="AX5">
        <v>16.57</v>
      </c>
      <c r="AY5">
        <v>15.43</v>
      </c>
      <c r="AZ5">
        <v>14.97</v>
      </c>
      <c r="BA5">
        <v>90.95</v>
      </c>
      <c r="BB5">
        <v>89.97</v>
      </c>
      <c r="BC5">
        <v>75.349999999999994</v>
      </c>
      <c r="BD5">
        <v>85.75</v>
      </c>
      <c r="BE5">
        <v>72.75</v>
      </c>
      <c r="BF5">
        <v>75.33</v>
      </c>
      <c r="BG5">
        <v>88.15</v>
      </c>
      <c r="BH5">
        <v>82.21</v>
      </c>
      <c r="BI5">
        <v>90.9</v>
      </c>
      <c r="BJ5">
        <v>75.06</v>
      </c>
      <c r="BK5">
        <v>81.96</v>
      </c>
      <c r="BL5">
        <v>83.95</v>
      </c>
      <c r="BM5">
        <v>19.21</v>
      </c>
      <c r="BN5">
        <v>83.46</v>
      </c>
      <c r="BO5">
        <v>86.63</v>
      </c>
      <c r="BP5">
        <v>86</v>
      </c>
      <c r="BQ5">
        <v>83.51</v>
      </c>
      <c r="BR5">
        <v>86.37</v>
      </c>
      <c r="BS5">
        <v>73.23</v>
      </c>
      <c r="BT5">
        <v>77.930000000000007</v>
      </c>
      <c r="BU5">
        <v>85.95</v>
      </c>
      <c r="BV5">
        <v>21.32</v>
      </c>
      <c r="BW5">
        <v>20.53</v>
      </c>
      <c r="BX5">
        <v>79.11</v>
      </c>
      <c r="BY5">
        <v>30.05</v>
      </c>
      <c r="BZ5">
        <v>69.8</v>
      </c>
      <c r="CA5">
        <v>85.21</v>
      </c>
      <c r="CB5">
        <v>80.319999999999993</v>
      </c>
      <c r="CC5">
        <v>79.989999999999995</v>
      </c>
      <c r="CD5">
        <v>75.28</v>
      </c>
      <c r="CE5">
        <v>83.8</v>
      </c>
      <c r="CF5">
        <v>87.68</v>
      </c>
      <c r="CG5">
        <v>93.61</v>
      </c>
      <c r="CH5">
        <v>93.51</v>
      </c>
      <c r="CI5">
        <v>84.21</v>
      </c>
      <c r="CJ5">
        <v>86.59</v>
      </c>
      <c r="CK5">
        <v>87.87</v>
      </c>
      <c r="CL5">
        <v>87.13</v>
      </c>
      <c r="CM5">
        <v>87.13</v>
      </c>
      <c r="CN5">
        <v>16</v>
      </c>
      <c r="CO5">
        <v>79.8</v>
      </c>
      <c r="CP5">
        <v>88.06</v>
      </c>
      <c r="CQ5">
        <v>85.02</v>
      </c>
      <c r="CR5">
        <v>72.930000000000007</v>
      </c>
      <c r="CS5">
        <v>85.62</v>
      </c>
      <c r="CT5">
        <v>84.94</v>
      </c>
      <c r="CU5">
        <v>88.97</v>
      </c>
      <c r="CV5">
        <v>87.59</v>
      </c>
      <c r="CW5">
        <v>86.58</v>
      </c>
      <c r="CX5">
        <v>89.1</v>
      </c>
    </row>
    <row r="6" spans="1:102" x14ac:dyDescent="0.3">
      <c r="A6" t="s">
        <v>0</v>
      </c>
      <c r="B6" s="6" t="s">
        <v>655</v>
      </c>
      <c r="D6">
        <v>52</v>
      </c>
      <c r="E6">
        <v>48</v>
      </c>
      <c r="F6">
        <v>53</v>
      </c>
      <c r="G6">
        <v>56</v>
      </c>
      <c r="H6">
        <v>67</v>
      </c>
      <c r="I6">
        <v>48</v>
      </c>
      <c r="J6">
        <v>243</v>
      </c>
      <c r="K6">
        <v>58</v>
      </c>
      <c r="L6">
        <v>262</v>
      </c>
      <c r="M6">
        <v>29</v>
      </c>
      <c r="N6">
        <v>57</v>
      </c>
      <c r="O6">
        <v>89</v>
      </c>
      <c r="P6">
        <v>346</v>
      </c>
      <c r="Q6">
        <v>47</v>
      </c>
      <c r="R6">
        <v>45</v>
      </c>
      <c r="S6">
        <v>47</v>
      </c>
      <c r="T6">
        <v>97</v>
      </c>
      <c r="U6">
        <v>53</v>
      </c>
      <c r="V6">
        <v>43</v>
      </c>
      <c r="W6">
        <v>37</v>
      </c>
      <c r="X6">
        <v>29</v>
      </c>
      <c r="Y6">
        <v>22</v>
      </c>
      <c r="Z6">
        <v>47</v>
      </c>
      <c r="AA6">
        <v>42</v>
      </c>
      <c r="AB6">
        <v>39</v>
      </c>
      <c r="AC6">
        <v>48</v>
      </c>
      <c r="AD6">
        <v>241</v>
      </c>
      <c r="AE6">
        <v>27</v>
      </c>
      <c r="AF6">
        <v>39</v>
      </c>
      <c r="AG6">
        <v>60</v>
      </c>
      <c r="AH6">
        <v>61</v>
      </c>
      <c r="AI6">
        <v>50</v>
      </c>
      <c r="AJ6">
        <v>46</v>
      </c>
      <c r="AK6">
        <v>36</v>
      </c>
      <c r="AL6">
        <v>63</v>
      </c>
      <c r="AM6">
        <v>89</v>
      </c>
      <c r="AN6">
        <v>46</v>
      </c>
      <c r="AO6">
        <v>46</v>
      </c>
      <c r="AP6">
        <v>41</v>
      </c>
      <c r="AQ6">
        <v>240</v>
      </c>
      <c r="AR6">
        <v>30</v>
      </c>
      <c r="AS6">
        <v>36</v>
      </c>
      <c r="AT6">
        <v>28</v>
      </c>
      <c r="AU6">
        <v>69</v>
      </c>
      <c r="AV6">
        <v>67</v>
      </c>
      <c r="AW6">
        <v>60</v>
      </c>
      <c r="AX6">
        <v>296</v>
      </c>
      <c r="AY6">
        <v>299</v>
      </c>
      <c r="AZ6">
        <v>302</v>
      </c>
      <c r="BA6">
        <v>32</v>
      </c>
      <c r="BB6">
        <v>35</v>
      </c>
      <c r="BC6">
        <v>92</v>
      </c>
      <c r="BD6">
        <v>52</v>
      </c>
      <c r="BE6">
        <v>103</v>
      </c>
      <c r="BF6">
        <v>91</v>
      </c>
      <c r="BG6">
        <v>43</v>
      </c>
      <c r="BH6">
        <v>64</v>
      </c>
      <c r="BI6">
        <v>38</v>
      </c>
      <c r="BJ6">
        <v>92</v>
      </c>
      <c r="BK6">
        <v>63</v>
      </c>
      <c r="BL6">
        <v>56</v>
      </c>
      <c r="BM6">
        <v>283</v>
      </c>
      <c r="BN6">
        <v>60</v>
      </c>
      <c r="BO6">
        <v>51</v>
      </c>
      <c r="BP6">
        <v>50</v>
      </c>
      <c r="BQ6">
        <v>60</v>
      </c>
      <c r="BR6">
        <v>53</v>
      </c>
      <c r="BS6">
        <v>160</v>
      </c>
      <c r="BT6">
        <v>83</v>
      </c>
      <c r="BU6">
        <v>54</v>
      </c>
      <c r="BV6">
        <v>277</v>
      </c>
      <c r="BW6">
        <v>282</v>
      </c>
      <c r="BX6">
        <v>74</v>
      </c>
      <c r="BY6">
        <v>249</v>
      </c>
      <c r="BZ6">
        <v>107</v>
      </c>
      <c r="CA6">
        <v>53</v>
      </c>
      <c r="CB6">
        <v>70</v>
      </c>
      <c r="CC6">
        <v>115</v>
      </c>
      <c r="CD6">
        <v>145</v>
      </c>
      <c r="CE6">
        <v>57</v>
      </c>
      <c r="CF6">
        <v>43</v>
      </c>
      <c r="CG6">
        <v>21</v>
      </c>
      <c r="CH6">
        <v>21</v>
      </c>
      <c r="CI6">
        <v>57</v>
      </c>
      <c r="CJ6">
        <v>51</v>
      </c>
      <c r="CK6">
        <v>44</v>
      </c>
      <c r="CL6">
        <v>46</v>
      </c>
      <c r="CM6">
        <v>46</v>
      </c>
      <c r="CN6">
        <v>308</v>
      </c>
      <c r="CO6">
        <v>73</v>
      </c>
      <c r="CP6">
        <v>43</v>
      </c>
      <c r="CQ6">
        <v>57</v>
      </c>
      <c r="CR6">
        <v>97</v>
      </c>
      <c r="CS6">
        <v>51</v>
      </c>
      <c r="CT6">
        <v>55</v>
      </c>
      <c r="CU6">
        <v>44</v>
      </c>
      <c r="CV6">
        <v>44</v>
      </c>
      <c r="CW6">
        <v>47</v>
      </c>
      <c r="CX6">
        <v>38</v>
      </c>
    </row>
    <row r="7" spans="1:102" x14ac:dyDescent="0.3">
      <c r="A7" t="s">
        <v>6</v>
      </c>
      <c r="B7" s="6" t="s">
        <v>637</v>
      </c>
      <c r="C7" s="6" t="s">
        <v>555</v>
      </c>
      <c r="D7">
        <v>0.26</v>
      </c>
      <c r="E7">
        <v>0.27</v>
      </c>
      <c r="F7">
        <v>0.26</v>
      </c>
      <c r="G7">
        <v>0.28000000000000003</v>
      </c>
      <c r="H7">
        <v>0.18</v>
      </c>
      <c r="I7">
        <v>0.28000000000000003</v>
      </c>
      <c r="J7">
        <v>0.93</v>
      </c>
      <c r="K7">
        <v>0.38</v>
      </c>
      <c r="L7">
        <v>1.87</v>
      </c>
      <c r="M7">
        <v>0.19</v>
      </c>
      <c r="N7">
        <v>0.19</v>
      </c>
      <c r="O7">
        <v>1.0900000000000001</v>
      </c>
      <c r="P7" s="35">
        <v>3.89</v>
      </c>
      <c r="Q7">
        <v>0.94</v>
      </c>
      <c r="R7">
        <v>0.7</v>
      </c>
      <c r="S7">
        <v>0.68</v>
      </c>
      <c r="T7">
        <v>1.5</v>
      </c>
      <c r="U7">
        <v>0.81</v>
      </c>
      <c r="V7">
        <v>0.5</v>
      </c>
      <c r="W7">
        <v>0.62</v>
      </c>
      <c r="X7">
        <v>1.1000000000000001</v>
      </c>
      <c r="Y7">
        <v>0.35</v>
      </c>
      <c r="Z7">
        <v>1.5</v>
      </c>
      <c r="AA7">
        <v>0.77</v>
      </c>
      <c r="AB7">
        <v>0.5</v>
      </c>
      <c r="AC7">
        <v>1.4</v>
      </c>
      <c r="AD7" s="35">
        <v>3.39</v>
      </c>
      <c r="AE7">
        <v>0.71</v>
      </c>
      <c r="AF7">
        <v>0.91</v>
      </c>
      <c r="AG7">
        <v>1.23</v>
      </c>
      <c r="AH7">
        <v>1.1399999999999999</v>
      </c>
      <c r="AI7">
        <v>1</v>
      </c>
      <c r="AJ7">
        <v>0.92</v>
      </c>
      <c r="AK7">
        <v>0.77</v>
      </c>
      <c r="AL7">
        <v>1.06</v>
      </c>
      <c r="AM7">
        <v>1.1499999999999999</v>
      </c>
      <c r="AN7">
        <v>0.77</v>
      </c>
      <c r="AO7">
        <v>0.7</v>
      </c>
      <c r="AP7">
        <v>0.39</v>
      </c>
      <c r="AQ7">
        <v>2.1800000000000002</v>
      </c>
      <c r="AR7">
        <v>0.61</v>
      </c>
      <c r="AS7">
        <v>0.54</v>
      </c>
      <c r="AT7">
        <v>1.1100000000000001</v>
      </c>
      <c r="AU7">
        <v>0.72</v>
      </c>
      <c r="AV7">
        <v>0.63</v>
      </c>
      <c r="AW7">
        <v>0.37</v>
      </c>
      <c r="AX7" s="2">
        <v>2.52</v>
      </c>
      <c r="AY7" s="35">
        <v>3.07</v>
      </c>
      <c r="AZ7" s="35">
        <v>3.39</v>
      </c>
      <c r="BA7">
        <v>0.67</v>
      </c>
      <c r="BB7">
        <v>0.43</v>
      </c>
      <c r="BC7">
        <v>0.56000000000000005</v>
      </c>
      <c r="BD7">
        <v>1.2</v>
      </c>
      <c r="BE7">
        <v>0.7</v>
      </c>
      <c r="BF7">
        <v>0.83</v>
      </c>
      <c r="BG7">
        <v>1.39</v>
      </c>
      <c r="BH7">
        <v>1.18</v>
      </c>
      <c r="BI7">
        <v>0.3</v>
      </c>
      <c r="BJ7">
        <v>1.31</v>
      </c>
      <c r="BK7">
        <v>1.4</v>
      </c>
      <c r="BL7">
        <v>1.4</v>
      </c>
      <c r="BM7" s="35">
        <v>4.08</v>
      </c>
      <c r="BN7">
        <v>0.82</v>
      </c>
      <c r="BO7">
        <v>0.11</v>
      </c>
      <c r="BP7">
        <v>0.54</v>
      </c>
      <c r="BQ7">
        <v>0.51</v>
      </c>
      <c r="BR7">
        <v>0.36</v>
      </c>
      <c r="BS7">
        <v>2</v>
      </c>
      <c r="BT7">
        <v>1.67</v>
      </c>
      <c r="BU7">
        <v>0.15</v>
      </c>
      <c r="BV7">
        <v>1.81</v>
      </c>
      <c r="BW7">
        <v>2.4500000000000002</v>
      </c>
      <c r="BX7">
        <v>0.75</v>
      </c>
      <c r="BY7" s="35">
        <v>3.3</v>
      </c>
      <c r="BZ7">
        <v>1.42</v>
      </c>
      <c r="CA7">
        <v>0.4</v>
      </c>
      <c r="CB7">
        <v>0.57999999999999996</v>
      </c>
      <c r="CC7">
        <v>0.84</v>
      </c>
      <c r="CD7">
        <v>1.03</v>
      </c>
      <c r="CE7">
        <v>0.4</v>
      </c>
      <c r="CF7">
        <v>1.44</v>
      </c>
      <c r="CG7">
        <v>0.9</v>
      </c>
      <c r="CH7">
        <v>0.55000000000000004</v>
      </c>
      <c r="CI7">
        <v>0.74</v>
      </c>
      <c r="CJ7">
        <v>0.42</v>
      </c>
      <c r="CK7">
        <v>0.88</v>
      </c>
      <c r="CL7">
        <v>0.39</v>
      </c>
      <c r="CM7">
        <v>0.39</v>
      </c>
      <c r="CN7">
        <v>7.0000000000000007E-2</v>
      </c>
      <c r="CO7">
        <v>0.66</v>
      </c>
      <c r="CP7">
        <v>0.47</v>
      </c>
      <c r="CQ7">
        <v>0.17</v>
      </c>
      <c r="CR7">
        <v>2.2000000000000002</v>
      </c>
      <c r="CS7">
        <v>0.39</v>
      </c>
      <c r="CT7">
        <v>0.98</v>
      </c>
      <c r="CU7">
        <v>1.78</v>
      </c>
      <c r="CV7">
        <v>1.06</v>
      </c>
      <c r="CW7">
        <v>0.85</v>
      </c>
      <c r="CX7">
        <v>0.76</v>
      </c>
    </row>
    <row r="8" spans="1:102" x14ac:dyDescent="0.3">
      <c r="A8" t="s">
        <v>7</v>
      </c>
      <c r="B8" s="6" t="s">
        <v>455</v>
      </c>
      <c r="D8">
        <v>0.17</v>
      </c>
      <c r="E8">
        <v>0.13</v>
      </c>
      <c r="F8">
        <v>0.36</v>
      </c>
      <c r="G8">
        <v>0.42</v>
      </c>
      <c r="H8">
        <v>0.43</v>
      </c>
      <c r="I8">
        <v>0.32</v>
      </c>
      <c r="J8">
        <v>0.32</v>
      </c>
      <c r="K8">
        <v>0.12</v>
      </c>
      <c r="L8">
        <v>0.63</v>
      </c>
      <c r="M8">
        <v>0.03</v>
      </c>
      <c r="N8">
        <v>0.03</v>
      </c>
      <c r="O8">
        <v>0.33</v>
      </c>
      <c r="P8">
        <v>1.81</v>
      </c>
      <c r="Q8">
        <v>0.12</v>
      </c>
      <c r="R8">
        <v>0.2</v>
      </c>
      <c r="S8">
        <v>0.15</v>
      </c>
      <c r="T8">
        <v>0.2</v>
      </c>
      <c r="U8">
        <v>0.31</v>
      </c>
      <c r="V8">
        <v>0.2</v>
      </c>
      <c r="W8">
        <v>0.03</v>
      </c>
      <c r="X8">
        <v>0.3</v>
      </c>
      <c r="Y8">
        <v>0.24</v>
      </c>
      <c r="Z8">
        <v>0.3</v>
      </c>
      <c r="AA8">
        <v>0.14000000000000001</v>
      </c>
      <c r="AB8">
        <v>0.1</v>
      </c>
      <c r="AC8">
        <v>0.39</v>
      </c>
      <c r="AD8">
        <v>0.51</v>
      </c>
      <c r="AE8">
        <v>0.16</v>
      </c>
      <c r="AF8">
        <v>0.25</v>
      </c>
      <c r="AG8">
        <v>0.56000000000000005</v>
      </c>
      <c r="AH8">
        <v>0.52</v>
      </c>
      <c r="AI8">
        <v>0.3</v>
      </c>
      <c r="AJ8">
        <v>0.44</v>
      </c>
      <c r="AK8">
        <v>0.1</v>
      </c>
      <c r="AL8">
        <v>0.2</v>
      </c>
      <c r="AM8">
        <v>0.13</v>
      </c>
      <c r="AN8">
        <v>0.13</v>
      </c>
      <c r="AO8">
        <v>0.28000000000000003</v>
      </c>
      <c r="AP8">
        <v>0.01</v>
      </c>
      <c r="AQ8">
        <v>0.38</v>
      </c>
      <c r="AR8">
        <v>0.15</v>
      </c>
      <c r="AS8">
        <v>0.14000000000000001</v>
      </c>
      <c r="AT8">
        <v>0.1</v>
      </c>
      <c r="AU8">
        <v>0.16</v>
      </c>
      <c r="AV8">
        <v>0.35</v>
      </c>
      <c r="AW8">
        <v>0.13</v>
      </c>
      <c r="AX8">
        <v>0.54</v>
      </c>
      <c r="AY8">
        <v>0.46</v>
      </c>
      <c r="AZ8">
        <v>0.46</v>
      </c>
      <c r="BA8">
        <v>0.3</v>
      </c>
      <c r="BB8">
        <v>0.11</v>
      </c>
      <c r="BC8">
        <v>0.26</v>
      </c>
      <c r="BD8">
        <v>0.65</v>
      </c>
      <c r="BE8">
        <v>0.16</v>
      </c>
      <c r="BF8">
        <v>0.12</v>
      </c>
      <c r="BG8">
        <v>0.49</v>
      </c>
      <c r="BH8">
        <v>0.43</v>
      </c>
      <c r="BI8">
        <v>0.6</v>
      </c>
      <c r="BJ8">
        <v>0.14000000000000001</v>
      </c>
      <c r="BK8">
        <v>0.41</v>
      </c>
      <c r="BL8">
        <v>0.2</v>
      </c>
      <c r="BM8">
        <v>0.27</v>
      </c>
      <c r="BN8">
        <v>0.38</v>
      </c>
      <c r="BO8">
        <v>0.06</v>
      </c>
      <c r="BP8">
        <v>0.12</v>
      </c>
      <c r="BQ8">
        <v>0.11</v>
      </c>
      <c r="BR8">
        <v>0.12</v>
      </c>
      <c r="BS8" s="36">
        <v>14.66</v>
      </c>
      <c r="BT8">
        <v>1.17</v>
      </c>
      <c r="BU8">
        <v>0.28999999999999998</v>
      </c>
      <c r="BV8">
        <v>0.15</v>
      </c>
      <c r="BW8">
        <v>0.39</v>
      </c>
      <c r="BX8">
        <v>0.3</v>
      </c>
      <c r="BY8">
        <v>0.93</v>
      </c>
      <c r="BZ8">
        <v>0.4</v>
      </c>
      <c r="CA8">
        <v>0.1</v>
      </c>
      <c r="CB8">
        <v>0.19</v>
      </c>
      <c r="CC8" s="35">
        <v>10.68</v>
      </c>
      <c r="CD8" s="36">
        <v>15.32</v>
      </c>
      <c r="CE8">
        <v>0.1</v>
      </c>
      <c r="CF8">
        <v>0.39</v>
      </c>
      <c r="CG8">
        <v>0.2</v>
      </c>
      <c r="CH8">
        <v>0.11</v>
      </c>
      <c r="CI8">
        <v>0.33</v>
      </c>
      <c r="CJ8">
        <v>0.64</v>
      </c>
      <c r="CK8">
        <v>0.57999999999999996</v>
      </c>
      <c r="CL8">
        <v>0.13</v>
      </c>
      <c r="CM8">
        <v>0.13</v>
      </c>
      <c r="CN8">
        <v>1.37</v>
      </c>
      <c r="CO8">
        <v>0.5</v>
      </c>
      <c r="CP8">
        <v>0.26</v>
      </c>
      <c r="CQ8">
        <v>0.15</v>
      </c>
      <c r="CR8">
        <v>0.7</v>
      </c>
      <c r="CS8">
        <v>0.05</v>
      </c>
      <c r="CT8">
        <v>0.6</v>
      </c>
      <c r="CU8">
        <v>1.26</v>
      </c>
      <c r="CV8">
        <v>0.32</v>
      </c>
      <c r="CW8">
        <v>0.15</v>
      </c>
      <c r="CX8">
        <v>0.04</v>
      </c>
    </row>
    <row r="9" spans="1:102" x14ac:dyDescent="0.3">
      <c r="A9" t="s">
        <v>8</v>
      </c>
      <c r="B9" s="6" t="s">
        <v>635</v>
      </c>
      <c r="D9">
        <v>13.81</v>
      </c>
      <c r="E9">
        <v>12.76</v>
      </c>
      <c r="F9">
        <v>13.64</v>
      </c>
      <c r="G9">
        <v>14.41</v>
      </c>
      <c r="H9">
        <v>16.84</v>
      </c>
      <c r="I9">
        <v>12.31</v>
      </c>
      <c r="J9">
        <v>65.89</v>
      </c>
      <c r="K9">
        <v>15.46</v>
      </c>
      <c r="L9">
        <v>69.7</v>
      </c>
      <c r="M9">
        <v>7.81</v>
      </c>
      <c r="N9">
        <v>15.17</v>
      </c>
      <c r="O9">
        <v>22.84</v>
      </c>
      <c r="P9">
        <v>88.28</v>
      </c>
      <c r="Q9">
        <v>11.75</v>
      </c>
      <c r="R9">
        <v>10.4</v>
      </c>
      <c r="S9">
        <v>11.01</v>
      </c>
      <c r="T9">
        <v>25</v>
      </c>
      <c r="U9">
        <v>13.34</v>
      </c>
      <c r="V9">
        <v>10.1</v>
      </c>
      <c r="W9">
        <v>9.57</v>
      </c>
      <c r="X9">
        <v>9.32</v>
      </c>
      <c r="Y9">
        <v>6.9</v>
      </c>
      <c r="Z9">
        <v>16</v>
      </c>
      <c r="AA9">
        <v>10.66</v>
      </c>
      <c r="AB9">
        <v>9.1999999999999993</v>
      </c>
      <c r="AC9">
        <v>11.12</v>
      </c>
      <c r="AD9">
        <v>62.64</v>
      </c>
      <c r="AE9">
        <v>6.39</v>
      </c>
      <c r="AF9">
        <v>9.5399999999999991</v>
      </c>
      <c r="AG9">
        <v>14.23</v>
      </c>
      <c r="AH9">
        <v>14.66</v>
      </c>
      <c r="AI9">
        <v>12.18</v>
      </c>
      <c r="AJ9">
        <v>11.02</v>
      </c>
      <c r="AK9">
        <v>8.94</v>
      </c>
      <c r="AL9">
        <v>16.010000000000002</v>
      </c>
      <c r="AM9">
        <v>22.36</v>
      </c>
      <c r="AN9">
        <v>11.76</v>
      </c>
      <c r="AO9">
        <v>11.42</v>
      </c>
      <c r="AP9">
        <v>11.03</v>
      </c>
      <c r="AQ9">
        <v>63.88</v>
      </c>
      <c r="AR9">
        <v>7.55</v>
      </c>
      <c r="AS9">
        <v>9.09</v>
      </c>
      <c r="AT9">
        <v>6.58</v>
      </c>
      <c r="AU9">
        <v>18.100000000000001</v>
      </c>
      <c r="AV9">
        <v>17.149999999999999</v>
      </c>
      <c r="AW9">
        <v>14.77</v>
      </c>
      <c r="AX9">
        <v>78.47</v>
      </c>
      <c r="AY9">
        <v>79.180000000000007</v>
      </c>
      <c r="AZ9">
        <v>79.52</v>
      </c>
      <c r="BA9">
        <v>7.68</v>
      </c>
      <c r="BB9">
        <v>9.1300000000000008</v>
      </c>
      <c r="BC9">
        <v>23.53</v>
      </c>
      <c r="BD9">
        <v>11.94</v>
      </c>
      <c r="BE9">
        <v>26.16</v>
      </c>
      <c r="BF9">
        <v>23.36</v>
      </c>
      <c r="BG9">
        <v>9.61</v>
      </c>
      <c r="BH9">
        <v>15.67</v>
      </c>
      <c r="BI9">
        <v>7.8</v>
      </c>
      <c r="BJ9">
        <v>23.1</v>
      </c>
      <c r="BK9">
        <v>15.38</v>
      </c>
      <c r="BL9">
        <v>13.8</v>
      </c>
      <c r="BM9">
        <v>74.08</v>
      </c>
      <c r="BN9">
        <v>14.98</v>
      </c>
      <c r="BO9">
        <v>13.12</v>
      </c>
      <c r="BP9">
        <v>13.12</v>
      </c>
      <c r="BQ9">
        <v>15.56</v>
      </c>
      <c r="BR9">
        <v>12.87</v>
      </c>
      <c r="BS9">
        <v>8.5299999999999994</v>
      </c>
      <c r="BT9">
        <v>18.7</v>
      </c>
      <c r="BU9">
        <v>13.13</v>
      </c>
      <c r="BV9">
        <v>74.97</v>
      </c>
      <c r="BW9">
        <v>75.03</v>
      </c>
      <c r="BX9">
        <v>19.18</v>
      </c>
      <c r="BY9">
        <v>63.87</v>
      </c>
      <c r="BZ9">
        <v>27.57</v>
      </c>
      <c r="CA9">
        <v>13.99</v>
      </c>
      <c r="CB9">
        <v>18.59</v>
      </c>
      <c r="CC9">
        <v>6.26</v>
      </c>
      <c r="CD9">
        <v>3.84</v>
      </c>
      <c r="CE9">
        <v>15.3</v>
      </c>
      <c r="CF9">
        <v>9.8000000000000007</v>
      </c>
      <c r="CG9">
        <v>4.54</v>
      </c>
      <c r="CH9">
        <v>5.0999999999999996</v>
      </c>
      <c r="CI9">
        <v>14.49</v>
      </c>
      <c r="CJ9">
        <v>12.17</v>
      </c>
      <c r="CK9">
        <v>10.18</v>
      </c>
      <c r="CL9">
        <v>12.2</v>
      </c>
      <c r="CM9">
        <v>12.2</v>
      </c>
      <c r="CN9">
        <v>82.36</v>
      </c>
      <c r="CO9">
        <v>18.399999999999999</v>
      </c>
      <c r="CP9">
        <v>10.82</v>
      </c>
      <c r="CQ9">
        <v>14.51</v>
      </c>
      <c r="CR9">
        <v>23.38</v>
      </c>
      <c r="CS9">
        <v>13.6</v>
      </c>
      <c r="CT9">
        <v>12.92</v>
      </c>
      <c r="CU9">
        <v>7.56</v>
      </c>
      <c r="CV9">
        <v>10.55</v>
      </c>
      <c r="CW9">
        <v>12.02</v>
      </c>
      <c r="CX9">
        <v>9.6199999999999992</v>
      </c>
    </row>
    <row r="10" spans="1:102" x14ac:dyDescent="0.3">
      <c r="A10" t="s">
        <v>33</v>
      </c>
      <c r="B10" s="6" t="s">
        <v>468</v>
      </c>
      <c r="D10">
        <v>2.4</v>
      </c>
      <c r="E10">
        <v>1.3</v>
      </c>
      <c r="F10">
        <v>2.4</v>
      </c>
      <c r="G10">
        <v>2.8</v>
      </c>
      <c r="H10">
        <v>2</v>
      </c>
      <c r="I10">
        <v>1.3</v>
      </c>
      <c r="J10" s="36">
        <v>8.6999999999999993</v>
      </c>
      <c r="K10">
        <v>3.1</v>
      </c>
      <c r="L10" s="36">
        <v>7.5</v>
      </c>
      <c r="M10">
        <v>1.6</v>
      </c>
      <c r="N10">
        <v>1.6</v>
      </c>
      <c r="O10">
        <v>2.6</v>
      </c>
      <c r="P10" s="39">
        <v>9.9</v>
      </c>
      <c r="Q10">
        <v>2.4</v>
      </c>
      <c r="R10">
        <v>0.2</v>
      </c>
      <c r="S10">
        <v>0.3</v>
      </c>
      <c r="T10" s="39">
        <v>10.6</v>
      </c>
      <c r="U10">
        <v>1.8</v>
      </c>
      <c r="V10">
        <v>0.2</v>
      </c>
      <c r="W10">
        <v>0.7</v>
      </c>
      <c r="X10">
        <v>2.8</v>
      </c>
      <c r="Y10">
        <v>0.3</v>
      </c>
      <c r="Z10" s="39">
        <v>10.6</v>
      </c>
      <c r="AA10">
        <v>1.6</v>
      </c>
      <c r="AC10">
        <v>2</v>
      </c>
      <c r="AD10" s="36">
        <v>7.3</v>
      </c>
      <c r="AE10">
        <v>1.6</v>
      </c>
      <c r="AF10">
        <v>1.5</v>
      </c>
      <c r="AG10">
        <v>2</v>
      </c>
      <c r="AH10">
        <v>3</v>
      </c>
      <c r="AI10">
        <v>1.6</v>
      </c>
      <c r="AJ10">
        <v>1.6</v>
      </c>
      <c r="AK10">
        <v>1.1000000000000001</v>
      </c>
      <c r="AL10">
        <v>2.1</v>
      </c>
      <c r="AM10">
        <v>2.1</v>
      </c>
      <c r="AN10">
        <v>1.5</v>
      </c>
      <c r="AO10">
        <v>1.4</v>
      </c>
      <c r="AP10">
        <v>0.9</v>
      </c>
      <c r="AQ10" s="36">
        <v>7.1</v>
      </c>
      <c r="AR10">
        <v>0.4</v>
      </c>
      <c r="AS10">
        <v>0.8</v>
      </c>
      <c r="AT10">
        <v>0.9</v>
      </c>
      <c r="AU10">
        <v>0.9</v>
      </c>
      <c r="AV10">
        <v>0.9</v>
      </c>
      <c r="AW10">
        <v>0.2</v>
      </c>
      <c r="AX10" s="36">
        <v>6.8</v>
      </c>
      <c r="AY10">
        <v>3.7</v>
      </c>
      <c r="AZ10">
        <v>4</v>
      </c>
      <c r="BA10">
        <v>2</v>
      </c>
      <c r="BB10">
        <v>2.1</v>
      </c>
      <c r="BC10">
        <v>1.7</v>
      </c>
      <c r="BD10" s="36">
        <v>6.5</v>
      </c>
      <c r="BE10">
        <v>4.4000000000000004</v>
      </c>
      <c r="BF10">
        <v>3.3</v>
      </c>
      <c r="BG10" s="35">
        <v>5.3</v>
      </c>
      <c r="BH10" s="35">
        <v>5</v>
      </c>
      <c r="BI10">
        <v>0.1</v>
      </c>
      <c r="BJ10">
        <v>3.4</v>
      </c>
      <c r="BL10">
        <v>4.3</v>
      </c>
      <c r="BM10" s="36">
        <v>6.8</v>
      </c>
      <c r="BN10">
        <v>1.6</v>
      </c>
      <c r="BO10">
        <v>0.3</v>
      </c>
      <c r="BP10">
        <v>1.4</v>
      </c>
      <c r="BQ10">
        <v>1.3</v>
      </c>
      <c r="BR10">
        <v>0.2</v>
      </c>
      <c r="BS10" s="36">
        <v>6.7</v>
      </c>
      <c r="BT10" s="2">
        <v>4</v>
      </c>
      <c r="BU10">
        <v>0.1</v>
      </c>
      <c r="BV10" s="36">
        <v>6.7</v>
      </c>
      <c r="BW10" s="36">
        <v>8</v>
      </c>
      <c r="BX10">
        <v>2.9</v>
      </c>
      <c r="BY10" s="39">
        <v>9.8000000000000007</v>
      </c>
      <c r="BZ10" s="2">
        <v>4.2</v>
      </c>
      <c r="CA10">
        <v>2.2000000000000002</v>
      </c>
      <c r="CB10">
        <v>3.6</v>
      </c>
      <c r="CC10">
        <v>3.2</v>
      </c>
      <c r="CD10">
        <v>3.3</v>
      </c>
      <c r="CE10">
        <v>1.9</v>
      </c>
      <c r="CF10">
        <v>1.7</v>
      </c>
      <c r="CG10">
        <v>1.8</v>
      </c>
      <c r="CH10">
        <v>1.8</v>
      </c>
      <c r="CI10">
        <v>2.4</v>
      </c>
      <c r="CJ10">
        <v>2.7</v>
      </c>
      <c r="CK10" s="2">
        <v>4.3</v>
      </c>
      <c r="CL10" s="2">
        <v>4.5999999999999996</v>
      </c>
      <c r="CM10">
        <v>0.1</v>
      </c>
      <c r="CN10" s="35">
        <v>5.7</v>
      </c>
      <c r="CO10">
        <v>7</v>
      </c>
      <c r="CP10">
        <v>1.7</v>
      </c>
      <c r="CQ10">
        <v>0.6</v>
      </c>
      <c r="CR10" s="39">
        <v>10.4</v>
      </c>
      <c r="CS10">
        <v>0.2</v>
      </c>
      <c r="CT10" s="36">
        <v>6.4</v>
      </c>
      <c r="CV10">
        <v>1.7</v>
      </c>
      <c r="CW10">
        <v>1.7</v>
      </c>
      <c r="CX10">
        <v>1</v>
      </c>
    </row>
    <row r="11" spans="1:102" x14ac:dyDescent="0.3">
      <c r="A11" t="s">
        <v>32</v>
      </c>
      <c r="D11">
        <v>10.39</v>
      </c>
      <c r="E11">
        <v>10.1</v>
      </c>
      <c r="F11">
        <v>11.01</v>
      </c>
      <c r="G11">
        <v>11.61</v>
      </c>
      <c r="H11">
        <v>14.84</v>
      </c>
      <c r="J11">
        <v>57.19</v>
      </c>
      <c r="K11">
        <v>9.8000000000000007</v>
      </c>
      <c r="L11">
        <v>62.2</v>
      </c>
      <c r="M11">
        <v>6.1</v>
      </c>
      <c r="N11">
        <v>12.1</v>
      </c>
      <c r="O11">
        <v>12.23</v>
      </c>
      <c r="P11">
        <v>47.3</v>
      </c>
      <c r="Q11">
        <v>9.35</v>
      </c>
      <c r="R11">
        <v>8.4</v>
      </c>
      <c r="S11">
        <v>8.76</v>
      </c>
      <c r="U11">
        <v>10.58</v>
      </c>
      <c r="V11">
        <v>9.9</v>
      </c>
      <c r="W11">
        <v>8.8699999999999992</v>
      </c>
      <c r="X11">
        <v>2.5</v>
      </c>
      <c r="Y11">
        <v>2.52</v>
      </c>
      <c r="Z11">
        <v>4.17</v>
      </c>
      <c r="AA11">
        <v>6.89</v>
      </c>
      <c r="AC11">
        <v>9.24</v>
      </c>
      <c r="AD11">
        <v>53.44</v>
      </c>
      <c r="AE11">
        <v>4.79</v>
      </c>
      <c r="AF11">
        <v>8.39</v>
      </c>
      <c r="AG11">
        <v>10.98</v>
      </c>
      <c r="AH11">
        <v>8.99</v>
      </c>
      <c r="AI11">
        <v>8.49</v>
      </c>
      <c r="AJ11">
        <v>9.02</v>
      </c>
      <c r="AK11">
        <v>7.6</v>
      </c>
      <c r="AL11">
        <v>12.82</v>
      </c>
      <c r="AM11">
        <v>20.260000000000002</v>
      </c>
      <c r="AN11">
        <v>10.26</v>
      </c>
      <c r="AO11">
        <v>9.92</v>
      </c>
      <c r="AP11">
        <v>10.1</v>
      </c>
      <c r="AQ11">
        <v>38.130000000000003</v>
      </c>
      <c r="AR11">
        <v>6.2</v>
      </c>
      <c r="AS11">
        <v>8.1199999999999992</v>
      </c>
      <c r="AT11">
        <v>5.69</v>
      </c>
      <c r="AU11">
        <v>15.48</v>
      </c>
      <c r="AV11">
        <v>16.25</v>
      </c>
      <c r="AW11">
        <v>14.2</v>
      </c>
      <c r="AY11">
        <v>59.19</v>
      </c>
      <c r="AZ11">
        <v>59.19</v>
      </c>
      <c r="BA11">
        <v>4.8899999999999997</v>
      </c>
      <c r="BB11">
        <v>4.5599999999999996</v>
      </c>
      <c r="BC11">
        <v>21.83</v>
      </c>
      <c r="BD11">
        <v>4.42</v>
      </c>
      <c r="BE11">
        <v>21.76</v>
      </c>
      <c r="BF11">
        <v>20.059999999999999</v>
      </c>
      <c r="BG11">
        <v>4.88</v>
      </c>
      <c r="BH11">
        <v>10.67</v>
      </c>
      <c r="BI11">
        <v>7.7</v>
      </c>
      <c r="BJ11">
        <v>19.7</v>
      </c>
      <c r="BL11">
        <v>7.37</v>
      </c>
      <c r="BM11">
        <v>67.28</v>
      </c>
      <c r="BN11">
        <v>13.66</v>
      </c>
      <c r="BO11">
        <v>12.45</v>
      </c>
      <c r="BP11">
        <v>9.85</v>
      </c>
      <c r="BQ11">
        <v>14.26</v>
      </c>
      <c r="BR11">
        <v>9.98</v>
      </c>
      <c r="BS11">
        <v>0.66</v>
      </c>
      <c r="BT11">
        <v>13.67</v>
      </c>
      <c r="BU11">
        <v>12.65</v>
      </c>
      <c r="BV11">
        <v>66.47</v>
      </c>
      <c r="BW11">
        <v>63.35</v>
      </c>
      <c r="BX11">
        <v>16.260000000000002</v>
      </c>
      <c r="BY11">
        <v>47.92</v>
      </c>
      <c r="BZ11">
        <v>23.35</v>
      </c>
      <c r="CA11">
        <v>11.79</v>
      </c>
      <c r="CB11">
        <v>12.53</v>
      </c>
      <c r="CC11">
        <v>0</v>
      </c>
      <c r="CD11">
        <v>0.54</v>
      </c>
      <c r="CF11">
        <v>8.1</v>
      </c>
      <c r="CG11">
        <v>1.1000000000000001</v>
      </c>
      <c r="CH11">
        <v>1.1000000000000001</v>
      </c>
      <c r="CI11">
        <v>9.9600000000000009</v>
      </c>
      <c r="CJ11">
        <v>8.4499999999999993</v>
      </c>
      <c r="CL11">
        <v>4.04</v>
      </c>
      <c r="CM11">
        <v>12.1</v>
      </c>
      <c r="CN11">
        <v>65</v>
      </c>
      <c r="CP11">
        <v>7.82</v>
      </c>
      <c r="CQ11">
        <v>13.91</v>
      </c>
      <c r="CR11">
        <v>11.2</v>
      </c>
      <c r="CS11">
        <v>13.4</v>
      </c>
      <c r="CT11">
        <v>8.1999999999999993</v>
      </c>
      <c r="CV11">
        <v>7.89</v>
      </c>
      <c r="CW11">
        <v>9.18</v>
      </c>
    </row>
    <row r="12" spans="1:102" s="30" customFormat="1" x14ac:dyDescent="0.3">
      <c r="A12" s="28" t="s">
        <v>2</v>
      </c>
      <c r="B12" s="29"/>
      <c r="C12" s="29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</row>
    <row r="13" spans="1:102" x14ac:dyDescent="0.3">
      <c r="A13" t="s">
        <v>9</v>
      </c>
      <c r="B13" s="6">
        <v>1000</v>
      </c>
      <c r="C13" s="6">
        <v>2500</v>
      </c>
      <c r="D13">
        <v>6</v>
      </c>
      <c r="E13">
        <v>5</v>
      </c>
      <c r="F13">
        <v>5</v>
      </c>
      <c r="G13">
        <v>5</v>
      </c>
      <c r="H13">
        <v>4</v>
      </c>
      <c r="I13">
        <v>4</v>
      </c>
      <c r="J13">
        <v>14</v>
      </c>
      <c r="K13">
        <v>9</v>
      </c>
      <c r="L13" s="35">
        <v>34</v>
      </c>
      <c r="M13">
        <v>4</v>
      </c>
      <c r="N13">
        <v>5</v>
      </c>
      <c r="O13">
        <v>5</v>
      </c>
      <c r="P13">
        <v>22</v>
      </c>
      <c r="Q13" s="35">
        <v>40</v>
      </c>
      <c r="R13">
        <v>11</v>
      </c>
      <c r="S13">
        <v>10</v>
      </c>
      <c r="T13" s="35">
        <v>161</v>
      </c>
      <c r="U13" s="35">
        <v>37</v>
      </c>
      <c r="V13">
        <v>18</v>
      </c>
      <c r="W13">
        <v>11</v>
      </c>
      <c r="X13">
        <v>26</v>
      </c>
      <c r="Y13">
        <v>6</v>
      </c>
      <c r="Z13" s="35">
        <v>134</v>
      </c>
      <c r="AA13">
        <v>22</v>
      </c>
      <c r="AB13">
        <v>9</v>
      </c>
      <c r="AC13">
        <v>13</v>
      </c>
      <c r="AD13" s="35">
        <v>55</v>
      </c>
      <c r="AE13">
        <v>8</v>
      </c>
      <c r="AF13">
        <v>6</v>
      </c>
      <c r="AG13">
        <v>20</v>
      </c>
      <c r="AH13" s="35">
        <v>34</v>
      </c>
      <c r="AI13">
        <v>16</v>
      </c>
      <c r="AJ13">
        <v>13</v>
      </c>
      <c r="AK13">
        <v>11</v>
      </c>
      <c r="AL13">
        <v>13</v>
      </c>
      <c r="AM13">
        <v>12</v>
      </c>
      <c r="AN13">
        <v>11</v>
      </c>
      <c r="AO13">
        <v>6</v>
      </c>
      <c r="AP13">
        <v>7</v>
      </c>
      <c r="AQ13" s="35">
        <v>43</v>
      </c>
      <c r="AR13">
        <v>7</v>
      </c>
      <c r="AS13">
        <v>6</v>
      </c>
      <c r="AT13">
        <v>11</v>
      </c>
      <c r="AU13">
        <v>10</v>
      </c>
      <c r="AV13">
        <v>14</v>
      </c>
      <c r="AW13">
        <v>11</v>
      </c>
      <c r="AX13">
        <v>28</v>
      </c>
      <c r="AY13" s="35">
        <v>50</v>
      </c>
      <c r="AZ13" s="35">
        <v>53</v>
      </c>
      <c r="BA13">
        <v>16</v>
      </c>
      <c r="BB13">
        <v>16</v>
      </c>
      <c r="BC13">
        <v>13</v>
      </c>
      <c r="BD13">
        <v>25</v>
      </c>
      <c r="BE13">
        <v>15</v>
      </c>
      <c r="BF13">
        <v>11</v>
      </c>
      <c r="BG13">
        <v>29</v>
      </c>
      <c r="BH13">
        <v>29</v>
      </c>
      <c r="BI13">
        <v>12</v>
      </c>
      <c r="BJ13">
        <v>21</v>
      </c>
      <c r="BK13" s="35">
        <v>55</v>
      </c>
      <c r="BL13" s="35">
        <v>33</v>
      </c>
      <c r="BM13" s="36">
        <v>86</v>
      </c>
      <c r="BN13">
        <v>11</v>
      </c>
      <c r="BO13">
        <v>17</v>
      </c>
      <c r="BP13">
        <v>13</v>
      </c>
      <c r="BQ13">
        <v>16</v>
      </c>
      <c r="BR13">
        <v>13</v>
      </c>
      <c r="BS13">
        <v>12</v>
      </c>
      <c r="BT13">
        <v>10</v>
      </c>
      <c r="BU13">
        <v>11</v>
      </c>
      <c r="BV13" s="35">
        <v>64</v>
      </c>
      <c r="BW13" s="35">
        <v>39</v>
      </c>
      <c r="BX13" s="35">
        <v>35</v>
      </c>
      <c r="BY13" s="35">
        <v>162</v>
      </c>
      <c r="BZ13" s="35">
        <v>70</v>
      </c>
      <c r="CA13">
        <v>28</v>
      </c>
      <c r="CB13">
        <v>8</v>
      </c>
      <c r="CC13" s="36">
        <v>88</v>
      </c>
      <c r="CD13" s="35">
        <v>52</v>
      </c>
      <c r="CE13">
        <v>11</v>
      </c>
      <c r="CF13" s="35">
        <v>39</v>
      </c>
      <c r="CG13" s="36">
        <v>86</v>
      </c>
      <c r="CH13" s="36">
        <v>194</v>
      </c>
      <c r="CI13">
        <v>6</v>
      </c>
      <c r="CJ13">
        <v>8</v>
      </c>
      <c r="CK13">
        <v>25</v>
      </c>
      <c r="CL13">
        <v>8</v>
      </c>
      <c r="CM13">
        <v>8</v>
      </c>
      <c r="CN13">
        <v>10</v>
      </c>
      <c r="CO13" s="35">
        <v>38</v>
      </c>
      <c r="CP13">
        <v>20</v>
      </c>
      <c r="CQ13">
        <v>10</v>
      </c>
      <c r="CR13">
        <v>12</v>
      </c>
      <c r="CS13">
        <v>4</v>
      </c>
      <c r="CT13">
        <v>17</v>
      </c>
      <c r="CU13">
        <v>13</v>
      </c>
      <c r="CV13">
        <v>6</v>
      </c>
      <c r="CW13" s="35">
        <v>30</v>
      </c>
      <c r="CX13">
        <v>4</v>
      </c>
    </row>
    <row r="14" spans="1:102" x14ac:dyDescent="0.3">
      <c r="A14" t="s">
        <v>10</v>
      </c>
      <c r="B14" s="6" t="s">
        <v>626</v>
      </c>
      <c r="C14" s="6" t="s">
        <v>634</v>
      </c>
      <c r="D14">
        <v>0.12</v>
      </c>
      <c r="E14">
        <v>7.0000000000000007E-2</v>
      </c>
      <c r="F14">
        <v>0.19</v>
      </c>
      <c r="G14">
        <v>0.17</v>
      </c>
      <c r="H14">
        <v>0.24</v>
      </c>
      <c r="I14">
        <v>0.18</v>
      </c>
      <c r="J14" s="35">
        <v>1.4</v>
      </c>
      <c r="K14">
        <v>0.17</v>
      </c>
      <c r="L14" s="35">
        <v>2.1</v>
      </c>
      <c r="M14">
        <v>0.21</v>
      </c>
      <c r="N14">
        <v>0.28000000000000003</v>
      </c>
      <c r="O14">
        <v>0.26</v>
      </c>
      <c r="P14" s="35">
        <v>1.1499999999999999</v>
      </c>
      <c r="Q14">
        <v>0.1</v>
      </c>
      <c r="R14">
        <v>0.2</v>
      </c>
      <c r="S14">
        <v>0.1</v>
      </c>
      <c r="T14">
        <v>0.8</v>
      </c>
      <c r="U14">
        <v>0.15</v>
      </c>
      <c r="V14">
        <v>0.2</v>
      </c>
      <c r="W14">
        <v>0.27</v>
      </c>
      <c r="X14">
        <v>0.6</v>
      </c>
      <c r="Y14">
        <v>0.08</v>
      </c>
      <c r="Z14">
        <v>0.8</v>
      </c>
      <c r="AA14">
        <v>0.08</v>
      </c>
      <c r="AB14">
        <v>0.2</v>
      </c>
      <c r="AC14">
        <v>0.39</v>
      </c>
      <c r="AD14" s="35">
        <v>2.66</v>
      </c>
      <c r="AE14">
        <v>0.32</v>
      </c>
      <c r="AF14">
        <v>0.25</v>
      </c>
      <c r="AG14">
        <v>0.28999999999999998</v>
      </c>
      <c r="AH14">
        <v>0.31</v>
      </c>
      <c r="AI14">
        <v>0.32</v>
      </c>
      <c r="AJ14">
        <v>0.53</v>
      </c>
      <c r="AK14" s="35">
        <v>1.37</v>
      </c>
      <c r="AL14">
        <v>0.36</v>
      </c>
      <c r="AM14">
        <v>0.35</v>
      </c>
      <c r="AN14">
        <v>0.36</v>
      </c>
      <c r="AO14">
        <v>0.17</v>
      </c>
      <c r="AP14">
        <v>0.16</v>
      </c>
      <c r="AQ14">
        <v>0.93</v>
      </c>
      <c r="AR14">
        <v>0.24</v>
      </c>
      <c r="AS14">
        <v>0.17</v>
      </c>
      <c r="AT14">
        <v>0.34</v>
      </c>
      <c r="AU14">
        <v>0.36</v>
      </c>
      <c r="AV14">
        <v>0.28999999999999998</v>
      </c>
      <c r="AW14">
        <v>0.25</v>
      </c>
      <c r="AX14" s="35">
        <v>2.59</v>
      </c>
      <c r="AY14" s="35">
        <v>1.88</v>
      </c>
      <c r="AZ14" s="35">
        <v>1.79</v>
      </c>
      <c r="BA14">
        <v>0.41</v>
      </c>
      <c r="BB14">
        <v>0.75</v>
      </c>
      <c r="BC14">
        <v>0.49</v>
      </c>
      <c r="BD14">
        <v>0.69</v>
      </c>
      <c r="BE14">
        <v>0.65</v>
      </c>
      <c r="BF14">
        <v>0.42</v>
      </c>
      <c r="BG14">
        <v>0.62</v>
      </c>
      <c r="BH14">
        <v>0.8</v>
      </c>
      <c r="BI14">
        <v>0.48</v>
      </c>
      <c r="BJ14">
        <v>0.65</v>
      </c>
      <c r="BK14" s="35">
        <v>1.54</v>
      </c>
      <c r="BL14" s="35">
        <v>1</v>
      </c>
      <c r="BM14" s="35">
        <v>3.26</v>
      </c>
      <c r="BN14">
        <v>0.16</v>
      </c>
      <c r="BO14">
        <v>0.36</v>
      </c>
      <c r="BP14">
        <v>0.28999999999999998</v>
      </c>
      <c r="BQ14">
        <v>0.28000000000000003</v>
      </c>
      <c r="BR14">
        <v>0.31</v>
      </c>
      <c r="BS14">
        <v>0.55000000000000004</v>
      </c>
      <c r="BT14">
        <v>0.3</v>
      </c>
      <c r="BU14">
        <v>0.1</v>
      </c>
      <c r="BV14" s="35">
        <v>0.9</v>
      </c>
      <c r="BW14" s="35">
        <v>1.02</v>
      </c>
      <c r="BX14">
        <v>0.37</v>
      </c>
      <c r="BY14" s="35">
        <v>2.0299999999999998</v>
      </c>
      <c r="BZ14">
        <v>0.88</v>
      </c>
      <c r="CA14">
        <v>0.28999999999999998</v>
      </c>
      <c r="CB14">
        <v>0.15</v>
      </c>
      <c r="CC14" s="35">
        <v>3.3</v>
      </c>
      <c r="CD14">
        <v>0.49</v>
      </c>
      <c r="CE14">
        <v>0.7</v>
      </c>
      <c r="CF14" s="35">
        <v>1.85</v>
      </c>
      <c r="CG14">
        <v>0.22</v>
      </c>
      <c r="CH14">
        <v>0.28999999999999998</v>
      </c>
      <c r="CI14">
        <v>0.28000000000000003</v>
      </c>
      <c r="CJ14">
        <v>0.18</v>
      </c>
      <c r="CK14">
        <v>0.31</v>
      </c>
      <c r="CL14">
        <v>0.25</v>
      </c>
      <c r="CM14">
        <v>0.25</v>
      </c>
      <c r="CN14">
        <v>0.53</v>
      </c>
      <c r="CO14" s="35">
        <v>1.6</v>
      </c>
      <c r="CP14">
        <v>0.25</v>
      </c>
      <c r="CQ14">
        <v>0.34</v>
      </c>
      <c r="CR14" s="35">
        <v>1.6</v>
      </c>
      <c r="CS14">
        <v>0.24</v>
      </c>
      <c r="CT14">
        <v>0.14000000000000001</v>
      </c>
      <c r="CU14" s="35">
        <v>1.1299999999999999</v>
      </c>
      <c r="CV14">
        <v>0.28000000000000003</v>
      </c>
      <c r="CW14">
        <v>0.14000000000000001</v>
      </c>
      <c r="CX14">
        <v>0.11</v>
      </c>
    </row>
    <row r="15" spans="1:102" x14ac:dyDescent="0.3">
      <c r="A15" t="s">
        <v>11</v>
      </c>
      <c r="B15" s="6" t="s">
        <v>627</v>
      </c>
      <c r="C15" s="6">
        <v>350</v>
      </c>
      <c r="D15">
        <v>5</v>
      </c>
      <c r="E15">
        <v>4</v>
      </c>
      <c r="F15">
        <v>3</v>
      </c>
      <c r="G15">
        <v>3</v>
      </c>
      <c r="H15">
        <v>3</v>
      </c>
      <c r="I15">
        <v>3</v>
      </c>
      <c r="J15">
        <v>16</v>
      </c>
      <c r="K15">
        <v>7</v>
      </c>
      <c r="L15">
        <v>33</v>
      </c>
      <c r="M15">
        <v>4</v>
      </c>
      <c r="N15">
        <v>4</v>
      </c>
      <c r="O15">
        <v>27</v>
      </c>
      <c r="P15" s="36">
        <v>108</v>
      </c>
      <c r="Q15">
        <v>10</v>
      </c>
      <c r="R15">
        <v>11</v>
      </c>
      <c r="S15">
        <v>10</v>
      </c>
      <c r="T15">
        <v>22</v>
      </c>
      <c r="U15">
        <v>12</v>
      </c>
      <c r="V15">
        <v>8</v>
      </c>
      <c r="W15">
        <v>11</v>
      </c>
      <c r="X15">
        <v>8</v>
      </c>
      <c r="Y15">
        <v>6</v>
      </c>
      <c r="Z15">
        <v>15</v>
      </c>
      <c r="AA15">
        <v>9</v>
      </c>
      <c r="AB15">
        <v>12</v>
      </c>
      <c r="AC15">
        <v>10</v>
      </c>
      <c r="AD15">
        <v>32</v>
      </c>
      <c r="AE15">
        <v>7</v>
      </c>
      <c r="AF15">
        <v>9</v>
      </c>
      <c r="AG15">
        <v>14</v>
      </c>
      <c r="AH15">
        <v>17</v>
      </c>
      <c r="AI15">
        <v>9</v>
      </c>
      <c r="AJ15">
        <v>9</v>
      </c>
      <c r="AK15">
        <v>6</v>
      </c>
      <c r="AL15">
        <v>11</v>
      </c>
      <c r="AM15">
        <v>10</v>
      </c>
      <c r="AN15">
        <v>9</v>
      </c>
      <c r="AO15">
        <v>7</v>
      </c>
      <c r="AP15">
        <v>5</v>
      </c>
      <c r="AQ15" s="35">
        <v>41</v>
      </c>
      <c r="AR15">
        <v>10</v>
      </c>
      <c r="AS15">
        <v>10</v>
      </c>
      <c r="AT15">
        <v>11</v>
      </c>
      <c r="AU15">
        <v>7</v>
      </c>
      <c r="AV15">
        <v>5</v>
      </c>
      <c r="AW15">
        <v>10</v>
      </c>
      <c r="AX15">
        <v>30</v>
      </c>
      <c r="AY15">
        <v>32</v>
      </c>
      <c r="AZ15">
        <v>35</v>
      </c>
      <c r="BA15">
        <v>13</v>
      </c>
      <c r="BB15">
        <v>11</v>
      </c>
      <c r="BC15">
        <v>8</v>
      </c>
      <c r="BD15">
        <v>22</v>
      </c>
      <c r="BE15">
        <v>13</v>
      </c>
      <c r="BF15">
        <v>12</v>
      </c>
      <c r="BG15">
        <v>20</v>
      </c>
      <c r="BH15">
        <v>22</v>
      </c>
      <c r="BI15">
        <v>21</v>
      </c>
      <c r="BJ15">
        <v>17</v>
      </c>
      <c r="BK15">
        <v>24</v>
      </c>
      <c r="BL15">
        <v>13</v>
      </c>
      <c r="BM15" s="35">
        <v>41</v>
      </c>
      <c r="BN15">
        <v>10</v>
      </c>
      <c r="BO15">
        <v>3</v>
      </c>
      <c r="BP15">
        <v>12</v>
      </c>
      <c r="BQ15">
        <v>15</v>
      </c>
      <c r="BR15">
        <v>12</v>
      </c>
      <c r="BS15">
        <v>29</v>
      </c>
      <c r="BT15">
        <v>12</v>
      </c>
      <c r="BU15">
        <v>7</v>
      </c>
      <c r="BV15" s="35">
        <v>54</v>
      </c>
      <c r="BW15" s="35">
        <v>43</v>
      </c>
      <c r="BX15">
        <v>17</v>
      </c>
      <c r="BY15" s="35">
        <v>68</v>
      </c>
      <c r="BZ15">
        <v>29</v>
      </c>
      <c r="CA15">
        <v>10</v>
      </c>
      <c r="CB15">
        <v>9</v>
      </c>
      <c r="CC15">
        <v>4</v>
      </c>
      <c r="CD15">
        <v>11</v>
      </c>
      <c r="CE15">
        <v>8</v>
      </c>
      <c r="CF15">
        <v>18</v>
      </c>
      <c r="CG15">
        <v>12</v>
      </c>
      <c r="CH15">
        <v>18</v>
      </c>
      <c r="CI15">
        <v>6</v>
      </c>
      <c r="CJ15">
        <v>5</v>
      </c>
      <c r="CK15">
        <v>10</v>
      </c>
      <c r="CL15">
        <v>6</v>
      </c>
      <c r="CM15">
        <v>6</v>
      </c>
      <c r="CN15">
        <v>5</v>
      </c>
      <c r="CO15">
        <v>5</v>
      </c>
      <c r="CP15">
        <v>21</v>
      </c>
      <c r="CQ15">
        <v>3</v>
      </c>
      <c r="CR15">
        <v>29</v>
      </c>
      <c r="CS15">
        <v>17</v>
      </c>
      <c r="CT15">
        <v>9</v>
      </c>
      <c r="CU15" s="35">
        <v>40</v>
      </c>
      <c r="CV15">
        <v>9</v>
      </c>
      <c r="CW15">
        <v>10</v>
      </c>
      <c r="CX15">
        <v>6</v>
      </c>
    </row>
    <row r="16" spans="1:102" x14ac:dyDescent="0.3">
      <c r="A16" t="s">
        <v>12</v>
      </c>
      <c r="B16" s="6" t="s">
        <v>460</v>
      </c>
      <c r="C16" s="6">
        <v>4000</v>
      </c>
      <c r="D16">
        <v>11</v>
      </c>
      <c r="E16">
        <v>11</v>
      </c>
      <c r="F16">
        <v>8</v>
      </c>
      <c r="G16">
        <v>8</v>
      </c>
      <c r="H16">
        <v>6</v>
      </c>
      <c r="I16">
        <v>8</v>
      </c>
      <c r="J16">
        <v>38</v>
      </c>
      <c r="K16">
        <v>11</v>
      </c>
      <c r="L16">
        <v>59</v>
      </c>
      <c r="M16">
        <v>7</v>
      </c>
      <c r="N16">
        <v>7</v>
      </c>
      <c r="O16">
        <v>22</v>
      </c>
      <c r="P16" s="35">
        <v>74</v>
      </c>
      <c r="Q16">
        <v>14</v>
      </c>
      <c r="R16">
        <v>17</v>
      </c>
      <c r="S16">
        <v>17</v>
      </c>
      <c r="T16">
        <v>21</v>
      </c>
      <c r="U16">
        <v>20</v>
      </c>
      <c r="V16">
        <v>14</v>
      </c>
      <c r="W16">
        <v>10</v>
      </c>
      <c r="X16">
        <v>16</v>
      </c>
      <c r="Y16">
        <v>8</v>
      </c>
      <c r="Z16">
        <v>12</v>
      </c>
      <c r="AA16">
        <v>18</v>
      </c>
      <c r="AB16">
        <v>15</v>
      </c>
      <c r="AC16">
        <v>23</v>
      </c>
      <c r="AD16" s="35">
        <v>71</v>
      </c>
      <c r="AE16">
        <v>13</v>
      </c>
      <c r="AF16">
        <v>20</v>
      </c>
      <c r="AG16">
        <v>29</v>
      </c>
      <c r="AH16">
        <v>34</v>
      </c>
      <c r="AI16">
        <v>15</v>
      </c>
      <c r="AJ16">
        <v>16</v>
      </c>
      <c r="AK16">
        <v>10</v>
      </c>
      <c r="AL16">
        <v>21</v>
      </c>
      <c r="AM16">
        <v>16</v>
      </c>
      <c r="AN16">
        <v>15</v>
      </c>
      <c r="AO16">
        <v>16</v>
      </c>
      <c r="AP16">
        <v>13</v>
      </c>
      <c r="AQ16" s="35">
        <v>69</v>
      </c>
      <c r="AR16">
        <v>11</v>
      </c>
      <c r="AS16">
        <v>11</v>
      </c>
      <c r="AT16">
        <v>5</v>
      </c>
      <c r="AU16">
        <v>20</v>
      </c>
      <c r="AV16">
        <v>10</v>
      </c>
      <c r="AW16">
        <v>14</v>
      </c>
      <c r="AX16" s="35">
        <v>75</v>
      </c>
      <c r="AY16" s="36">
        <v>101</v>
      </c>
      <c r="AZ16" s="36">
        <v>115</v>
      </c>
      <c r="BA16">
        <v>24</v>
      </c>
      <c r="BB16">
        <v>13</v>
      </c>
      <c r="BC16">
        <v>12</v>
      </c>
      <c r="BD16">
        <v>29</v>
      </c>
      <c r="BE16">
        <v>17</v>
      </c>
      <c r="BF16">
        <v>9</v>
      </c>
      <c r="BG16">
        <v>22</v>
      </c>
      <c r="BH16">
        <v>30</v>
      </c>
      <c r="BI16">
        <v>12</v>
      </c>
      <c r="BJ16">
        <v>14</v>
      </c>
      <c r="BK16">
        <v>59</v>
      </c>
      <c r="BL16">
        <v>44</v>
      </c>
      <c r="BM16" s="35">
        <v>125</v>
      </c>
      <c r="BN16">
        <v>14</v>
      </c>
      <c r="BO16">
        <v>2</v>
      </c>
      <c r="BP16">
        <v>8</v>
      </c>
      <c r="BQ16">
        <v>7</v>
      </c>
      <c r="BR16">
        <v>8</v>
      </c>
      <c r="BS16">
        <v>52</v>
      </c>
      <c r="BT16">
        <v>36</v>
      </c>
      <c r="BU16">
        <v>11</v>
      </c>
      <c r="BV16">
        <v>62</v>
      </c>
      <c r="BW16">
        <v>62</v>
      </c>
      <c r="BX16">
        <v>14</v>
      </c>
      <c r="BY16" s="35">
        <v>67</v>
      </c>
      <c r="BZ16">
        <v>29</v>
      </c>
      <c r="CA16">
        <v>10</v>
      </c>
      <c r="CB16">
        <v>17</v>
      </c>
      <c r="CC16">
        <v>3</v>
      </c>
      <c r="CD16">
        <v>4</v>
      </c>
      <c r="CE16">
        <v>17</v>
      </c>
      <c r="CF16">
        <v>38</v>
      </c>
      <c r="CG16">
        <v>14</v>
      </c>
      <c r="CH16">
        <v>12</v>
      </c>
      <c r="CI16">
        <v>12</v>
      </c>
      <c r="CJ16">
        <v>11</v>
      </c>
      <c r="CK16">
        <v>27</v>
      </c>
      <c r="CL16">
        <v>13</v>
      </c>
      <c r="CM16">
        <v>13</v>
      </c>
      <c r="CN16">
        <v>8</v>
      </c>
      <c r="CO16">
        <v>39</v>
      </c>
      <c r="CP16">
        <v>10</v>
      </c>
      <c r="CQ16">
        <v>0</v>
      </c>
      <c r="CR16" s="35">
        <v>68</v>
      </c>
      <c r="CS16">
        <v>13</v>
      </c>
      <c r="CT16">
        <v>19</v>
      </c>
      <c r="CU16">
        <v>37</v>
      </c>
      <c r="CV16">
        <v>26</v>
      </c>
      <c r="CW16">
        <v>21</v>
      </c>
      <c r="CX16">
        <v>17</v>
      </c>
    </row>
    <row r="17" spans="1:102" x14ac:dyDescent="0.3">
      <c r="A17" t="s">
        <v>13</v>
      </c>
      <c r="B17" s="6" t="s">
        <v>461</v>
      </c>
      <c r="C17" s="6" t="s">
        <v>455</v>
      </c>
      <c r="D17">
        <v>107</v>
      </c>
      <c r="E17">
        <v>90</v>
      </c>
      <c r="F17">
        <v>88</v>
      </c>
      <c r="G17">
        <v>93</v>
      </c>
      <c r="H17">
        <v>70</v>
      </c>
      <c r="I17">
        <v>77</v>
      </c>
      <c r="J17" s="35">
        <v>450</v>
      </c>
      <c r="K17">
        <v>119</v>
      </c>
      <c r="L17" s="35">
        <v>533</v>
      </c>
      <c r="M17">
        <v>53</v>
      </c>
      <c r="N17">
        <v>66</v>
      </c>
      <c r="O17">
        <v>358</v>
      </c>
      <c r="P17" s="36">
        <v>1491</v>
      </c>
      <c r="Q17">
        <v>181</v>
      </c>
      <c r="R17">
        <v>200</v>
      </c>
      <c r="S17">
        <v>184</v>
      </c>
      <c r="T17">
        <v>212</v>
      </c>
      <c r="U17">
        <v>166</v>
      </c>
      <c r="V17">
        <v>178</v>
      </c>
      <c r="W17">
        <v>133</v>
      </c>
      <c r="X17">
        <v>138</v>
      </c>
      <c r="Y17">
        <v>103</v>
      </c>
      <c r="Z17">
        <v>160</v>
      </c>
      <c r="AA17">
        <v>135</v>
      </c>
      <c r="AB17">
        <v>162</v>
      </c>
      <c r="AC17">
        <v>259</v>
      </c>
      <c r="AD17" s="36">
        <v>1162</v>
      </c>
      <c r="AE17">
        <v>192</v>
      </c>
      <c r="AF17">
        <v>190</v>
      </c>
      <c r="AG17">
        <v>316</v>
      </c>
      <c r="AH17">
        <v>312</v>
      </c>
      <c r="AI17">
        <v>173</v>
      </c>
      <c r="AJ17">
        <v>124</v>
      </c>
      <c r="AK17">
        <v>98</v>
      </c>
      <c r="AL17">
        <v>222</v>
      </c>
      <c r="AM17">
        <v>199</v>
      </c>
      <c r="AN17">
        <v>131</v>
      </c>
      <c r="AO17">
        <v>157</v>
      </c>
      <c r="AP17">
        <v>126</v>
      </c>
      <c r="AQ17" s="35">
        <v>732</v>
      </c>
      <c r="AR17">
        <v>112</v>
      </c>
      <c r="AS17">
        <v>228</v>
      </c>
      <c r="AT17">
        <v>182</v>
      </c>
      <c r="AU17">
        <v>191</v>
      </c>
      <c r="AV17">
        <v>191</v>
      </c>
      <c r="AW17">
        <v>104</v>
      </c>
      <c r="AX17" s="35">
        <v>825</v>
      </c>
      <c r="AY17" s="35">
        <v>749</v>
      </c>
      <c r="AZ17" s="35">
        <v>746</v>
      </c>
      <c r="BA17">
        <v>153</v>
      </c>
      <c r="BB17">
        <v>148</v>
      </c>
      <c r="BC17">
        <v>86</v>
      </c>
      <c r="BD17">
        <v>151</v>
      </c>
      <c r="BE17">
        <v>114</v>
      </c>
      <c r="BF17">
        <v>94</v>
      </c>
      <c r="BG17">
        <v>162</v>
      </c>
      <c r="BH17">
        <v>140</v>
      </c>
      <c r="BI17">
        <v>135</v>
      </c>
      <c r="BJ17">
        <v>99</v>
      </c>
      <c r="BK17">
        <v>322</v>
      </c>
      <c r="BL17">
        <v>275</v>
      </c>
      <c r="BM17" s="35">
        <v>892</v>
      </c>
      <c r="BN17">
        <v>168</v>
      </c>
      <c r="BO17">
        <v>24</v>
      </c>
      <c r="BP17">
        <v>109</v>
      </c>
      <c r="BQ17">
        <v>124</v>
      </c>
      <c r="BR17">
        <v>130</v>
      </c>
      <c r="BS17" s="35">
        <v>485</v>
      </c>
      <c r="BT17">
        <v>236</v>
      </c>
      <c r="BU17">
        <v>214</v>
      </c>
      <c r="BV17" s="35">
        <v>696</v>
      </c>
      <c r="BW17" s="35">
        <v>656</v>
      </c>
      <c r="BX17">
        <v>232</v>
      </c>
      <c r="BY17" s="35">
        <v>680</v>
      </c>
      <c r="BZ17">
        <v>294</v>
      </c>
      <c r="CA17">
        <v>103</v>
      </c>
      <c r="CB17">
        <v>161</v>
      </c>
      <c r="CC17">
        <v>8</v>
      </c>
      <c r="CD17">
        <v>42</v>
      </c>
      <c r="CE17">
        <v>197</v>
      </c>
      <c r="CF17">
        <v>194</v>
      </c>
      <c r="CG17">
        <v>288</v>
      </c>
      <c r="CH17">
        <v>108</v>
      </c>
      <c r="CI17">
        <v>77</v>
      </c>
      <c r="CJ17">
        <v>54</v>
      </c>
      <c r="CK17">
        <v>198</v>
      </c>
      <c r="CL17">
        <v>85</v>
      </c>
      <c r="CM17">
        <v>77</v>
      </c>
      <c r="CN17">
        <v>40</v>
      </c>
      <c r="CO17">
        <v>280</v>
      </c>
      <c r="CP17">
        <v>182</v>
      </c>
      <c r="CQ17">
        <v>31</v>
      </c>
      <c r="CR17">
        <v>348</v>
      </c>
      <c r="CS17">
        <v>278</v>
      </c>
      <c r="CT17">
        <v>172</v>
      </c>
      <c r="CU17">
        <v>123</v>
      </c>
      <c r="CV17">
        <v>201</v>
      </c>
      <c r="CW17">
        <v>177</v>
      </c>
      <c r="CX17">
        <v>216</v>
      </c>
    </row>
    <row r="18" spans="1:102" x14ac:dyDescent="0.3">
      <c r="A18" t="s">
        <v>14</v>
      </c>
      <c r="B18" s="6" t="s">
        <v>464</v>
      </c>
      <c r="C18" s="6">
        <v>2300</v>
      </c>
      <c r="D18">
        <v>1</v>
      </c>
      <c r="E18">
        <v>0</v>
      </c>
      <c r="F18">
        <v>1</v>
      </c>
      <c r="G18">
        <v>1</v>
      </c>
      <c r="H18">
        <v>3</v>
      </c>
      <c r="I18">
        <v>3</v>
      </c>
      <c r="J18" s="2">
        <v>87</v>
      </c>
      <c r="K18">
        <v>1</v>
      </c>
      <c r="L18">
        <v>6</v>
      </c>
      <c r="M18">
        <v>2</v>
      </c>
      <c r="N18">
        <v>5</v>
      </c>
      <c r="O18">
        <v>1</v>
      </c>
      <c r="P18">
        <v>3</v>
      </c>
      <c r="Q18">
        <v>0</v>
      </c>
      <c r="R18">
        <v>1</v>
      </c>
      <c r="S18">
        <v>4</v>
      </c>
      <c r="T18">
        <v>3</v>
      </c>
      <c r="U18">
        <v>2</v>
      </c>
      <c r="V18">
        <v>1</v>
      </c>
      <c r="W18">
        <v>5</v>
      </c>
      <c r="X18">
        <v>2</v>
      </c>
      <c r="Y18">
        <v>1</v>
      </c>
      <c r="Z18">
        <v>6</v>
      </c>
      <c r="AA18">
        <v>0</v>
      </c>
      <c r="AB18">
        <v>1</v>
      </c>
      <c r="AC18">
        <v>1</v>
      </c>
      <c r="AD18">
        <v>10</v>
      </c>
      <c r="AE18">
        <v>3</v>
      </c>
      <c r="AF18">
        <v>0</v>
      </c>
      <c r="AG18">
        <v>3</v>
      </c>
      <c r="AH18">
        <v>3</v>
      </c>
      <c r="AI18">
        <v>3</v>
      </c>
      <c r="AJ18">
        <v>1</v>
      </c>
      <c r="AK18">
        <v>7</v>
      </c>
      <c r="AL18">
        <v>0</v>
      </c>
      <c r="AM18">
        <v>1</v>
      </c>
      <c r="AN18">
        <v>1</v>
      </c>
      <c r="AO18">
        <v>0</v>
      </c>
      <c r="AP18">
        <v>1</v>
      </c>
      <c r="AQ18">
        <v>2</v>
      </c>
      <c r="AR18">
        <v>1</v>
      </c>
      <c r="AS18">
        <v>18</v>
      </c>
      <c r="AT18">
        <v>9</v>
      </c>
      <c r="AU18">
        <v>2</v>
      </c>
      <c r="AV18">
        <v>2</v>
      </c>
      <c r="AW18">
        <v>5</v>
      </c>
      <c r="AX18">
        <v>28</v>
      </c>
      <c r="AY18">
        <v>11</v>
      </c>
      <c r="AZ18">
        <v>12</v>
      </c>
      <c r="BA18">
        <v>1</v>
      </c>
      <c r="BB18">
        <v>2</v>
      </c>
      <c r="BC18">
        <v>4</v>
      </c>
      <c r="BD18">
        <v>1</v>
      </c>
      <c r="BE18">
        <v>1</v>
      </c>
      <c r="BF18">
        <v>3</v>
      </c>
      <c r="BG18">
        <v>1</v>
      </c>
      <c r="BH18">
        <v>1</v>
      </c>
      <c r="BI18">
        <v>1</v>
      </c>
      <c r="BJ18">
        <v>3</v>
      </c>
      <c r="BK18">
        <v>2</v>
      </c>
      <c r="BL18">
        <v>1</v>
      </c>
      <c r="BM18">
        <v>8</v>
      </c>
      <c r="BN18">
        <v>1</v>
      </c>
      <c r="BO18">
        <v>5</v>
      </c>
      <c r="BP18">
        <v>1</v>
      </c>
      <c r="BQ18">
        <v>1</v>
      </c>
      <c r="BR18">
        <v>2</v>
      </c>
      <c r="BS18">
        <v>7</v>
      </c>
      <c r="BT18">
        <v>3</v>
      </c>
      <c r="BU18">
        <v>9</v>
      </c>
      <c r="BV18">
        <v>1</v>
      </c>
      <c r="BW18">
        <v>2</v>
      </c>
      <c r="BX18">
        <v>1</v>
      </c>
      <c r="BY18">
        <v>10</v>
      </c>
      <c r="BZ18">
        <v>4</v>
      </c>
      <c r="CA18">
        <v>1</v>
      </c>
      <c r="CB18">
        <v>1</v>
      </c>
      <c r="CC18" s="36">
        <v>735</v>
      </c>
      <c r="CD18" s="36">
        <v>1556</v>
      </c>
      <c r="CE18">
        <v>4</v>
      </c>
      <c r="CF18">
        <v>10</v>
      </c>
      <c r="CG18">
        <v>4</v>
      </c>
      <c r="CH18">
        <v>2</v>
      </c>
      <c r="CI18">
        <v>1</v>
      </c>
      <c r="CJ18">
        <v>1</v>
      </c>
      <c r="CK18">
        <v>1</v>
      </c>
      <c r="CL18">
        <v>2</v>
      </c>
      <c r="CM18">
        <v>2</v>
      </c>
      <c r="CN18">
        <v>3</v>
      </c>
      <c r="CO18">
        <v>6</v>
      </c>
      <c r="CP18">
        <v>8</v>
      </c>
      <c r="CQ18">
        <v>5</v>
      </c>
      <c r="CR18">
        <v>28</v>
      </c>
      <c r="CS18">
        <v>6</v>
      </c>
      <c r="CT18">
        <v>3</v>
      </c>
      <c r="CU18">
        <v>2</v>
      </c>
      <c r="CV18">
        <v>0</v>
      </c>
      <c r="CW18">
        <v>1</v>
      </c>
      <c r="CX18">
        <v>1</v>
      </c>
    </row>
    <row r="19" spans="1:102" x14ac:dyDescent="0.3">
      <c r="A19" t="s">
        <v>15</v>
      </c>
      <c r="B19" s="6" t="s">
        <v>629</v>
      </c>
      <c r="C19" s="6">
        <v>40</v>
      </c>
      <c r="D19">
        <v>0.04</v>
      </c>
      <c r="E19">
        <v>0.05</v>
      </c>
      <c r="F19">
        <v>0.04</v>
      </c>
      <c r="G19">
        <v>0.04</v>
      </c>
      <c r="H19">
        <v>0.05</v>
      </c>
      <c r="I19">
        <v>0.05</v>
      </c>
      <c r="J19">
        <v>0.2</v>
      </c>
      <c r="K19">
        <v>0.1</v>
      </c>
      <c r="L19" s="35">
        <v>0.39</v>
      </c>
      <c r="M19">
        <v>0.09</v>
      </c>
      <c r="N19">
        <v>0.08</v>
      </c>
      <c r="O19">
        <v>0.15</v>
      </c>
      <c r="P19">
        <v>0.61</v>
      </c>
      <c r="Q19">
        <v>7.0000000000000007E-2</v>
      </c>
      <c r="R19">
        <v>0.05</v>
      </c>
      <c r="S19">
        <v>0.04</v>
      </c>
      <c r="T19">
        <v>0.25</v>
      </c>
      <c r="U19">
        <v>7.0000000000000007E-2</v>
      </c>
      <c r="V19">
        <v>0.03</v>
      </c>
      <c r="W19" s="35">
        <v>0.51</v>
      </c>
      <c r="X19">
        <v>0.06</v>
      </c>
      <c r="Y19">
        <v>0.05</v>
      </c>
      <c r="Z19">
        <v>0.25</v>
      </c>
      <c r="AA19">
        <v>7.0000000000000007E-2</v>
      </c>
      <c r="AB19">
        <v>0.05</v>
      </c>
      <c r="AC19">
        <v>0.2</v>
      </c>
      <c r="AD19">
        <v>0.39</v>
      </c>
      <c r="AE19">
        <v>0.11</v>
      </c>
      <c r="AF19">
        <v>0.17</v>
      </c>
      <c r="AG19">
        <v>0.1</v>
      </c>
      <c r="AH19">
        <v>0.14000000000000001</v>
      </c>
      <c r="AI19">
        <v>0.1</v>
      </c>
      <c r="AJ19">
        <v>0.1</v>
      </c>
      <c r="AK19">
        <v>7.0000000000000007E-2</v>
      </c>
      <c r="AL19">
        <v>7.0000000000000007E-2</v>
      </c>
      <c r="AM19">
        <v>0.04</v>
      </c>
      <c r="AN19">
        <v>0.08</v>
      </c>
      <c r="AO19">
        <v>0.1</v>
      </c>
      <c r="AP19">
        <v>0.08</v>
      </c>
      <c r="AQ19">
        <v>0.44</v>
      </c>
      <c r="AR19">
        <v>0.1</v>
      </c>
      <c r="AS19">
        <v>0.09</v>
      </c>
      <c r="AT19">
        <v>7.0000000000000007E-2</v>
      </c>
      <c r="AU19">
        <v>7.0000000000000007E-2</v>
      </c>
      <c r="AV19">
        <v>0.04</v>
      </c>
      <c r="AW19">
        <v>7.0000000000000007E-2</v>
      </c>
      <c r="AX19">
        <v>0.18</v>
      </c>
      <c r="AY19">
        <v>0.22</v>
      </c>
      <c r="AZ19">
        <v>0.32</v>
      </c>
      <c r="BA19">
        <v>0.14000000000000001</v>
      </c>
      <c r="BB19">
        <v>0.13</v>
      </c>
      <c r="BC19">
        <v>0.09</v>
      </c>
      <c r="BD19" s="35">
        <v>0.42</v>
      </c>
      <c r="BE19">
        <v>0.18</v>
      </c>
      <c r="BF19">
        <v>0.16</v>
      </c>
      <c r="BG19" s="35">
        <v>0.53</v>
      </c>
      <c r="BH19">
        <v>0.25</v>
      </c>
      <c r="BI19" s="35">
        <v>0.41</v>
      </c>
      <c r="BJ19">
        <v>0.18</v>
      </c>
      <c r="BK19">
        <v>0.27</v>
      </c>
      <c r="BL19">
        <v>0.23</v>
      </c>
      <c r="BM19" s="36">
        <v>0.66</v>
      </c>
      <c r="BN19">
        <v>0.09</v>
      </c>
      <c r="BO19">
        <v>0.02</v>
      </c>
      <c r="BP19">
        <v>0.12</v>
      </c>
      <c r="BQ19">
        <v>0.1</v>
      </c>
      <c r="BR19">
        <v>0.11</v>
      </c>
      <c r="BS19" s="36">
        <v>0.64</v>
      </c>
      <c r="BT19">
        <v>0.35</v>
      </c>
      <c r="BU19">
        <v>0.09</v>
      </c>
      <c r="BV19" s="35">
        <v>0.44</v>
      </c>
      <c r="BW19">
        <v>0.28999999999999998</v>
      </c>
      <c r="BX19">
        <v>0.15</v>
      </c>
      <c r="BY19">
        <v>0.55000000000000004</v>
      </c>
      <c r="BZ19">
        <v>0.24</v>
      </c>
      <c r="CA19">
        <v>0.12</v>
      </c>
      <c r="CB19">
        <v>0.11</v>
      </c>
      <c r="CC19">
        <v>0.22</v>
      </c>
      <c r="CD19">
        <v>0.04</v>
      </c>
      <c r="CE19">
        <v>0.04</v>
      </c>
      <c r="CF19">
        <v>0.12</v>
      </c>
      <c r="CG19">
        <v>0.1</v>
      </c>
      <c r="CH19">
        <v>0.1</v>
      </c>
      <c r="CI19">
        <v>0.16</v>
      </c>
      <c r="CJ19">
        <v>7.0000000000000007E-2</v>
      </c>
      <c r="CK19">
        <v>0.12</v>
      </c>
      <c r="CL19">
        <v>0.1</v>
      </c>
      <c r="CM19">
        <v>0.1</v>
      </c>
      <c r="CN19">
        <v>0.11</v>
      </c>
      <c r="CO19">
        <v>0.11</v>
      </c>
      <c r="CP19">
        <v>0.08</v>
      </c>
      <c r="CQ19">
        <v>0.15</v>
      </c>
      <c r="CR19">
        <v>0.1</v>
      </c>
      <c r="CS19">
        <v>0.05</v>
      </c>
      <c r="CT19">
        <v>0.06</v>
      </c>
      <c r="CU19" s="35">
        <v>0.48</v>
      </c>
      <c r="CV19">
        <v>0.17</v>
      </c>
      <c r="CW19">
        <v>0.06</v>
      </c>
      <c r="CX19">
        <v>0.08</v>
      </c>
    </row>
    <row r="20" spans="1:102" x14ac:dyDescent="0.3">
      <c r="A20" t="s">
        <v>16</v>
      </c>
      <c r="B20" s="6" t="s">
        <v>458</v>
      </c>
      <c r="C20" s="6">
        <v>10</v>
      </c>
      <c r="D20">
        <v>2.7E-2</v>
      </c>
      <c r="E20">
        <v>3.1E-2</v>
      </c>
      <c r="F20">
        <v>3.5000000000000003E-2</v>
      </c>
      <c r="G20">
        <v>4.5999999999999999E-2</v>
      </c>
      <c r="H20">
        <v>5.0999999999999997E-2</v>
      </c>
      <c r="I20">
        <v>5.8000000000000003E-2</v>
      </c>
      <c r="J20" s="35">
        <v>0.191</v>
      </c>
      <c r="K20">
        <v>8.2000000000000003E-2</v>
      </c>
      <c r="L20" s="36">
        <v>0.371</v>
      </c>
      <c r="M20">
        <v>5.0999999999999997E-2</v>
      </c>
      <c r="N20">
        <v>4.9000000000000002E-2</v>
      </c>
      <c r="O20">
        <v>7.8E-2</v>
      </c>
      <c r="P20" s="36">
        <v>0.39100000000000001</v>
      </c>
      <c r="Q20">
        <v>4.4999999999999998E-2</v>
      </c>
      <c r="R20">
        <v>4.3999999999999997E-2</v>
      </c>
      <c r="S20">
        <v>2.1999999999999999E-2</v>
      </c>
      <c r="T20" s="2">
        <v>9.1999999999999998E-2</v>
      </c>
      <c r="U20">
        <v>4.2000000000000003E-2</v>
      </c>
      <c r="V20">
        <v>2.5000000000000001E-2</v>
      </c>
      <c r="W20">
        <v>3.3000000000000002E-2</v>
      </c>
      <c r="X20">
        <v>3.6999999999999998E-2</v>
      </c>
      <c r="Y20">
        <v>1.6E-2</v>
      </c>
      <c r="Z20">
        <v>9.1999999999999998E-2</v>
      </c>
      <c r="AA20">
        <v>3.2000000000000001E-2</v>
      </c>
      <c r="AB20">
        <v>3.3000000000000002E-2</v>
      </c>
      <c r="AC20">
        <v>7.8E-2</v>
      </c>
      <c r="AD20" s="36">
        <v>0.34300000000000003</v>
      </c>
      <c r="AE20">
        <v>8.2000000000000003E-2</v>
      </c>
      <c r="AF20">
        <v>6.8000000000000005E-2</v>
      </c>
      <c r="AG20" s="35">
        <v>0.14699999999999999</v>
      </c>
      <c r="AH20" s="35">
        <v>0.13</v>
      </c>
      <c r="AI20" s="35">
        <v>0.104</v>
      </c>
      <c r="AJ20" s="2">
        <v>0.09</v>
      </c>
      <c r="AK20">
        <v>7.0000000000000007E-2</v>
      </c>
      <c r="AL20">
        <v>0.06</v>
      </c>
      <c r="AM20">
        <v>2.4E-2</v>
      </c>
      <c r="AN20">
        <v>7.4999999999999997E-2</v>
      </c>
      <c r="AO20">
        <v>5.7000000000000002E-2</v>
      </c>
      <c r="AP20">
        <v>3.9E-2</v>
      </c>
      <c r="AQ20" s="35">
        <v>0.28100000000000003</v>
      </c>
      <c r="AR20">
        <v>4.2000000000000003E-2</v>
      </c>
      <c r="AS20">
        <v>2.4E-2</v>
      </c>
      <c r="AT20">
        <v>0.06</v>
      </c>
      <c r="AU20" s="35">
        <v>0.127</v>
      </c>
      <c r="AV20">
        <v>0.04</v>
      </c>
      <c r="AW20">
        <v>1.7999999999999999E-2</v>
      </c>
      <c r="AX20" s="35">
        <v>0.30199999999999999</v>
      </c>
      <c r="AY20" s="36">
        <v>0.318</v>
      </c>
      <c r="AZ20" s="36">
        <v>0.36299999999999999</v>
      </c>
      <c r="BA20">
        <v>4.8000000000000001E-2</v>
      </c>
      <c r="BB20">
        <v>4.9000000000000002E-2</v>
      </c>
      <c r="BC20">
        <v>6.3E-2</v>
      </c>
      <c r="BD20">
        <v>0.09</v>
      </c>
      <c r="BE20" s="35">
        <v>0.105</v>
      </c>
      <c r="BF20">
        <v>5.7000000000000002E-2</v>
      </c>
      <c r="BG20" s="35">
        <v>0.16500000000000001</v>
      </c>
      <c r="BH20" s="35">
        <v>0.12</v>
      </c>
      <c r="BI20" s="35">
        <v>0.114</v>
      </c>
      <c r="BJ20" s="35">
        <v>0.13300000000000001</v>
      </c>
      <c r="BK20">
        <v>8.5999999999999993E-2</v>
      </c>
      <c r="BL20" s="35">
        <v>0.107</v>
      </c>
      <c r="BM20" s="36">
        <v>0.46800000000000003</v>
      </c>
      <c r="BN20" s="35">
        <v>0.111</v>
      </c>
      <c r="BO20">
        <v>1.4999999999999999E-2</v>
      </c>
      <c r="BP20" s="35">
        <v>0.11</v>
      </c>
      <c r="BQ20" s="35">
        <v>0.107</v>
      </c>
      <c r="BR20">
        <v>6.9000000000000006E-2</v>
      </c>
      <c r="BS20" s="35">
        <v>0.19</v>
      </c>
      <c r="BT20" s="35">
        <v>0.158</v>
      </c>
      <c r="BU20">
        <v>2.1000000000000001E-2</v>
      </c>
      <c r="BV20" s="36">
        <v>0.36199999999999999</v>
      </c>
      <c r="BW20" s="35">
        <v>0.20599999999999999</v>
      </c>
      <c r="BX20">
        <v>7.0000000000000007E-2</v>
      </c>
      <c r="BY20" s="35">
        <v>0.28699999999999998</v>
      </c>
      <c r="BZ20" s="35">
        <v>0.124</v>
      </c>
      <c r="CA20" s="35">
        <v>0.11</v>
      </c>
      <c r="CB20" s="35">
        <v>0.113</v>
      </c>
      <c r="CC20" s="35">
        <v>0.251</v>
      </c>
      <c r="CD20" s="35">
        <v>0.12</v>
      </c>
      <c r="CE20" s="35">
        <v>0.13</v>
      </c>
      <c r="CF20">
        <v>0.06</v>
      </c>
      <c r="CG20">
        <v>2.1000000000000001E-2</v>
      </c>
      <c r="CH20">
        <v>2.3E-2</v>
      </c>
      <c r="CI20">
        <v>5.7000000000000002E-2</v>
      </c>
      <c r="CJ20">
        <v>3.3000000000000002E-2</v>
      </c>
      <c r="CK20">
        <v>7.0000000000000007E-2</v>
      </c>
      <c r="CL20">
        <v>6.0999999999999999E-2</v>
      </c>
      <c r="CM20">
        <v>5.5E-2</v>
      </c>
      <c r="CN20">
        <v>0.08</v>
      </c>
      <c r="CO20">
        <v>6.0999999999999999E-2</v>
      </c>
      <c r="CP20">
        <v>4.4999999999999998E-2</v>
      </c>
      <c r="CQ20">
        <v>1.2999999999999999E-2</v>
      </c>
      <c r="CR20">
        <v>8.5999999999999993E-2</v>
      </c>
      <c r="CS20">
        <v>5.2999999999999999E-2</v>
      </c>
      <c r="CT20">
        <v>3.5999999999999997E-2</v>
      </c>
      <c r="CU20">
        <v>0.02</v>
      </c>
      <c r="CV20">
        <v>8.5999999999999993E-2</v>
      </c>
      <c r="CW20">
        <v>4.2999999999999997E-2</v>
      </c>
      <c r="CX20">
        <v>4.8000000000000001E-2</v>
      </c>
    </row>
    <row r="21" spans="1:102" x14ac:dyDescent="0.3">
      <c r="A21" t="s">
        <v>17</v>
      </c>
      <c r="B21" s="6" t="s">
        <v>628</v>
      </c>
      <c r="C21" s="6">
        <v>11</v>
      </c>
      <c r="D21">
        <v>3.5000000000000003E-2</v>
      </c>
      <c r="E21">
        <v>3.7999999999999999E-2</v>
      </c>
      <c r="F21">
        <v>0.11799999999999999</v>
      </c>
      <c r="G21">
        <v>0.14199999999999999</v>
      </c>
      <c r="H21">
        <v>0.16500000000000001</v>
      </c>
      <c r="I21">
        <v>0.16900000000000001</v>
      </c>
      <c r="J21">
        <v>0.09</v>
      </c>
      <c r="K21">
        <v>4.9000000000000002E-2</v>
      </c>
      <c r="L21" s="35">
        <v>0.32700000000000001</v>
      </c>
      <c r="M21">
        <v>3.4000000000000002E-2</v>
      </c>
      <c r="N21">
        <v>3.3000000000000002E-2</v>
      </c>
      <c r="O21" s="35">
        <v>0.27</v>
      </c>
      <c r="P21" s="35">
        <v>0.57399999999999995</v>
      </c>
      <c r="Q21">
        <v>2.5000000000000001E-2</v>
      </c>
      <c r="R21">
        <v>1.4E-2</v>
      </c>
      <c r="S21">
        <v>2.1000000000000001E-2</v>
      </c>
      <c r="U21">
        <v>3.9E-2</v>
      </c>
      <c r="V21">
        <v>3.6999999999999998E-2</v>
      </c>
      <c r="W21">
        <v>3.2000000000000001E-2</v>
      </c>
      <c r="X21">
        <v>0.03</v>
      </c>
      <c r="Y21">
        <v>1.2E-2</v>
      </c>
      <c r="AA21">
        <v>2.1999999999999999E-2</v>
      </c>
      <c r="AB21">
        <v>0.02</v>
      </c>
      <c r="AC21">
        <v>7.6999999999999999E-2</v>
      </c>
      <c r="AD21" s="35">
        <v>0.23499999999999999</v>
      </c>
      <c r="AE21">
        <v>5.2999999999999999E-2</v>
      </c>
      <c r="AF21">
        <v>6.0999999999999999E-2</v>
      </c>
      <c r="AG21">
        <v>5.8000000000000003E-2</v>
      </c>
      <c r="AH21">
        <v>9.8000000000000004E-2</v>
      </c>
      <c r="AI21">
        <v>0.112</v>
      </c>
      <c r="AJ21">
        <v>5.7000000000000002E-2</v>
      </c>
      <c r="AK21">
        <v>7.5999999999999998E-2</v>
      </c>
      <c r="AL21">
        <v>7.0000000000000007E-2</v>
      </c>
      <c r="AM21">
        <v>0.109</v>
      </c>
      <c r="AN21">
        <v>6.2E-2</v>
      </c>
      <c r="AO21">
        <v>5.1999999999999998E-2</v>
      </c>
      <c r="AP21">
        <v>3.3000000000000002E-2</v>
      </c>
      <c r="AQ21" s="35">
        <v>0.29899999999999999</v>
      </c>
      <c r="AR21">
        <v>3.7999999999999999E-2</v>
      </c>
      <c r="AS21">
        <v>2.7E-2</v>
      </c>
      <c r="AT21">
        <v>3.5000000000000003E-2</v>
      </c>
      <c r="AU21">
        <v>7.0999999999999994E-2</v>
      </c>
      <c r="AV21" s="35">
        <v>0.71799999999999997</v>
      </c>
      <c r="AW21">
        <v>0.23899999999999999</v>
      </c>
      <c r="AX21" s="35">
        <v>0.26700000000000002</v>
      </c>
      <c r="AY21" s="35">
        <v>0.29899999999999999</v>
      </c>
      <c r="AZ21" s="35">
        <v>0.308</v>
      </c>
      <c r="BA21" s="35">
        <v>0.38600000000000001</v>
      </c>
      <c r="BB21" s="35">
        <v>0.28999999999999998</v>
      </c>
      <c r="BC21">
        <v>0.2</v>
      </c>
      <c r="BD21" s="35">
        <v>0.67</v>
      </c>
      <c r="BE21" s="35">
        <v>0.65</v>
      </c>
      <c r="BF21" s="35">
        <v>0.23300000000000001</v>
      </c>
      <c r="BG21" s="35">
        <v>0.64600000000000002</v>
      </c>
      <c r="BH21" s="36">
        <v>1.2230000000000001</v>
      </c>
      <c r="BJ21" s="35">
        <v>0.69699999999999995</v>
      </c>
      <c r="BK21" s="35">
        <v>0.25600000000000001</v>
      </c>
      <c r="BL21">
        <v>0.186</v>
      </c>
      <c r="BM21" s="35">
        <v>0.46899999999999997</v>
      </c>
      <c r="BN21">
        <v>6.3E-2</v>
      </c>
      <c r="BO21">
        <v>2.8000000000000001E-2</v>
      </c>
      <c r="BP21" s="35">
        <v>0.92700000000000005</v>
      </c>
      <c r="BR21" s="35">
        <v>0.504</v>
      </c>
      <c r="BS21">
        <v>0.14199999999999999</v>
      </c>
      <c r="BT21">
        <v>0.11899999999999999</v>
      </c>
      <c r="BU21">
        <v>9.5000000000000001E-2</v>
      </c>
      <c r="BV21" s="35">
        <v>0.29599999999999999</v>
      </c>
      <c r="BW21" s="35">
        <v>0.26200000000000001</v>
      </c>
      <c r="BX21">
        <v>0.128</v>
      </c>
      <c r="BY21">
        <v>0.51</v>
      </c>
      <c r="BZ21" s="35">
        <v>0.22</v>
      </c>
      <c r="CA21">
        <v>8.7999999999999995E-2</v>
      </c>
      <c r="CB21" s="35">
        <v>0.35499999999999998</v>
      </c>
      <c r="CC21">
        <v>0.02</v>
      </c>
      <c r="CG21">
        <v>0.19600000000000001</v>
      </c>
      <c r="CH21">
        <v>9.7000000000000003E-2</v>
      </c>
      <c r="CI21" s="35">
        <v>0.33600000000000002</v>
      </c>
      <c r="CJ21">
        <v>0.14699999999999999</v>
      </c>
      <c r="CK21">
        <v>0.14399999999999999</v>
      </c>
      <c r="CL21" s="35">
        <v>0.36</v>
      </c>
      <c r="CN21" s="35">
        <v>0.26500000000000001</v>
      </c>
      <c r="CP21">
        <v>0.04</v>
      </c>
      <c r="CQ21">
        <v>1.2999999999999999E-2</v>
      </c>
      <c r="CT21">
        <v>8.4000000000000005E-2</v>
      </c>
      <c r="CU21">
        <v>3.9E-2</v>
      </c>
      <c r="CV21">
        <v>5.3999999999999999E-2</v>
      </c>
      <c r="CW21">
        <v>2.3E-2</v>
      </c>
      <c r="CX21">
        <v>1.7000000000000001E-2</v>
      </c>
    </row>
    <row r="22" spans="1:102" x14ac:dyDescent="0.3">
      <c r="A22" t="s">
        <v>18</v>
      </c>
      <c r="B22" s="6" t="s">
        <v>463</v>
      </c>
      <c r="C22" s="6">
        <v>400</v>
      </c>
      <c r="D22">
        <v>0</v>
      </c>
      <c r="E22">
        <v>0</v>
      </c>
      <c r="F22">
        <v>0.3</v>
      </c>
      <c r="G22">
        <v>0.3</v>
      </c>
      <c r="H22">
        <v>0.3</v>
      </c>
      <c r="I22">
        <v>0.2</v>
      </c>
      <c r="J22">
        <v>1.3</v>
      </c>
      <c r="K22">
        <v>0.1</v>
      </c>
      <c r="L22">
        <v>0.2</v>
      </c>
      <c r="M22">
        <v>0</v>
      </c>
      <c r="N22">
        <v>0</v>
      </c>
      <c r="O22">
        <v>1</v>
      </c>
      <c r="P22" s="36">
        <v>3.9</v>
      </c>
      <c r="Q22">
        <v>0.5</v>
      </c>
      <c r="R22">
        <v>0.1</v>
      </c>
      <c r="S22">
        <v>0.1</v>
      </c>
      <c r="T22">
        <v>1</v>
      </c>
      <c r="U22">
        <v>0.1</v>
      </c>
      <c r="V22">
        <v>0.1</v>
      </c>
      <c r="W22">
        <v>0.4</v>
      </c>
      <c r="X22">
        <v>0.4</v>
      </c>
      <c r="Y22">
        <v>0.1</v>
      </c>
      <c r="Z22">
        <v>0.7</v>
      </c>
      <c r="AA22">
        <v>0.1</v>
      </c>
      <c r="AC22">
        <v>0.1</v>
      </c>
      <c r="AD22" s="35">
        <v>2.2000000000000002</v>
      </c>
      <c r="AE22">
        <v>0.1</v>
      </c>
      <c r="AF22">
        <v>0.1</v>
      </c>
      <c r="AG22" s="35">
        <v>3.1</v>
      </c>
      <c r="AH22">
        <v>0.2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0.3</v>
      </c>
      <c r="AR22">
        <v>0.4</v>
      </c>
      <c r="AS22">
        <v>0.7</v>
      </c>
      <c r="AT22">
        <v>0.4</v>
      </c>
      <c r="AU22">
        <v>0.1</v>
      </c>
      <c r="AV22">
        <v>0.1</v>
      </c>
      <c r="AW22">
        <v>0</v>
      </c>
      <c r="AX22">
        <v>0.6</v>
      </c>
      <c r="AY22">
        <v>0.6</v>
      </c>
      <c r="AZ22">
        <v>0.7</v>
      </c>
      <c r="BA22">
        <v>0.4</v>
      </c>
      <c r="BB22">
        <v>0.7</v>
      </c>
      <c r="BC22">
        <v>0.3</v>
      </c>
      <c r="BD22">
        <v>0.2</v>
      </c>
      <c r="BE22">
        <v>0.3</v>
      </c>
      <c r="BF22">
        <v>0.1</v>
      </c>
      <c r="BG22">
        <v>0.4</v>
      </c>
      <c r="BH22">
        <v>0.4</v>
      </c>
      <c r="BI22">
        <v>0.3</v>
      </c>
      <c r="BJ22">
        <v>0.3</v>
      </c>
      <c r="BL22">
        <v>0.6</v>
      </c>
      <c r="BM22">
        <v>0.7</v>
      </c>
      <c r="BN22">
        <v>0.6</v>
      </c>
      <c r="BO22">
        <v>0.4</v>
      </c>
      <c r="BP22">
        <v>0.1</v>
      </c>
      <c r="BQ22">
        <v>0.4</v>
      </c>
      <c r="BR22">
        <v>0.1</v>
      </c>
      <c r="BS22">
        <v>0.4</v>
      </c>
      <c r="BT22">
        <v>0.5</v>
      </c>
      <c r="BU22">
        <v>0.3</v>
      </c>
      <c r="BW22">
        <v>3</v>
      </c>
      <c r="BX22">
        <v>0.2</v>
      </c>
      <c r="BY22">
        <v>0.6</v>
      </c>
      <c r="BZ22">
        <v>0.2</v>
      </c>
      <c r="CA22">
        <v>0.1</v>
      </c>
      <c r="CB22">
        <v>0.6</v>
      </c>
      <c r="CC22">
        <v>0.9</v>
      </c>
      <c r="CD22">
        <v>0.9</v>
      </c>
      <c r="CE22">
        <v>0.6</v>
      </c>
      <c r="CF22">
        <v>0.6</v>
      </c>
      <c r="CG22">
        <v>1.1000000000000001</v>
      </c>
      <c r="CH22">
        <v>1.1000000000000001</v>
      </c>
      <c r="CI22">
        <v>0.1</v>
      </c>
      <c r="CJ22">
        <v>0.1</v>
      </c>
      <c r="CK22">
        <v>0.6</v>
      </c>
      <c r="CL22">
        <v>0.1</v>
      </c>
      <c r="CM22">
        <v>0.1</v>
      </c>
      <c r="CN22">
        <v>0.5</v>
      </c>
      <c r="CO22">
        <v>0.6</v>
      </c>
      <c r="CP22">
        <v>0.6</v>
      </c>
      <c r="CQ22">
        <v>0.3</v>
      </c>
      <c r="CR22">
        <v>0.6</v>
      </c>
      <c r="CS22">
        <v>0.1</v>
      </c>
      <c r="CV22">
        <v>0</v>
      </c>
      <c r="CW22">
        <v>0.1</v>
      </c>
    </row>
    <row r="23" spans="1:102" x14ac:dyDescent="0.3">
      <c r="A23" t="s">
        <v>19</v>
      </c>
      <c r="B23" s="6" t="s">
        <v>632</v>
      </c>
      <c r="C23" s="6" t="s">
        <v>633</v>
      </c>
      <c r="D23">
        <v>3.3</v>
      </c>
      <c r="K23">
        <v>2.2000000000000002</v>
      </c>
      <c r="O23">
        <v>2.2000000000000002</v>
      </c>
      <c r="S23" s="35">
        <v>31.3</v>
      </c>
      <c r="AF23">
        <v>4</v>
      </c>
      <c r="AL23">
        <v>2</v>
      </c>
      <c r="AO23">
        <v>2</v>
      </c>
      <c r="AQ23">
        <v>4</v>
      </c>
      <c r="AR23">
        <v>1.5</v>
      </c>
      <c r="AU23">
        <v>7.8</v>
      </c>
      <c r="AW23" s="36">
        <v>138</v>
      </c>
      <c r="AY23" s="36">
        <v>233.9</v>
      </c>
      <c r="BA23">
        <v>4.4000000000000004</v>
      </c>
      <c r="BS23">
        <v>7</v>
      </c>
    </row>
    <row r="24" spans="1:102" s="30" customFormat="1" x14ac:dyDescent="0.3">
      <c r="A24" s="28" t="s">
        <v>3</v>
      </c>
      <c r="B24" s="29"/>
      <c r="C24" s="29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</row>
    <row r="25" spans="1:102" x14ac:dyDescent="0.3">
      <c r="A25" t="s">
        <v>20</v>
      </c>
      <c r="B25" s="6">
        <v>90</v>
      </c>
      <c r="C25" s="6">
        <v>2000</v>
      </c>
      <c r="D25">
        <v>4.5999999999999996</v>
      </c>
      <c r="E25">
        <v>4</v>
      </c>
      <c r="F25">
        <v>0.2</v>
      </c>
      <c r="G25">
        <v>0.3</v>
      </c>
      <c r="H25">
        <v>0.2</v>
      </c>
      <c r="I25">
        <v>0.1</v>
      </c>
      <c r="J25">
        <v>3.9</v>
      </c>
      <c r="K25">
        <v>4.2</v>
      </c>
      <c r="L25">
        <v>7</v>
      </c>
      <c r="M25">
        <v>1</v>
      </c>
      <c r="N25">
        <v>0.7</v>
      </c>
      <c r="O25">
        <v>8.6999999999999993</v>
      </c>
      <c r="P25">
        <v>7</v>
      </c>
      <c r="Q25" s="35">
        <v>53.2</v>
      </c>
      <c r="R25" s="35">
        <v>50</v>
      </c>
      <c r="S25" s="35">
        <v>30.1</v>
      </c>
      <c r="T25" s="35">
        <v>136</v>
      </c>
      <c r="U25" s="35">
        <v>26.7</v>
      </c>
      <c r="V25" s="35">
        <v>31</v>
      </c>
      <c r="W25" s="35">
        <v>34.200000000000003</v>
      </c>
      <c r="X25" s="35">
        <v>53</v>
      </c>
      <c r="Y25" s="35">
        <v>38.700000000000003</v>
      </c>
      <c r="Z25" s="35">
        <v>129</v>
      </c>
      <c r="AA25" s="35">
        <v>31.2</v>
      </c>
      <c r="AB25" s="35">
        <v>38</v>
      </c>
      <c r="AC25">
        <v>10</v>
      </c>
      <c r="AD25">
        <v>1</v>
      </c>
      <c r="AE25">
        <v>3.4</v>
      </c>
      <c r="AF25">
        <v>6.6</v>
      </c>
      <c r="AG25" s="35">
        <v>105.4</v>
      </c>
      <c r="AH25" s="35">
        <v>92.7</v>
      </c>
      <c r="AI25">
        <v>10</v>
      </c>
      <c r="AJ25">
        <v>1.7</v>
      </c>
      <c r="AK25">
        <v>2.1</v>
      </c>
      <c r="AL25">
        <v>7</v>
      </c>
      <c r="AM25">
        <v>1</v>
      </c>
      <c r="AN25">
        <v>2.2000000000000002</v>
      </c>
      <c r="AO25">
        <v>9.5</v>
      </c>
      <c r="AP25">
        <v>2.7</v>
      </c>
      <c r="AQ25">
        <v>0.6</v>
      </c>
      <c r="AR25">
        <v>8.1</v>
      </c>
      <c r="AS25">
        <v>18</v>
      </c>
      <c r="AT25">
        <v>21.8</v>
      </c>
      <c r="AU25">
        <v>3.2</v>
      </c>
      <c r="AV25">
        <v>4</v>
      </c>
      <c r="AW25">
        <v>0.1</v>
      </c>
      <c r="AX25">
        <v>5.4</v>
      </c>
      <c r="AY25">
        <v>2.2999999999999998</v>
      </c>
      <c r="AZ25">
        <v>3.2</v>
      </c>
      <c r="BA25" s="35">
        <v>58.8</v>
      </c>
      <c r="BB25" s="35">
        <v>41.2</v>
      </c>
      <c r="BC25" s="35">
        <v>31.7</v>
      </c>
      <c r="BD25">
        <v>26.2</v>
      </c>
      <c r="BE25">
        <v>16.5</v>
      </c>
      <c r="BF25">
        <v>8.6999999999999993</v>
      </c>
      <c r="BG25">
        <v>21</v>
      </c>
      <c r="BH25">
        <v>3.1</v>
      </c>
      <c r="BI25">
        <v>11.3</v>
      </c>
      <c r="BJ25">
        <v>2.8</v>
      </c>
      <c r="BK25" s="35">
        <v>181</v>
      </c>
      <c r="BL25">
        <v>41</v>
      </c>
      <c r="BM25">
        <v>4.7</v>
      </c>
      <c r="BN25" s="35">
        <v>36.4</v>
      </c>
      <c r="BO25">
        <v>15.2</v>
      </c>
      <c r="BP25" s="35">
        <v>47.8</v>
      </c>
      <c r="BQ25">
        <v>9.4</v>
      </c>
      <c r="BR25">
        <v>10</v>
      </c>
      <c r="BS25">
        <v>10</v>
      </c>
      <c r="BT25">
        <v>10.199999999999999</v>
      </c>
      <c r="BU25">
        <v>0.1</v>
      </c>
      <c r="BV25">
        <v>0</v>
      </c>
      <c r="BW25">
        <v>0.4</v>
      </c>
      <c r="BX25">
        <v>2</v>
      </c>
      <c r="BY25">
        <v>1.2</v>
      </c>
      <c r="BZ25">
        <v>4.4000000000000004</v>
      </c>
      <c r="CA25">
        <v>1</v>
      </c>
      <c r="CB25">
        <v>7.5</v>
      </c>
      <c r="CC25">
        <v>0.9</v>
      </c>
      <c r="CD25">
        <v>0</v>
      </c>
      <c r="CE25">
        <v>15</v>
      </c>
      <c r="CF25" s="35">
        <v>36.4</v>
      </c>
      <c r="CG25">
        <v>8</v>
      </c>
      <c r="CH25">
        <v>4.8</v>
      </c>
      <c r="CI25">
        <v>9.6999999999999993</v>
      </c>
      <c r="CJ25">
        <v>2.5</v>
      </c>
      <c r="CK25" s="35">
        <v>27.7</v>
      </c>
      <c r="CL25">
        <v>13.3</v>
      </c>
      <c r="CM25">
        <v>9.3000000000000007</v>
      </c>
      <c r="CN25">
        <v>0.2</v>
      </c>
      <c r="CO25" s="35">
        <v>36</v>
      </c>
      <c r="CP25" s="35">
        <v>60.9</v>
      </c>
      <c r="CQ25">
        <v>3</v>
      </c>
      <c r="CR25" s="35">
        <v>30</v>
      </c>
      <c r="CS25" s="35">
        <v>29.8</v>
      </c>
      <c r="CT25" s="35">
        <v>32.9</v>
      </c>
      <c r="CU25">
        <v>5.3</v>
      </c>
      <c r="CV25">
        <v>5.4</v>
      </c>
      <c r="CW25" s="35">
        <v>48.8</v>
      </c>
      <c r="CX25" s="35">
        <v>61</v>
      </c>
    </row>
    <row r="26" spans="1:102" x14ac:dyDescent="0.3">
      <c r="A26" t="s">
        <v>21</v>
      </c>
      <c r="B26" s="6" t="s">
        <v>465</v>
      </c>
      <c r="C26" s="6" t="s">
        <v>455</v>
      </c>
      <c r="D26">
        <v>1.7000000000000001E-2</v>
      </c>
      <c r="E26">
        <v>1.9E-2</v>
      </c>
      <c r="F26">
        <v>1.6E-2</v>
      </c>
      <c r="G26">
        <v>1.7000000000000001E-2</v>
      </c>
      <c r="H26">
        <v>8.9999999999999993E-3</v>
      </c>
      <c r="I26">
        <v>1.2999999999999999E-2</v>
      </c>
      <c r="J26">
        <v>0</v>
      </c>
      <c r="K26">
        <v>1.2E-2</v>
      </c>
      <c r="L26">
        <v>8.0000000000000002E-3</v>
      </c>
      <c r="M26">
        <v>8.0000000000000002E-3</v>
      </c>
      <c r="N26">
        <v>0.01</v>
      </c>
      <c r="O26">
        <v>3.1E-2</v>
      </c>
      <c r="P26" s="35">
        <v>0.18</v>
      </c>
      <c r="Q26">
        <v>8.6999999999999994E-2</v>
      </c>
      <c r="R26">
        <v>0.09</v>
      </c>
      <c r="S26">
        <v>3.9E-2</v>
      </c>
      <c r="T26" s="35">
        <v>0.12</v>
      </c>
      <c r="U26">
        <v>5.8000000000000003E-2</v>
      </c>
      <c r="V26">
        <v>0.06</v>
      </c>
      <c r="W26">
        <v>8.2000000000000003E-2</v>
      </c>
      <c r="X26">
        <v>0.04</v>
      </c>
      <c r="Y26">
        <v>2.4E-2</v>
      </c>
      <c r="Z26">
        <v>0.06</v>
      </c>
      <c r="AA26">
        <v>4.2999999999999997E-2</v>
      </c>
      <c r="AB26">
        <v>0.04</v>
      </c>
      <c r="AC26">
        <v>0.03</v>
      </c>
      <c r="AD26">
        <v>1.4999999999999999E-2</v>
      </c>
      <c r="AE26">
        <v>2.1000000000000001E-2</v>
      </c>
      <c r="AF26">
        <v>2.4E-2</v>
      </c>
      <c r="AG26">
        <v>2.4E-2</v>
      </c>
      <c r="AH26">
        <v>2.7E-2</v>
      </c>
      <c r="AI26">
        <v>0.03</v>
      </c>
      <c r="AJ26">
        <v>4.3999999999999997E-2</v>
      </c>
      <c r="AK26">
        <v>1.7000000000000001E-2</v>
      </c>
      <c r="AL26">
        <v>2.7E-2</v>
      </c>
      <c r="AM26">
        <v>2.7E-2</v>
      </c>
      <c r="AN26">
        <v>2.1999999999999999E-2</v>
      </c>
      <c r="AO26">
        <v>2.8000000000000001E-2</v>
      </c>
      <c r="AP26">
        <v>2.1000000000000001E-2</v>
      </c>
      <c r="AQ26">
        <v>5.0999999999999997E-2</v>
      </c>
      <c r="AR26">
        <v>3.3000000000000002E-2</v>
      </c>
      <c r="AS26">
        <v>3.7999999999999999E-2</v>
      </c>
      <c r="AT26">
        <v>1.4999999999999999E-2</v>
      </c>
      <c r="AU26">
        <v>6.9000000000000006E-2</v>
      </c>
      <c r="AV26">
        <v>9.1999999999999998E-2</v>
      </c>
      <c r="AW26">
        <v>1.7000000000000001E-2</v>
      </c>
      <c r="AX26" s="35">
        <v>0.112</v>
      </c>
      <c r="AY26" s="35">
        <v>0.106</v>
      </c>
      <c r="AZ26">
        <v>8.0000000000000002E-3</v>
      </c>
      <c r="BA26">
        <v>2.4E-2</v>
      </c>
      <c r="BB26">
        <v>2.1999999999999999E-2</v>
      </c>
      <c r="BC26">
        <v>2.1000000000000001E-2</v>
      </c>
      <c r="BD26">
        <v>3.2000000000000001E-2</v>
      </c>
      <c r="BE26">
        <v>1.9E-2</v>
      </c>
      <c r="BF26">
        <v>0.02</v>
      </c>
      <c r="BG26">
        <v>0.02</v>
      </c>
      <c r="BH26">
        <v>2.9000000000000001E-2</v>
      </c>
      <c r="BI26">
        <v>1.2E-2</v>
      </c>
      <c r="BJ26">
        <v>2.7E-2</v>
      </c>
      <c r="BK26">
        <v>0.05</v>
      </c>
      <c r="BL26">
        <v>0.04</v>
      </c>
      <c r="BM26" s="35">
        <v>0.16</v>
      </c>
      <c r="BN26">
        <v>2.8000000000000001E-2</v>
      </c>
      <c r="BO26">
        <v>3.0000000000000001E-3</v>
      </c>
      <c r="BP26">
        <v>7.9000000000000001E-2</v>
      </c>
      <c r="BQ26" s="35">
        <v>0.10199999999999999</v>
      </c>
      <c r="BR26">
        <v>5.8000000000000003E-2</v>
      </c>
      <c r="BS26">
        <v>6.7000000000000004E-2</v>
      </c>
      <c r="BT26">
        <v>6.7000000000000004E-2</v>
      </c>
      <c r="BU26">
        <v>1.4999999999999999E-2</v>
      </c>
      <c r="BV26">
        <v>0.05</v>
      </c>
      <c r="BW26">
        <v>5.1999999999999998E-2</v>
      </c>
      <c r="BX26">
        <v>0.06</v>
      </c>
      <c r="BY26">
        <v>8.5000000000000006E-2</v>
      </c>
      <c r="BZ26">
        <v>1.0999999999999999E-2</v>
      </c>
      <c r="CA26">
        <v>2.3E-2</v>
      </c>
      <c r="CB26">
        <v>0.03</v>
      </c>
      <c r="CC26">
        <v>3.0000000000000001E-3</v>
      </c>
      <c r="CD26">
        <v>2.1000000000000001E-2</v>
      </c>
      <c r="CE26">
        <v>0.02</v>
      </c>
      <c r="CF26">
        <v>2.9000000000000001E-2</v>
      </c>
      <c r="CG26">
        <v>0.02</v>
      </c>
      <c r="CH26">
        <v>3.1E-2</v>
      </c>
      <c r="CI26">
        <v>3.6999999999999998E-2</v>
      </c>
      <c r="CJ26">
        <v>3.2000000000000001E-2</v>
      </c>
      <c r="CK26">
        <v>0.04</v>
      </c>
      <c r="CL26">
        <v>1.2E-2</v>
      </c>
      <c r="CM26">
        <v>8.9999999999999993E-3</v>
      </c>
      <c r="CN26">
        <v>7.0000000000000001E-3</v>
      </c>
      <c r="CO26">
        <v>7.0000000000000007E-2</v>
      </c>
      <c r="CP26">
        <v>2.3E-2</v>
      </c>
      <c r="CQ26">
        <v>6.0000000000000001E-3</v>
      </c>
      <c r="CR26">
        <v>0</v>
      </c>
      <c r="CS26">
        <v>0</v>
      </c>
      <c r="CT26">
        <v>6.0000000000000001E-3</v>
      </c>
      <c r="CU26">
        <v>2.5000000000000001E-2</v>
      </c>
      <c r="CV26">
        <v>3.4000000000000002E-2</v>
      </c>
      <c r="CW26">
        <v>8.5999999999999993E-2</v>
      </c>
      <c r="CX26">
        <v>3.4000000000000002E-2</v>
      </c>
    </row>
    <row r="27" spans="1:102" x14ac:dyDescent="0.3">
      <c r="A27" t="s">
        <v>22</v>
      </c>
      <c r="B27" s="6" t="s">
        <v>462</v>
      </c>
      <c r="C27" s="6" t="s">
        <v>455</v>
      </c>
      <c r="D27">
        <v>2.5999999999999999E-2</v>
      </c>
      <c r="E27">
        <v>2.8000000000000001E-2</v>
      </c>
      <c r="F27">
        <v>1.2E-2</v>
      </c>
      <c r="G27">
        <v>1.0999999999999999E-2</v>
      </c>
      <c r="H27">
        <v>0.01</v>
      </c>
      <c r="I27">
        <v>1.0999999999999999E-2</v>
      </c>
      <c r="J27" s="35">
        <v>0.159</v>
      </c>
      <c r="K27">
        <v>2.5000000000000001E-2</v>
      </c>
      <c r="L27" s="35">
        <v>0.14499999999999999</v>
      </c>
      <c r="M27">
        <v>0.01</v>
      </c>
      <c r="N27">
        <v>1.6E-2</v>
      </c>
      <c r="O27">
        <v>7.2999999999999995E-2</v>
      </c>
      <c r="P27" s="35">
        <v>0.24</v>
      </c>
      <c r="Q27">
        <v>0.04</v>
      </c>
      <c r="R27">
        <v>0.03</v>
      </c>
      <c r="S27">
        <v>2.1000000000000001E-2</v>
      </c>
      <c r="T27">
        <v>0.09</v>
      </c>
      <c r="U27">
        <v>3.5999999999999997E-2</v>
      </c>
      <c r="V27">
        <v>0.02</v>
      </c>
      <c r="W27">
        <v>2.9000000000000001E-2</v>
      </c>
      <c r="X27">
        <v>0.02</v>
      </c>
      <c r="Y27">
        <v>1.4999999999999999E-2</v>
      </c>
      <c r="Z27">
        <v>0.08</v>
      </c>
      <c r="AA27">
        <v>3.1E-2</v>
      </c>
      <c r="AB27">
        <v>0.02</v>
      </c>
      <c r="AC27">
        <v>0.04</v>
      </c>
      <c r="AD27">
        <v>7.3999999999999996E-2</v>
      </c>
      <c r="AE27">
        <v>2.3E-2</v>
      </c>
      <c r="AF27">
        <v>3.1E-2</v>
      </c>
      <c r="AG27">
        <v>4.5999999999999999E-2</v>
      </c>
      <c r="AH27">
        <v>2.5000000000000001E-2</v>
      </c>
      <c r="AI27">
        <v>0.04</v>
      </c>
      <c r="AJ27">
        <v>3.4000000000000002E-2</v>
      </c>
      <c r="AK27">
        <v>4.1000000000000002E-2</v>
      </c>
      <c r="AL27">
        <v>3.3000000000000002E-2</v>
      </c>
      <c r="AM27">
        <v>4.7E-2</v>
      </c>
      <c r="AN27">
        <v>4.1000000000000002E-2</v>
      </c>
      <c r="AO27">
        <v>2.5999999999999999E-2</v>
      </c>
      <c r="AP27">
        <v>4.1000000000000002E-2</v>
      </c>
      <c r="AQ27" s="35">
        <v>0.186</v>
      </c>
      <c r="AR27">
        <v>2.1000000000000001E-2</v>
      </c>
      <c r="AS27">
        <v>1.2E-2</v>
      </c>
      <c r="AT27">
        <v>3.1E-2</v>
      </c>
      <c r="AU27">
        <v>7.0000000000000007E-2</v>
      </c>
      <c r="AV27">
        <v>5.7000000000000002E-2</v>
      </c>
      <c r="AW27">
        <v>1.4999999999999999E-2</v>
      </c>
      <c r="AX27" s="35">
        <v>0.182</v>
      </c>
      <c r="AY27" s="35">
        <v>0.125</v>
      </c>
      <c r="AZ27" s="35">
        <v>0.191</v>
      </c>
      <c r="BA27">
        <v>2.1999999999999999E-2</v>
      </c>
      <c r="BB27">
        <v>3.6999999999999998E-2</v>
      </c>
      <c r="BC27">
        <v>3.4000000000000002E-2</v>
      </c>
      <c r="BD27">
        <v>3.7999999999999999E-2</v>
      </c>
      <c r="BE27">
        <v>4.4999999999999998E-2</v>
      </c>
      <c r="BF27">
        <v>3.1E-2</v>
      </c>
      <c r="BG27">
        <v>2.5999999999999999E-2</v>
      </c>
      <c r="BH27">
        <v>4.5999999999999999E-2</v>
      </c>
      <c r="BI27">
        <v>1.7999999999999999E-2</v>
      </c>
      <c r="BJ27">
        <v>3.9E-2</v>
      </c>
      <c r="BK27">
        <v>0.05</v>
      </c>
      <c r="BL27">
        <v>0.05</v>
      </c>
      <c r="BM27" s="35">
        <v>0.14199999999999999</v>
      </c>
      <c r="BN27">
        <v>3.7999999999999999E-2</v>
      </c>
      <c r="BO27">
        <v>3.0000000000000001E-3</v>
      </c>
      <c r="BP27">
        <v>3.2000000000000001E-2</v>
      </c>
      <c r="BQ27">
        <v>2.1000000000000001E-2</v>
      </c>
      <c r="BR27">
        <v>2.1000000000000001E-2</v>
      </c>
      <c r="BS27" s="35">
        <v>0.13</v>
      </c>
      <c r="BT27">
        <v>5.2999999999999999E-2</v>
      </c>
      <c r="BU27">
        <v>1.4999999999999999E-2</v>
      </c>
      <c r="BV27">
        <v>0.06</v>
      </c>
      <c r="BW27">
        <v>6.6000000000000003E-2</v>
      </c>
      <c r="BX27">
        <v>0.05</v>
      </c>
      <c r="BY27">
        <v>8.2000000000000003E-2</v>
      </c>
      <c r="BZ27" s="35">
        <v>0.11</v>
      </c>
      <c r="CA27">
        <v>3.7999999999999999E-2</v>
      </c>
      <c r="CB27">
        <v>0.02</v>
      </c>
      <c r="CC27">
        <v>0</v>
      </c>
      <c r="CD27">
        <v>7.0000000000000001E-3</v>
      </c>
      <c r="CE27">
        <v>0.03</v>
      </c>
      <c r="CF27" s="35">
        <v>0.10100000000000001</v>
      </c>
      <c r="CG27">
        <v>0.03</v>
      </c>
      <c r="CH27">
        <v>2.9000000000000001E-2</v>
      </c>
      <c r="CI27">
        <v>4.1000000000000002E-2</v>
      </c>
      <c r="CJ27">
        <v>3.6999999999999998E-2</v>
      </c>
      <c r="CK27">
        <v>0.03</v>
      </c>
      <c r="CL27">
        <v>0.02</v>
      </c>
      <c r="CM27">
        <v>1.7999999999999999E-2</v>
      </c>
      <c r="CN27">
        <v>1.6E-2</v>
      </c>
      <c r="CO27">
        <v>0.06</v>
      </c>
      <c r="CP27">
        <v>2.7E-2</v>
      </c>
      <c r="CQ27">
        <v>4.0000000000000001E-3</v>
      </c>
      <c r="CR27" s="35">
        <v>0.13</v>
      </c>
      <c r="CS27" s="35">
        <v>0.13100000000000001</v>
      </c>
      <c r="CT27">
        <v>1.7999999999999999E-2</v>
      </c>
      <c r="CU27">
        <v>1.4999999999999999E-2</v>
      </c>
      <c r="CV27">
        <v>2.7E-2</v>
      </c>
      <c r="CW27">
        <v>0.03</v>
      </c>
      <c r="CX27">
        <v>2.7E-2</v>
      </c>
    </row>
    <row r="28" spans="1:102" x14ac:dyDescent="0.3">
      <c r="A28" t="s">
        <v>23</v>
      </c>
      <c r="B28" s="6" t="s">
        <v>624</v>
      </c>
      <c r="C28" s="6" t="s">
        <v>631</v>
      </c>
      <c r="D28">
        <v>9.0999999999999998E-2</v>
      </c>
      <c r="E28">
        <v>9.0999999999999998E-2</v>
      </c>
      <c r="F28">
        <v>9.5000000000000001E-2</v>
      </c>
      <c r="G28">
        <v>6.0999999999999999E-2</v>
      </c>
      <c r="H28">
        <v>8.1000000000000003E-2</v>
      </c>
      <c r="I28">
        <v>4.2000000000000003E-2</v>
      </c>
      <c r="J28" s="35">
        <v>0.92700000000000005</v>
      </c>
      <c r="K28">
        <v>0.157</v>
      </c>
      <c r="L28" s="35">
        <v>1.3720000000000001</v>
      </c>
      <c r="M28">
        <v>5.3999999999999999E-2</v>
      </c>
      <c r="N28">
        <v>0.154</v>
      </c>
      <c r="O28">
        <v>0.66500000000000004</v>
      </c>
      <c r="P28" s="35">
        <v>2.8</v>
      </c>
      <c r="Q28">
        <v>0.28199999999999997</v>
      </c>
      <c r="R28">
        <v>0.4</v>
      </c>
      <c r="S28">
        <v>0.20100000000000001</v>
      </c>
      <c r="T28">
        <v>0.9</v>
      </c>
      <c r="U28">
        <v>0.376</v>
      </c>
      <c r="V28">
        <v>0.1</v>
      </c>
      <c r="W28">
        <v>0.44500000000000001</v>
      </c>
      <c r="X28">
        <v>0.1</v>
      </c>
      <c r="Y28">
        <v>9.0999999999999998E-2</v>
      </c>
      <c r="Z28">
        <v>0.4</v>
      </c>
      <c r="AA28">
        <v>0.20399999999999999</v>
      </c>
      <c r="AB28">
        <v>0.2</v>
      </c>
      <c r="AC28">
        <v>0.6</v>
      </c>
      <c r="AD28" s="35">
        <v>2.589</v>
      </c>
      <c r="AE28">
        <v>0.39500000000000002</v>
      </c>
      <c r="AF28">
        <v>0.80600000000000005</v>
      </c>
      <c r="AG28">
        <v>0.28000000000000003</v>
      </c>
      <c r="AH28">
        <v>0.34100000000000003</v>
      </c>
      <c r="AI28">
        <v>0.4</v>
      </c>
      <c r="AJ28">
        <v>0.13700000000000001</v>
      </c>
      <c r="AK28">
        <v>0.17699999999999999</v>
      </c>
      <c r="AL28">
        <v>0.154</v>
      </c>
      <c r="AM28">
        <v>0.17699999999999999</v>
      </c>
      <c r="AN28">
        <v>0.41</v>
      </c>
      <c r="AO28">
        <v>0.41699999999999998</v>
      </c>
      <c r="AP28">
        <v>0.37</v>
      </c>
      <c r="AQ28" s="35">
        <v>1.8819999999999999</v>
      </c>
      <c r="AR28">
        <v>0.17799999999999999</v>
      </c>
      <c r="AS28">
        <v>0.41799999999999998</v>
      </c>
      <c r="AT28">
        <v>0.23200000000000001</v>
      </c>
      <c r="AU28">
        <v>0.188</v>
      </c>
      <c r="AV28">
        <v>0.3</v>
      </c>
      <c r="AW28">
        <v>0.13300000000000001</v>
      </c>
      <c r="AX28" s="35">
        <v>1.1140000000000001</v>
      </c>
      <c r="AY28">
        <v>0.76600000000000001</v>
      </c>
      <c r="AZ28" s="35">
        <v>1.1419999999999999</v>
      </c>
      <c r="BA28">
        <v>0.38600000000000001</v>
      </c>
      <c r="BB28">
        <v>0.46200000000000002</v>
      </c>
      <c r="BC28">
        <v>5.7000000000000002E-2</v>
      </c>
      <c r="BD28">
        <v>0.59799999999999998</v>
      </c>
      <c r="BE28">
        <v>0.23</v>
      </c>
      <c r="BF28">
        <v>0.443</v>
      </c>
      <c r="BG28">
        <v>0.64600000000000002</v>
      </c>
      <c r="BH28" s="35">
        <v>1.2070000000000001</v>
      </c>
      <c r="BI28">
        <v>0.44600000000000001</v>
      </c>
      <c r="BJ28">
        <v>0.28699999999999998</v>
      </c>
      <c r="BK28">
        <v>0.3</v>
      </c>
      <c r="BL28">
        <v>0.1</v>
      </c>
      <c r="BM28" s="35">
        <v>1.615</v>
      </c>
      <c r="BN28">
        <v>0.66900000000000004</v>
      </c>
      <c r="BO28">
        <v>0.08</v>
      </c>
      <c r="BP28">
        <v>0.5</v>
      </c>
      <c r="BQ28">
        <v>0.28399999999999997</v>
      </c>
      <c r="BR28">
        <v>0.19900000000000001</v>
      </c>
      <c r="BS28" s="35">
        <v>1.738</v>
      </c>
      <c r="BT28">
        <v>0.29299999999999998</v>
      </c>
      <c r="BU28">
        <v>0.23300000000000001</v>
      </c>
      <c r="BV28" s="35">
        <v>1.61</v>
      </c>
      <c r="BW28" s="35">
        <v>1.274</v>
      </c>
      <c r="BX28">
        <v>0.4</v>
      </c>
      <c r="BY28">
        <v>0.61899999999999999</v>
      </c>
      <c r="BZ28">
        <v>0.64</v>
      </c>
      <c r="CA28">
        <v>0.44500000000000001</v>
      </c>
      <c r="CB28">
        <v>0.1</v>
      </c>
      <c r="CC28">
        <v>3.6999999999999998E-2</v>
      </c>
      <c r="CD28">
        <v>0.23699999999999999</v>
      </c>
      <c r="CE28">
        <v>0.2</v>
      </c>
      <c r="CF28">
        <v>0.62</v>
      </c>
      <c r="CG28">
        <v>0.3</v>
      </c>
      <c r="CH28">
        <v>0.20300000000000001</v>
      </c>
      <c r="CI28">
        <v>0.41799999999999998</v>
      </c>
      <c r="CJ28">
        <v>0.52</v>
      </c>
      <c r="CK28">
        <v>0.3</v>
      </c>
      <c r="CL28">
        <v>0.10100000000000001</v>
      </c>
      <c r="CM28">
        <v>9.0999999999999998E-2</v>
      </c>
      <c r="CN28">
        <v>0.99</v>
      </c>
      <c r="CO28">
        <v>0.5</v>
      </c>
      <c r="CP28">
        <v>0.35699999999999998</v>
      </c>
      <c r="CQ28">
        <v>0.15</v>
      </c>
      <c r="CR28" s="35">
        <v>1.5</v>
      </c>
      <c r="CS28" s="35">
        <v>1.46</v>
      </c>
      <c r="CT28">
        <v>0.29499999999999998</v>
      </c>
      <c r="CU28">
        <v>0.56499999999999995</v>
      </c>
      <c r="CV28" s="35">
        <v>1.125</v>
      </c>
      <c r="CW28">
        <v>0.63600000000000001</v>
      </c>
      <c r="CX28">
        <v>0.22</v>
      </c>
    </row>
    <row r="29" spans="1:102" x14ac:dyDescent="0.3">
      <c r="A29" t="s">
        <v>59</v>
      </c>
      <c r="B29" s="6">
        <v>1.3</v>
      </c>
      <c r="C29" s="6" t="s">
        <v>466</v>
      </c>
      <c r="D29">
        <v>4.1000000000000002E-2</v>
      </c>
      <c r="E29">
        <v>3.6999999999999998E-2</v>
      </c>
      <c r="F29">
        <v>4.3999999999999997E-2</v>
      </c>
      <c r="G29">
        <v>4.5999999999999999E-2</v>
      </c>
      <c r="H29">
        <v>4.3999999999999997E-2</v>
      </c>
      <c r="I29">
        <v>3.4000000000000002E-2</v>
      </c>
      <c r="J29" s="35">
        <v>0.125</v>
      </c>
      <c r="K29">
        <v>2.8000000000000001E-2</v>
      </c>
      <c r="L29">
        <v>7.1999999999999995E-2</v>
      </c>
      <c r="M29">
        <v>1.4E-2</v>
      </c>
      <c r="N29">
        <v>1.4E-2</v>
      </c>
      <c r="O29">
        <v>0.36699999999999999</v>
      </c>
      <c r="P29">
        <v>0.44</v>
      </c>
      <c r="Q29">
        <v>0.06</v>
      </c>
      <c r="R29">
        <v>0.04</v>
      </c>
      <c r="S29">
        <v>3.1E-2</v>
      </c>
      <c r="T29" s="35">
        <v>0.17599999999999999</v>
      </c>
      <c r="U29">
        <v>7.8E-2</v>
      </c>
      <c r="V29">
        <v>4.2000000000000003E-2</v>
      </c>
      <c r="W29">
        <v>4.2000000000000003E-2</v>
      </c>
      <c r="X29">
        <v>0.08</v>
      </c>
      <c r="Y29">
        <v>4.5999999999999999E-2</v>
      </c>
      <c r="Z29" s="35">
        <v>0.17199999999999999</v>
      </c>
      <c r="AA29">
        <v>5.2999999999999999E-2</v>
      </c>
      <c r="AB29">
        <v>4.3999999999999997E-2</v>
      </c>
      <c r="AC29">
        <v>5.3999999999999999E-2</v>
      </c>
      <c r="AD29" s="35">
        <v>0.14299999999999999</v>
      </c>
      <c r="AE29">
        <v>5.3999999999999999E-2</v>
      </c>
      <c r="AF29">
        <v>2.5000000000000001E-2</v>
      </c>
      <c r="AG29">
        <v>5.7000000000000002E-2</v>
      </c>
      <c r="AH29">
        <v>6.3E-2</v>
      </c>
      <c r="AI29">
        <v>4.3999999999999997E-2</v>
      </c>
      <c r="AJ29">
        <v>6.7000000000000004E-2</v>
      </c>
      <c r="AK29">
        <v>4.3999999999999997E-2</v>
      </c>
      <c r="AL29">
        <v>4.9000000000000002E-2</v>
      </c>
      <c r="AM29">
        <v>3.5999999999999997E-2</v>
      </c>
      <c r="AN29">
        <v>0.03</v>
      </c>
      <c r="AO29">
        <v>2.9000000000000001E-2</v>
      </c>
      <c r="AP29">
        <v>2.7E-2</v>
      </c>
      <c r="AQ29">
        <v>0.20499999999999999</v>
      </c>
      <c r="AR29">
        <v>4.4999999999999998E-2</v>
      </c>
      <c r="AS29">
        <v>8.7999999999999995E-2</v>
      </c>
      <c r="AT29" s="35">
        <v>0.16300000000000001</v>
      </c>
      <c r="AU29">
        <v>8.5999999999999993E-2</v>
      </c>
      <c r="AV29" s="35">
        <v>0.11</v>
      </c>
      <c r="AW29">
        <v>3.2000000000000001E-2</v>
      </c>
      <c r="AX29" s="35">
        <v>0.188</v>
      </c>
      <c r="AY29" s="35">
        <v>0.17399999999999999</v>
      </c>
      <c r="AZ29">
        <v>0.32300000000000001</v>
      </c>
      <c r="BA29">
        <v>4.7E-2</v>
      </c>
      <c r="BB29">
        <v>2.8000000000000001E-2</v>
      </c>
      <c r="BC29">
        <v>4.9000000000000002E-2</v>
      </c>
      <c r="BD29">
        <v>5.5E-2</v>
      </c>
      <c r="BE29">
        <v>3.4000000000000002E-2</v>
      </c>
      <c r="BF29">
        <v>4.2000000000000003E-2</v>
      </c>
      <c r="BG29">
        <v>0.03</v>
      </c>
      <c r="BH29">
        <v>6.0999999999999999E-2</v>
      </c>
      <c r="BI29">
        <v>2.1000000000000001E-2</v>
      </c>
      <c r="BJ29">
        <v>3.5999999999999997E-2</v>
      </c>
      <c r="BK29">
        <v>6.6000000000000003E-2</v>
      </c>
      <c r="BL29">
        <v>7.0000000000000007E-2</v>
      </c>
      <c r="BM29">
        <v>0.29599999999999999</v>
      </c>
      <c r="BN29" s="35">
        <v>0.11899999999999999</v>
      </c>
      <c r="BO29">
        <v>1.4999999999999999E-2</v>
      </c>
      <c r="BP29" s="35">
        <v>0.112</v>
      </c>
      <c r="BQ29">
        <v>7.4999999999999997E-2</v>
      </c>
      <c r="BR29" s="35">
        <v>0.1</v>
      </c>
      <c r="BS29" s="35">
        <v>0.25700000000000001</v>
      </c>
      <c r="BT29">
        <v>7.4999999999999997E-2</v>
      </c>
      <c r="BU29">
        <v>0.04</v>
      </c>
      <c r="BV29" s="35">
        <v>0.249</v>
      </c>
      <c r="BW29" s="35">
        <v>0.16500000000000001</v>
      </c>
      <c r="BX29" s="35">
        <v>0.113</v>
      </c>
      <c r="BY29" s="35">
        <v>0.106</v>
      </c>
      <c r="BZ29" s="35">
        <v>0.13300000000000001</v>
      </c>
      <c r="CA29">
        <v>7.0000000000000007E-2</v>
      </c>
      <c r="CB29" s="35">
        <v>0.1</v>
      </c>
      <c r="CC29">
        <v>8.9999999999999993E-3</v>
      </c>
      <c r="CD29">
        <v>3.1E-2</v>
      </c>
      <c r="CE29">
        <v>0.04</v>
      </c>
      <c r="CF29">
        <v>0.05</v>
      </c>
      <c r="CG29">
        <v>2.4E-2</v>
      </c>
      <c r="CH29">
        <v>2.5000000000000001E-2</v>
      </c>
      <c r="CI29">
        <v>5.1999999999999998E-2</v>
      </c>
      <c r="CJ29">
        <v>5.8999999999999997E-2</v>
      </c>
      <c r="CK29">
        <v>0.08</v>
      </c>
      <c r="CL29">
        <v>5.7000000000000002E-2</v>
      </c>
      <c r="CM29">
        <v>5.1999999999999998E-2</v>
      </c>
      <c r="CN29">
        <v>3.7999999999999999E-2</v>
      </c>
      <c r="CO29" s="35">
        <v>0.23</v>
      </c>
      <c r="CP29">
        <v>3.7999999999999999E-2</v>
      </c>
      <c r="CQ29">
        <v>8.9999999999999993E-3</v>
      </c>
      <c r="CR29">
        <v>0.1</v>
      </c>
      <c r="CS29">
        <v>0.05</v>
      </c>
      <c r="CT29">
        <v>6.7000000000000004E-2</v>
      </c>
      <c r="CU29">
        <v>6.3E-2</v>
      </c>
      <c r="CV29">
        <v>2.5000000000000001E-2</v>
      </c>
      <c r="CW29">
        <v>7.4999999999999997E-2</v>
      </c>
      <c r="CX29">
        <v>3.5999999999999997E-2</v>
      </c>
    </row>
    <row r="30" spans="1:102" x14ac:dyDescent="0.3">
      <c r="A30" t="s">
        <v>573</v>
      </c>
      <c r="B30" s="6" t="s">
        <v>457</v>
      </c>
      <c r="C30" s="6">
        <v>1000</v>
      </c>
      <c r="D30">
        <v>3</v>
      </c>
      <c r="E30">
        <v>0</v>
      </c>
      <c r="F30">
        <v>1</v>
      </c>
      <c r="G30">
        <v>1</v>
      </c>
      <c r="H30">
        <v>0</v>
      </c>
      <c r="I30">
        <v>1</v>
      </c>
      <c r="J30">
        <v>0</v>
      </c>
      <c r="K30">
        <v>7</v>
      </c>
      <c r="L30">
        <v>0</v>
      </c>
      <c r="M30">
        <v>1</v>
      </c>
      <c r="N30">
        <v>1</v>
      </c>
      <c r="O30" s="35">
        <v>20</v>
      </c>
      <c r="P30" s="35">
        <v>14</v>
      </c>
      <c r="Q30" s="35">
        <v>30</v>
      </c>
      <c r="R30" s="35">
        <v>30</v>
      </c>
      <c r="S30" s="35">
        <v>24</v>
      </c>
      <c r="T30" s="35">
        <v>30</v>
      </c>
      <c r="U30" s="35">
        <v>16</v>
      </c>
      <c r="V30">
        <v>5</v>
      </c>
      <c r="W30">
        <v>5</v>
      </c>
      <c r="X30">
        <v>11</v>
      </c>
      <c r="Y30" s="35">
        <v>20</v>
      </c>
      <c r="Z30" s="35">
        <v>13</v>
      </c>
      <c r="AA30" s="35">
        <v>13</v>
      </c>
      <c r="AB30">
        <v>10</v>
      </c>
      <c r="AC30">
        <v>9</v>
      </c>
      <c r="AD30">
        <v>10</v>
      </c>
      <c r="AE30">
        <v>2</v>
      </c>
      <c r="AF30">
        <v>4</v>
      </c>
      <c r="AH30" s="35">
        <v>25</v>
      </c>
      <c r="AI30">
        <v>8</v>
      </c>
      <c r="AJ30">
        <v>5</v>
      </c>
      <c r="AK30">
        <v>8</v>
      </c>
      <c r="AL30">
        <v>4</v>
      </c>
      <c r="AM30">
        <v>4</v>
      </c>
      <c r="AN30">
        <v>4</v>
      </c>
      <c r="AO30">
        <v>5</v>
      </c>
      <c r="AP30">
        <v>3</v>
      </c>
      <c r="AQ30">
        <v>4</v>
      </c>
      <c r="AR30">
        <v>3</v>
      </c>
      <c r="AS30" s="35">
        <v>19</v>
      </c>
      <c r="AT30">
        <v>8</v>
      </c>
      <c r="AU30">
        <v>2</v>
      </c>
      <c r="AV30">
        <v>4</v>
      </c>
      <c r="AW30">
        <v>0</v>
      </c>
      <c r="AX30">
        <v>3</v>
      </c>
      <c r="AY30">
        <v>5</v>
      </c>
      <c r="AZ30">
        <v>3</v>
      </c>
      <c r="BA30" s="35">
        <v>24</v>
      </c>
      <c r="BB30" s="35">
        <v>17</v>
      </c>
      <c r="BC30" s="35">
        <v>28</v>
      </c>
      <c r="BD30" s="35">
        <v>21</v>
      </c>
      <c r="BE30" s="35">
        <v>26</v>
      </c>
      <c r="BF30">
        <v>11</v>
      </c>
      <c r="BG30" s="35">
        <v>25</v>
      </c>
      <c r="BH30" s="35">
        <v>34</v>
      </c>
      <c r="BI30">
        <v>10</v>
      </c>
      <c r="BJ30" s="35">
        <v>27</v>
      </c>
      <c r="BL30">
        <v>8</v>
      </c>
      <c r="BM30">
        <v>10</v>
      </c>
      <c r="BN30" s="35">
        <v>43</v>
      </c>
      <c r="BO30">
        <v>7</v>
      </c>
      <c r="BP30" s="35">
        <v>18</v>
      </c>
      <c r="BQ30">
        <v>5</v>
      </c>
      <c r="BR30" s="35">
        <v>18</v>
      </c>
      <c r="BS30" s="36">
        <v>81</v>
      </c>
      <c r="BT30" s="35">
        <v>38</v>
      </c>
      <c r="BU30" s="35">
        <v>24</v>
      </c>
      <c r="BV30" s="35">
        <v>15</v>
      </c>
      <c r="BW30" s="35">
        <v>19</v>
      </c>
      <c r="BX30">
        <v>6</v>
      </c>
      <c r="BY30">
        <v>9</v>
      </c>
      <c r="BZ30">
        <v>1</v>
      </c>
      <c r="CA30">
        <v>2</v>
      </c>
      <c r="CB30">
        <v>8</v>
      </c>
      <c r="CC30">
        <v>0</v>
      </c>
      <c r="CD30">
        <v>3</v>
      </c>
      <c r="CE30">
        <v>3</v>
      </c>
      <c r="CF30">
        <v>6</v>
      </c>
      <c r="CG30">
        <v>7</v>
      </c>
      <c r="CH30">
        <v>8</v>
      </c>
      <c r="CI30">
        <v>6</v>
      </c>
      <c r="CJ30">
        <v>7</v>
      </c>
      <c r="CK30">
        <v>6</v>
      </c>
      <c r="CL30">
        <v>1</v>
      </c>
      <c r="CM30">
        <v>1</v>
      </c>
      <c r="CN30">
        <v>0</v>
      </c>
      <c r="CO30">
        <v>6</v>
      </c>
      <c r="CP30" s="35">
        <v>37</v>
      </c>
      <c r="CQ30">
        <v>2</v>
      </c>
      <c r="CR30" s="35">
        <v>14</v>
      </c>
      <c r="CS30">
        <v>7</v>
      </c>
      <c r="CT30" s="35">
        <v>23</v>
      </c>
      <c r="CU30">
        <v>3</v>
      </c>
      <c r="CV30">
        <v>5</v>
      </c>
      <c r="CW30" s="35">
        <v>24</v>
      </c>
    </row>
    <row r="31" spans="1:102" x14ac:dyDescent="0.3">
      <c r="A31" t="s">
        <v>601</v>
      </c>
      <c r="B31" s="6" t="s">
        <v>625</v>
      </c>
      <c r="C31" s="6" t="s">
        <v>455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V31">
        <v>0</v>
      </c>
      <c r="CW31">
        <v>0</v>
      </c>
      <c r="CX31">
        <v>0</v>
      </c>
    </row>
    <row r="32" spans="1:102" x14ac:dyDescent="0.3">
      <c r="A32" t="s">
        <v>26</v>
      </c>
      <c r="B32" s="6">
        <v>900</v>
      </c>
      <c r="C32" s="6">
        <v>3000</v>
      </c>
      <c r="D32">
        <v>3</v>
      </c>
      <c r="E32">
        <v>2</v>
      </c>
      <c r="F32">
        <v>2</v>
      </c>
      <c r="G32">
        <v>2</v>
      </c>
      <c r="H32">
        <v>3</v>
      </c>
      <c r="J32">
        <v>0</v>
      </c>
      <c r="K32">
        <v>1</v>
      </c>
      <c r="L32">
        <v>0</v>
      </c>
      <c r="M32">
        <v>0</v>
      </c>
      <c r="N32">
        <v>0</v>
      </c>
      <c r="O32">
        <v>3</v>
      </c>
      <c r="P32">
        <v>12</v>
      </c>
      <c r="Q32">
        <v>11</v>
      </c>
      <c r="R32">
        <v>10</v>
      </c>
      <c r="S32">
        <v>9</v>
      </c>
      <c r="T32">
        <v>21</v>
      </c>
      <c r="U32">
        <v>34</v>
      </c>
      <c r="V32">
        <v>13</v>
      </c>
      <c r="W32">
        <v>43</v>
      </c>
      <c r="X32">
        <v>1</v>
      </c>
      <c r="Y32">
        <v>0</v>
      </c>
      <c r="Z32">
        <v>3</v>
      </c>
      <c r="AA32" s="35">
        <v>58</v>
      </c>
      <c r="AB32">
        <v>22</v>
      </c>
      <c r="AC32" s="35">
        <v>96</v>
      </c>
      <c r="AD32" s="35">
        <v>180</v>
      </c>
      <c r="AE32" s="35">
        <v>98</v>
      </c>
      <c r="AF32">
        <v>16</v>
      </c>
      <c r="AG32">
        <v>4</v>
      </c>
      <c r="AH32">
        <v>4</v>
      </c>
      <c r="AI32" s="35">
        <v>64</v>
      </c>
      <c r="AJ32">
        <v>44</v>
      </c>
      <c r="AK32">
        <v>38</v>
      </c>
      <c r="AL32">
        <v>3</v>
      </c>
      <c r="AM32">
        <v>9</v>
      </c>
      <c r="AN32">
        <v>8</v>
      </c>
      <c r="AO32">
        <v>17</v>
      </c>
      <c r="AP32">
        <v>46</v>
      </c>
      <c r="AQ32">
        <v>39</v>
      </c>
      <c r="AR32">
        <v>28</v>
      </c>
      <c r="AS32">
        <v>3</v>
      </c>
      <c r="AT32">
        <v>0</v>
      </c>
      <c r="AU32">
        <v>3</v>
      </c>
      <c r="AV32">
        <v>5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2</v>
      </c>
      <c r="BC32">
        <v>1</v>
      </c>
      <c r="BD32">
        <v>2</v>
      </c>
      <c r="BE32">
        <v>3</v>
      </c>
      <c r="BF32">
        <v>2</v>
      </c>
      <c r="BG32">
        <v>11</v>
      </c>
      <c r="BH32">
        <v>6</v>
      </c>
      <c r="BI32">
        <v>6</v>
      </c>
      <c r="BJ32">
        <v>11</v>
      </c>
      <c r="BK32">
        <v>12</v>
      </c>
      <c r="BL32">
        <v>2</v>
      </c>
      <c r="BM32">
        <v>4</v>
      </c>
      <c r="BN32" s="35">
        <v>54</v>
      </c>
      <c r="BO32">
        <v>35</v>
      </c>
      <c r="BP32">
        <v>3</v>
      </c>
      <c r="BQ32">
        <v>3</v>
      </c>
      <c r="BR32">
        <v>0</v>
      </c>
      <c r="BS32">
        <v>7</v>
      </c>
      <c r="BT32">
        <v>0</v>
      </c>
      <c r="BU32">
        <v>0</v>
      </c>
      <c r="BV32">
        <v>7</v>
      </c>
      <c r="BW32">
        <v>0</v>
      </c>
      <c r="BX32">
        <v>7</v>
      </c>
      <c r="BY32">
        <v>0</v>
      </c>
      <c r="BZ32">
        <v>0</v>
      </c>
      <c r="CA32">
        <v>2</v>
      </c>
      <c r="CB32">
        <v>81</v>
      </c>
      <c r="CC32">
        <v>20</v>
      </c>
      <c r="CD32">
        <v>20</v>
      </c>
      <c r="CE32">
        <v>2</v>
      </c>
      <c r="CF32">
        <v>1</v>
      </c>
      <c r="CG32">
        <v>5</v>
      </c>
      <c r="CH32">
        <v>5</v>
      </c>
      <c r="CI32">
        <v>3</v>
      </c>
      <c r="CJ32">
        <v>2</v>
      </c>
      <c r="CK32">
        <v>15</v>
      </c>
      <c r="CL32">
        <v>3</v>
      </c>
      <c r="CM32">
        <v>2</v>
      </c>
      <c r="CN32">
        <v>0</v>
      </c>
      <c r="CO32">
        <v>30</v>
      </c>
      <c r="CP32">
        <v>47</v>
      </c>
      <c r="CQ32">
        <v>18</v>
      </c>
      <c r="CR32" s="35">
        <v>64</v>
      </c>
      <c r="CS32">
        <v>36</v>
      </c>
      <c r="CT32">
        <v>0</v>
      </c>
      <c r="CU32">
        <v>7</v>
      </c>
      <c r="CV32">
        <v>17</v>
      </c>
      <c r="CX32">
        <v>0</v>
      </c>
    </row>
    <row r="33" spans="1:102" s="15" customFormat="1" x14ac:dyDescent="0.3">
      <c r="A33" s="15" t="s">
        <v>4</v>
      </c>
      <c r="B33" s="16"/>
      <c r="C33" s="16"/>
      <c r="D33" s="15">
        <v>54</v>
      </c>
      <c r="E33" s="15">
        <v>38</v>
      </c>
      <c r="F33" s="15">
        <v>44</v>
      </c>
      <c r="G33" s="15">
        <v>40</v>
      </c>
      <c r="H33" s="15">
        <v>56</v>
      </c>
      <c r="I33" s="15">
        <v>34</v>
      </c>
      <c r="J33" s="15">
        <v>0</v>
      </c>
      <c r="K33" s="15">
        <v>23</v>
      </c>
      <c r="L33" s="15">
        <v>3</v>
      </c>
      <c r="M33" s="15">
        <v>0</v>
      </c>
      <c r="N33" s="15">
        <v>0</v>
      </c>
      <c r="O33" s="15">
        <v>64</v>
      </c>
      <c r="P33" s="15">
        <v>248</v>
      </c>
      <c r="Q33" s="15">
        <v>225</v>
      </c>
      <c r="R33" s="15">
        <v>200</v>
      </c>
      <c r="S33" s="15">
        <v>175</v>
      </c>
      <c r="T33" s="15">
        <v>420</v>
      </c>
      <c r="U33" s="15">
        <v>681</v>
      </c>
      <c r="V33" s="15">
        <v>253</v>
      </c>
      <c r="W33" s="15">
        <v>852</v>
      </c>
      <c r="X33" s="15">
        <v>22</v>
      </c>
      <c r="Y33" s="15">
        <v>6</v>
      </c>
      <c r="Z33" s="15">
        <v>50</v>
      </c>
      <c r="AA33" s="15">
        <v>1150</v>
      </c>
      <c r="AB33" s="15">
        <v>440</v>
      </c>
      <c r="AC33" s="15">
        <v>1926</v>
      </c>
      <c r="AD33" s="15">
        <v>3604</v>
      </c>
      <c r="AE33" s="15">
        <v>1959</v>
      </c>
      <c r="AF33" s="15">
        <v>326</v>
      </c>
      <c r="AG33" s="15">
        <v>72</v>
      </c>
      <c r="AH33" s="15">
        <v>87</v>
      </c>
      <c r="AI33" s="15">
        <v>1283</v>
      </c>
      <c r="AJ33" s="15">
        <v>870</v>
      </c>
      <c r="AK33" s="15">
        <v>754</v>
      </c>
      <c r="AL33" s="15">
        <v>64</v>
      </c>
      <c r="AM33" s="15">
        <v>189</v>
      </c>
      <c r="AN33" s="15">
        <v>160</v>
      </c>
      <c r="AO33" s="15">
        <v>345</v>
      </c>
      <c r="AP33" s="15">
        <v>914</v>
      </c>
      <c r="AQ33" s="15">
        <v>781</v>
      </c>
      <c r="AR33" s="15">
        <v>569</v>
      </c>
      <c r="AS33" s="15">
        <v>50</v>
      </c>
      <c r="AT33" s="15">
        <v>0</v>
      </c>
      <c r="AU33" s="15">
        <v>66</v>
      </c>
      <c r="AV33" s="15">
        <v>100</v>
      </c>
      <c r="AW33" s="15">
        <v>8</v>
      </c>
      <c r="AX33" s="15">
        <v>0</v>
      </c>
      <c r="AY33" s="15">
        <v>0</v>
      </c>
      <c r="AZ33" s="15">
        <v>0</v>
      </c>
      <c r="BA33" s="15">
        <v>12</v>
      </c>
      <c r="BB33" s="15">
        <v>45</v>
      </c>
      <c r="BC33" s="15">
        <v>26</v>
      </c>
      <c r="BD33" s="15">
        <v>33</v>
      </c>
      <c r="BE33" s="15">
        <v>60</v>
      </c>
      <c r="BF33" s="15">
        <v>33</v>
      </c>
      <c r="BG33" s="15">
        <v>214</v>
      </c>
      <c r="BH33" s="15">
        <v>114</v>
      </c>
      <c r="BI33" s="15">
        <v>123</v>
      </c>
      <c r="BJ33" s="15">
        <v>219</v>
      </c>
      <c r="BK33" s="15">
        <v>230</v>
      </c>
      <c r="BL33" s="15">
        <v>42</v>
      </c>
      <c r="BM33" s="15">
        <v>73</v>
      </c>
      <c r="BN33" s="15">
        <v>1082</v>
      </c>
      <c r="BO33" s="15">
        <v>692</v>
      </c>
      <c r="BP33" s="15">
        <v>58</v>
      </c>
      <c r="BQ33" s="15">
        <v>50</v>
      </c>
      <c r="BR33" s="15">
        <v>5</v>
      </c>
      <c r="BS33" s="15">
        <v>146</v>
      </c>
      <c r="BT33" s="15">
        <v>0</v>
      </c>
      <c r="BU33" s="15">
        <v>0</v>
      </c>
      <c r="BV33" s="15">
        <v>149</v>
      </c>
      <c r="BW33" s="15">
        <v>10</v>
      </c>
      <c r="BX33" s="15">
        <v>142</v>
      </c>
      <c r="BY33" s="15">
        <v>10</v>
      </c>
      <c r="BZ33" s="15">
        <v>4</v>
      </c>
      <c r="CA33" s="15">
        <v>38</v>
      </c>
      <c r="CB33" s="15">
        <v>1627</v>
      </c>
      <c r="CC33" s="15">
        <v>403</v>
      </c>
      <c r="CD33" s="15">
        <v>393</v>
      </c>
      <c r="CE33" s="15">
        <v>40</v>
      </c>
      <c r="CF33" s="15">
        <v>25</v>
      </c>
      <c r="CG33" s="15">
        <v>102</v>
      </c>
      <c r="CH33" s="15">
        <v>107</v>
      </c>
      <c r="CI33" s="15">
        <v>54</v>
      </c>
      <c r="CJ33" s="15">
        <v>46</v>
      </c>
      <c r="CK33" s="15">
        <v>290</v>
      </c>
      <c r="CL33" s="15">
        <v>60</v>
      </c>
      <c r="CM33" s="15">
        <v>45</v>
      </c>
      <c r="CN33" s="15">
        <v>0</v>
      </c>
      <c r="CO33" s="15">
        <v>600</v>
      </c>
      <c r="CP33" s="15">
        <v>950</v>
      </c>
      <c r="CQ33" s="15">
        <v>361</v>
      </c>
      <c r="CR33" s="15">
        <v>1272</v>
      </c>
      <c r="CS33" s="15">
        <v>717</v>
      </c>
      <c r="CT33" s="15">
        <v>6</v>
      </c>
      <c r="CU33" s="15">
        <v>147</v>
      </c>
      <c r="CV33" s="15">
        <v>332</v>
      </c>
      <c r="CX33" s="15">
        <v>8</v>
      </c>
    </row>
    <row r="34" spans="1:102" x14ac:dyDescent="0.3">
      <c r="A34" t="s">
        <v>27</v>
      </c>
      <c r="B34" s="6" t="s">
        <v>456</v>
      </c>
      <c r="C34" s="6">
        <v>1000</v>
      </c>
      <c r="D34">
        <v>0.18</v>
      </c>
      <c r="E34">
        <v>0.05</v>
      </c>
      <c r="F34">
        <v>0.05</v>
      </c>
      <c r="G34">
        <v>0.05</v>
      </c>
      <c r="H34">
        <v>0.21</v>
      </c>
      <c r="I34">
        <v>0</v>
      </c>
      <c r="J34">
        <v>0.53</v>
      </c>
      <c r="K34">
        <v>0.12</v>
      </c>
      <c r="L34">
        <v>0.06</v>
      </c>
      <c r="M34">
        <v>0.08</v>
      </c>
      <c r="N34">
        <v>0.08</v>
      </c>
      <c r="O34">
        <v>0.1</v>
      </c>
      <c r="P34">
        <v>0.39</v>
      </c>
      <c r="Q34">
        <v>0.18</v>
      </c>
      <c r="R34">
        <v>0.04</v>
      </c>
      <c r="S34">
        <v>0.2</v>
      </c>
      <c r="T34">
        <v>0.25</v>
      </c>
      <c r="U34">
        <v>0.2</v>
      </c>
      <c r="V34">
        <v>0.13</v>
      </c>
      <c r="W34">
        <v>0.1</v>
      </c>
      <c r="X34">
        <v>0.15</v>
      </c>
      <c r="Y34">
        <v>0.15</v>
      </c>
      <c r="Z34">
        <v>0.25</v>
      </c>
      <c r="AA34">
        <v>0.13</v>
      </c>
      <c r="AC34">
        <v>0.89</v>
      </c>
      <c r="AD34" s="35">
        <v>4.33</v>
      </c>
      <c r="AE34">
        <v>0.6</v>
      </c>
      <c r="AF34">
        <v>0.73</v>
      </c>
      <c r="AG34" s="35">
        <v>1.49</v>
      </c>
      <c r="AH34" s="35">
        <v>1.46</v>
      </c>
      <c r="AI34">
        <v>7.0000000000000007E-2</v>
      </c>
      <c r="AJ34">
        <v>0.05</v>
      </c>
      <c r="AK34">
        <v>0.23</v>
      </c>
      <c r="AL34">
        <v>7.0000000000000007E-2</v>
      </c>
      <c r="AM34">
        <v>7.0000000000000007E-2</v>
      </c>
      <c r="AN34">
        <v>0.23</v>
      </c>
      <c r="AO34">
        <v>0.26</v>
      </c>
      <c r="AP34">
        <v>0.18</v>
      </c>
      <c r="AQ34">
        <v>0.43</v>
      </c>
      <c r="AR34">
        <v>0.05</v>
      </c>
      <c r="AS34">
        <v>0.02</v>
      </c>
      <c r="AT34">
        <v>0.05</v>
      </c>
      <c r="AU34">
        <v>0.19</v>
      </c>
      <c r="AV34">
        <v>0.19</v>
      </c>
      <c r="AW34">
        <v>0</v>
      </c>
      <c r="AY34">
        <v>0.12</v>
      </c>
      <c r="AZ34">
        <v>0.12</v>
      </c>
      <c r="BA34">
        <v>0.28999999999999998</v>
      </c>
      <c r="BB34">
        <v>0.28999999999999998</v>
      </c>
      <c r="BC34">
        <v>0.19</v>
      </c>
      <c r="BD34">
        <v>0.87</v>
      </c>
      <c r="BE34">
        <v>0.72</v>
      </c>
      <c r="BF34">
        <v>0.59</v>
      </c>
      <c r="BG34" s="35">
        <v>1.17</v>
      </c>
      <c r="BH34" s="35">
        <v>1.17</v>
      </c>
      <c r="BI34">
        <v>0.9</v>
      </c>
      <c r="BJ34">
        <v>0.78</v>
      </c>
      <c r="BK34" s="35">
        <v>1</v>
      </c>
      <c r="BL34">
        <v>0.1</v>
      </c>
      <c r="BM34">
        <v>0.11</v>
      </c>
      <c r="BN34">
        <v>0.9</v>
      </c>
      <c r="BO34">
        <v>0.21</v>
      </c>
      <c r="BP34">
        <v>0.02</v>
      </c>
      <c r="BQ34">
        <v>0.02</v>
      </c>
      <c r="BR34">
        <v>0.02</v>
      </c>
      <c r="BS34">
        <v>2.0699999999999998</v>
      </c>
      <c r="BT34">
        <v>0.6</v>
      </c>
      <c r="BU34">
        <v>0.38</v>
      </c>
      <c r="BW34">
        <v>0.05</v>
      </c>
      <c r="BX34">
        <v>0.11</v>
      </c>
      <c r="BY34">
        <v>0.35</v>
      </c>
      <c r="BZ34">
        <v>0.15</v>
      </c>
      <c r="CA34">
        <v>0.08</v>
      </c>
      <c r="CB34">
        <v>0.73</v>
      </c>
      <c r="CC34" s="35">
        <v>1.65</v>
      </c>
      <c r="CD34" s="35">
        <v>3.81</v>
      </c>
      <c r="CF34">
        <v>0.87</v>
      </c>
      <c r="CG34">
        <v>0.27</v>
      </c>
      <c r="CH34">
        <v>0.27</v>
      </c>
      <c r="CI34">
        <v>0.56999999999999995</v>
      </c>
      <c r="CJ34">
        <v>0.48</v>
      </c>
      <c r="CK34">
        <v>0.37</v>
      </c>
      <c r="CL34" s="35">
        <v>1.2</v>
      </c>
      <c r="CM34" s="35">
        <v>1.2</v>
      </c>
      <c r="CN34" s="35">
        <v>1.07</v>
      </c>
      <c r="CP34">
        <v>0.3</v>
      </c>
      <c r="CQ34">
        <v>0.24</v>
      </c>
      <c r="CR34">
        <v>0.02</v>
      </c>
      <c r="CS34">
        <v>0.01</v>
      </c>
      <c r="CT34">
        <v>0.16</v>
      </c>
      <c r="CV34">
        <v>0.77</v>
      </c>
      <c r="CW34">
        <v>0.2</v>
      </c>
    </row>
    <row r="35" spans="1:102" x14ac:dyDescent="0.3">
      <c r="A35" t="s">
        <v>28</v>
      </c>
      <c r="B35" s="6" t="s">
        <v>604</v>
      </c>
      <c r="C35" s="6">
        <v>100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</row>
    <row r="36" spans="1:102" s="15" customFormat="1" x14ac:dyDescent="0.3">
      <c r="A36" s="15" t="s">
        <v>29</v>
      </c>
      <c r="B36" s="16"/>
      <c r="C36" s="16"/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  <c r="BV36" s="15">
        <v>0</v>
      </c>
      <c r="BW36" s="15">
        <v>0</v>
      </c>
      <c r="BX36" s="15">
        <v>0</v>
      </c>
      <c r="BY36" s="15">
        <v>0</v>
      </c>
      <c r="BZ36" s="15">
        <v>0</v>
      </c>
      <c r="CA36" s="15">
        <v>0</v>
      </c>
      <c r="CB36" s="15">
        <v>0</v>
      </c>
      <c r="CC36" s="15">
        <v>0</v>
      </c>
      <c r="CD36" s="15">
        <v>0</v>
      </c>
      <c r="CE36" s="15">
        <v>0</v>
      </c>
      <c r="CF36" s="15">
        <v>0</v>
      </c>
      <c r="CG36" s="15">
        <v>0</v>
      </c>
      <c r="CH36" s="15">
        <v>0</v>
      </c>
      <c r="CI36" s="15">
        <v>0</v>
      </c>
      <c r="CJ36" s="15">
        <v>0</v>
      </c>
      <c r="CK36" s="15">
        <v>0</v>
      </c>
      <c r="CL36" s="15">
        <v>0</v>
      </c>
      <c r="CM36" s="15">
        <v>0</v>
      </c>
      <c r="CN36" s="15">
        <v>0</v>
      </c>
      <c r="CO36" s="15">
        <v>0</v>
      </c>
      <c r="CP36" s="15">
        <v>0</v>
      </c>
      <c r="CQ36" s="15">
        <v>0</v>
      </c>
      <c r="CR36" s="15">
        <v>0</v>
      </c>
      <c r="CS36" s="15">
        <v>0</v>
      </c>
      <c r="CT36" s="15">
        <v>0</v>
      </c>
      <c r="CU36" s="15">
        <v>0</v>
      </c>
      <c r="CV36" s="15">
        <v>0</v>
      </c>
      <c r="CW36" s="15">
        <v>0</v>
      </c>
      <c r="CX36" s="15">
        <v>0</v>
      </c>
    </row>
    <row r="37" spans="1:102" x14ac:dyDescent="0.3">
      <c r="A37" t="s">
        <v>30</v>
      </c>
      <c r="B37" s="6">
        <v>120</v>
      </c>
      <c r="C37" s="6" t="s">
        <v>455</v>
      </c>
      <c r="D37">
        <v>2.2000000000000002</v>
      </c>
      <c r="E37">
        <v>0.6</v>
      </c>
      <c r="F37">
        <v>0.6</v>
      </c>
      <c r="G37">
        <v>0.7</v>
      </c>
      <c r="H37">
        <v>0.6</v>
      </c>
      <c r="J37">
        <v>3</v>
      </c>
      <c r="K37">
        <v>4.5</v>
      </c>
      <c r="L37" s="35">
        <v>20.399999999999999</v>
      </c>
      <c r="M37">
        <v>0.3</v>
      </c>
      <c r="N37">
        <v>0.3</v>
      </c>
      <c r="O37">
        <v>0.5</v>
      </c>
      <c r="P37">
        <v>2</v>
      </c>
      <c r="Q37">
        <v>0</v>
      </c>
      <c r="R37">
        <v>0.1</v>
      </c>
      <c r="S37">
        <v>0.1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C37">
        <v>3.3</v>
      </c>
      <c r="AD37">
        <v>3.1</v>
      </c>
      <c r="AE37">
        <v>2.2000000000000002</v>
      </c>
      <c r="AF37">
        <v>2.6</v>
      </c>
      <c r="AG37">
        <v>5.5</v>
      </c>
      <c r="AH37" s="35">
        <v>40.299999999999997</v>
      </c>
      <c r="AI37">
        <v>2.1</v>
      </c>
      <c r="AJ37">
        <v>1.5</v>
      </c>
      <c r="AK37">
        <v>1.4</v>
      </c>
      <c r="AL37">
        <v>2.1</v>
      </c>
      <c r="AM37">
        <v>2.1</v>
      </c>
      <c r="AN37">
        <v>1.4</v>
      </c>
      <c r="AO37">
        <v>6.4</v>
      </c>
      <c r="AP37">
        <v>4.3</v>
      </c>
      <c r="AQ37" s="35">
        <v>59.5</v>
      </c>
      <c r="AR37">
        <v>0.1</v>
      </c>
      <c r="AS37">
        <v>2.9</v>
      </c>
      <c r="AT37">
        <v>2.5</v>
      </c>
      <c r="AU37" s="35">
        <v>14.6</v>
      </c>
      <c r="AV37" s="35">
        <v>14.6</v>
      </c>
      <c r="AW37">
        <v>0.4</v>
      </c>
      <c r="AY37">
        <v>3.5</v>
      </c>
      <c r="AZ37">
        <v>3.5</v>
      </c>
      <c r="BA37">
        <v>2.2000000000000002</v>
      </c>
      <c r="BB37">
        <v>2.2000000000000002</v>
      </c>
      <c r="BC37">
        <v>1.5</v>
      </c>
      <c r="BD37">
        <v>7.8</v>
      </c>
      <c r="BE37">
        <v>6.5</v>
      </c>
      <c r="BF37">
        <v>5.2</v>
      </c>
      <c r="BG37" s="35">
        <v>19.8</v>
      </c>
      <c r="BH37" s="35">
        <v>19.8</v>
      </c>
      <c r="BI37" s="35">
        <v>15.2</v>
      </c>
      <c r="BJ37" s="35">
        <v>13.3</v>
      </c>
      <c r="BL37">
        <v>11</v>
      </c>
      <c r="BM37">
        <v>3.3</v>
      </c>
      <c r="BN37">
        <v>4.2</v>
      </c>
      <c r="BO37">
        <v>0.8</v>
      </c>
      <c r="BP37">
        <v>0.7</v>
      </c>
      <c r="BQ37">
        <v>0.7</v>
      </c>
      <c r="BR37">
        <v>0.3</v>
      </c>
      <c r="BS37" s="35">
        <v>21</v>
      </c>
      <c r="BT37" s="35">
        <v>16.399999999999999</v>
      </c>
      <c r="BU37" s="35">
        <v>10.4</v>
      </c>
      <c r="BV37">
        <v>2.7</v>
      </c>
      <c r="BW37">
        <v>2.7</v>
      </c>
      <c r="BX37">
        <v>4.7</v>
      </c>
      <c r="BY37" s="35">
        <v>15.6</v>
      </c>
      <c r="BZ37">
        <v>6.7</v>
      </c>
      <c r="CA37">
        <v>3.3</v>
      </c>
      <c r="CB37">
        <v>2.6</v>
      </c>
      <c r="CC37">
        <v>1.4</v>
      </c>
      <c r="CD37">
        <v>1.4</v>
      </c>
      <c r="CF37">
        <v>7.8</v>
      </c>
      <c r="CG37" s="35">
        <v>29.3</v>
      </c>
      <c r="CH37" s="35">
        <v>29.3</v>
      </c>
      <c r="CI37" s="35">
        <v>19.3</v>
      </c>
      <c r="CJ37" s="35">
        <v>16.399999999999999</v>
      </c>
      <c r="CL37">
        <v>5.0999999999999996</v>
      </c>
      <c r="CM37">
        <v>5.0999999999999996</v>
      </c>
      <c r="CN37">
        <v>3.8</v>
      </c>
      <c r="CP37">
        <v>2.6</v>
      </c>
      <c r="CQ37">
        <v>0.8</v>
      </c>
      <c r="CR37">
        <v>0.7</v>
      </c>
      <c r="CS37">
        <v>0.4</v>
      </c>
      <c r="CT37">
        <v>3.5</v>
      </c>
      <c r="CU37">
        <v>0.183</v>
      </c>
      <c r="CV37">
        <v>2.2000000000000002</v>
      </c>
      <c r="CW37">
        <v>0</v>
      </c>
    </row>
    <row r="38" spans="1:102" x14ac:dyDescent="0.3">
      <c r="A38" t="s">
        <v>24</v>
      </c>
      <c r="B38" s="6" t="s">
        <v>459</v>
      </c>
      <c r="C38" s="6" t="s">
        <v>455</v>
      </c>
      <c r="D38">
        <v>6.0999999999999999E-2</v>
      </c>
      <c r="E38">
        <v>7.0999999999999994E-2</v>
      </c>
      <c r="F38">
        <v>4.5999999999999999E-2</v>
      </c>
      <c r="G38">
        <v>4.5999999999999999E-2</v>
      </c>
      <c r="H38">
        <v>3.2000000000000001E-2</v>
      </c>
      <c r="I38">
        <v>5.3999999999999999E-2</v>
      </c>
      <c r="J38">
        <v>0.245</v>
      </c>
      <c r="K38">
        <v>4.8000000000000001E-2</v>
      </c>
      <c r="L38">
        <v>0.153</v>
      </c>
      <c r="M38">
        <v>2.1999999999999999E-2</v>
      </c>
      <c r="N38">
        <v>2.1999999999999999E-2</v>
      </c>
      <c r="O38">
        <v>0.33400000000000002</v>
      </c>
      <c r="P38" s="36">
        <v>14</v>
      </c>
      <c r="Q38">
        <v>0.25</v>
      </c>
      <c r="R38">
        <v>0.19</v>
      </c>
      <c r="S38">
        <v>0.18</v>
      </c>
      <c r="T38" s="35">
        <v>0.49</v>
      </c>
      <c r="U38">
        <v>0.216</v>
      </c>
      <c r="V38">
        <v>0.125</v>
      </c>
      <c r="W38">
        <v>0.125</v>
      </c>
      <c r="X38">
        <v>0.19</v>
      </c>
      <c r="Y38">
        <v>0.13100000000000001</v>
      </c>
      <c r="Z38">
        <v>0.31900000000000001</v>
      </c>
      <c r="AA38">
        <v>0.26200000000000001</v>
      </c>
      <c r="AB38">
        <v>0.189</v>
      </c>
      <c r="AC38">
        <v>0.24</v>
      </c>
      <c r="AD38" s="35">
        <v>0.51600000000000001</v>
      </c>
      <c r="AE38">
        <v>9.1999999999999998E-2</v>
      </c>
      <c r="AF38">
        <v>0.153</v>
      </c>
      <c r="AG38" s="35">
        <v>0.5</v>
      </c>
      <c r="AH38">
        <v>0.183</v>
      </c>
      <c r="AI38">
        <v>0.14299999999999999</v>
      </c>
      <c r="AJ38">
        <v>0.17799999999999999</v>
      </c>
      <c r="AK38">
        <v>0.105</v>
      </c>
      <c r="AL38">
        <v>0.19900000000000001</v>
      </c>
      <c r="AM38">
        <v>0.127</v>
      </c>
      <c r="AN38">
        <v>0.127</v>
      </c>
      <c r="AO38">
        <v>0.13500000000000001</v>
      </c>
      <c r="AP38">
        <v>7.1999999999999995E-2</v>
      </c>
      <c r="AQ38" s="35">
        <v>0.42199999999999999</v>
      </c>
      <c r="AR38">
        <v>0.221</v>
      </c>
      <c r="AS38">
        <v>0.155</v>
      </c>
      <c r="AT38">
        <v>8.4000000000000005E-2</v>
      </c>
      <c r="AU38">
        <v>0.05</v>
      </c>
      <c r="AV38">
        <v>2.4E-2</v>
      </c>
      <c r="AW38">
        <v>4.8000000000000001E-2</v>
      </c>
      <c r="AX38">
        <v>4.4999999999999998E-2</v>
      </c>
      <c r="AY38">
        <v>9.5000000000000001E-2</v>
      </c>
      <c r="AZ38">
        <v>0.14000000000000001</v>
      </c>
      <c r="BA38">
        <v>0.125</v>
      </c>
      <c r="BB38">
        <v>0.108</v>
      </c>
      <c r="BC38">
        <v>0.17899999999999999</v>
      </c>
      <c r="BD38">
        <v>0.32900000000000001</v>
      </c>
      <c r="BE38">
        <v>0.15</v>
      </c>
      <c r="BF38">
        <v>0.245</v>
      </c>
      <c r="BG38">
        <v>0.27600000000000002</v>
      </c>
      <c r="BH38">
        <v>0.151</v>
      </c>
      <c r="BJ38">
        <v>0.151</v>
      </c>
      <c r="BL38">
        <v>6.4000000000000001E-2</v>
      </c>
      <c r="BM38">
        <v>4.4999999999999998E-2</v>
      </c>
      <c r="BN38">
        <v>0.19700000000000001</v>
      </c>
      <c r="BO38">
        <v>7.0000000000000007E-2</v>
      </c>
      <c r="BP38">
        <v>0.21299999999999999</v>
      </c>
      <c r="BR38">
        <v>5.6000000000000001E-2</v>
      </c>
      <c r="BS38" s="35">
        <v>1.389</v>
      </c>
      <c r="BT38">
        <v>0.377</v>
      </c>
      <c r="BU38">
        <v>0.28499999999999998</v>
      </c>
      <c r="BV38" s="35">
        <v>0.80500000000000005</v>
      </c>
      <c r="BW38" s="35">
        <v>0.58899999999999997</v>
      </c>
      <c r="BX38">
        <v>0.3</v>
      </c>
      <c r="BY38" s="35">
        <v>0.434</v>
      </c>
      <c r="BZ38">
        <v>0.127</v>
      </c>
      <c r="CA38">
        <v>6.9000000000000006E-2</v>
      </c>
      <c r="CB38" s="36">
        <v>7.6</v>
      </c>
      <c r="CC38">
        <v>1.4999999999999999E-2</v>
      </c>
      <c r="CE38">
        <v>8.1000000000000003E-2</v>
      </c>
      <c r="CG38">
        <v>8.5000000000000006E-2</v>
      </c>
      <c r="CH38">
        <v>6.5000000000000002E-2</v>
      </c>
      <c r="CI38">
        <v>0.124</v>
      </c>
      <c r="CJ38">
        <v>0.125</v>
      </c>
      <c r="CK38">
        <v>0.28599999999999998</v>
      </c>
      <c r="CL38">
        <v>0.29499999999999998</v>
      </c>
      <c r="CN38">
        <v>0.217</v>
      </c>
      <c r="CO38">
        <v>0.14000000000000001</v>
      </c>
      <c r="CP38">
        <v>0.191</v>
      </c>
      <c r="CQ38">
        <v>5.3999999999999999E-2</v>
      </c>
      <c r="CT38">
        <v>0.23300000000000001</v>
      </c>
      <c r="CV38">
        <v>0.185</v>
      </c>
      <c r="CW38">
        <v>0.151</v>
      </c>
    </row>
    <row r="39" spans="1:102" x14ac:dyDescent="0.3">
      <c r="A39" t="s">
        <v>25</v>
      </c>
      <c r="B39" s="6" t="s">
        <v>630</v>
      </c>
      <c r="C39" s="6">
        <v>3500</v>
      </c>
      <c r="D39">
        <v>3.4</v>
      </c>
      <c r="E39">
        <v>3.4</v>
      </c>
      <c r="F39">
        <v>3.4</v>
      </c>
      <c r="G39">
        <v>3.4</v>
      </c>
      <c r="H39">
        <v>3.2</v>
      </c>
      <c r="J39" s="36">
        <v>17.600000000000001</v>
      </c>
      <c r="K39">
        <v>5.0999999999999996</v>
      </c>
      <c r="L39">
        <v>23</v>
      </c>
      <c r="M39">
        <v>3.4</v>
      </c>
      <c r="N39">
        <v>3.4</v>
      </c>
      <c r="O39">
        <v>9.8000000000000007</v>
      </c>
      <c r="P39" s="36">
        <v>19.600000000000001</v>
      </c>
      <c r="Q39">
        <v>8.4</v>
      </c>
      <c r="R39">
        <v>6.2</v>
      </c>
      <c r="S39">
        <v>6.2</v>
      </c>
      <c r="U39">
        <v>10.199999999999999</v>
      </c>
      <c r="V39">
        <v>6.2</v>
      </c>
      <c r="W39">
        <v>8.9</v>
      </c>
      <c r="X39">
        <v>5.0999999999999996</v>
      </c>
      <c r="Y39">
        <v>5.0999999999999996</v>
      </c>
      <c r="Z39">
        <v>8.5</v>
      </c>
      <c r="AA39">
        <v>7.7</v>
      </c>
      <c r="AC39">
        <v>2.8</v>
      </c>
      <c r="AD39" s="35">
        <v>13.9</v>
      </c>
      <c r="AE39">
        <v>1.8</v>
      </c>
      <c r="AF39">
        <v>6.1</v>
      </c>
      <c r="AG39">
        <v>5</v>
      </c>
      <c r="AH39">
        <v>7.8</v>
      </c>
      <c r="AI39">
        <v>6.1</v>
      </c>
      <c r="AJ39">
        <v>5.6</v>
      </c>
      <c r="AK39">
        <v>4.0999999999999996</v>
      </c>
      <c r="AL39">
        <v>6.1</v>
      </c>
      <c r="AM39">
        <v>5.6</v>
      </c>
      <c r="AN39">
        <v>4.0999999999999996</v>
      </c>
      <c r="AO39">
        <v>1.9</v>
      </c>
      <c r="AP39">
        <v>1.3</v>
      </c>
      <c r="AQ39">
        <v>10.1</v>
      </c>
      <c r="AR39">
        <v>4.0999999999999996</v>
      </c>
      <c r="AS39">
        <v>7.6</v>
      </c>
      <c r="AT39">
        <v>7.6</v>
      </c>
      <c r="AU39">
        <v>5.6</v>
      </c>
      <c r="AV39">
        <v>5.6</v>
      </c>
      <c r="AW39">
        <v>3.2</v>
      </c>
      <c r="AY39">
        <v>11.1</v>
      </c>
      <c r="AZ39">
        <v>11.1</v>
      </c>
      <c r="BA39">
        <v>5.7</v>
      </c>
      <c r="BB39">
        <v>5.7</v>
      </c>
      <c r="BC39">
        <v>3.8</v>
      </c>
      <c r="BD39" s="35">
        <v>12.3</v>
      </c>
      <c r="BE39">
        <v>10.199999999999999</v>
      </c>
      <c r="BF39">
        <v>8.1999999999999993</v>
      </c>
      <c r="BG39">
        <v>8.5</v>
      </c>
      <c r="BH39">
        <v>8.5</v>
      </c>
      <c r="BI39">
        <v>6.6</v>
      </c>
      <c r="BJ39">
        <v>5.7</v>
      </c>
      <c r="BL39">
        <v>7.6</v>
      </c>
      <c r="BM39">
        <v>10.6</v>
      </c>
      <c r="BN39">
        <v>7.6</v>
      </c>
      <c r="BO39">
        <v>0</v>
      </c>
      <c r="BP39">
        <v>5.5</v>
      </c>
      <c r="BQ39">
        <v>5.5</v>
      </c>
      <c r="BR39">
        <v>3.3</v>
      </c>
      <c r="BS39" s="35">
        <v>14.2</v>
      </c>
      <c r="BT39">
        <v>7.6</v>
      </c>
      <c r="BU39">
        <v>4.8</v>
      </c>
      <c r="BV39">
        <v>9.9</v>
      </c>
      <c r="BW39">
        <v>6.3</v>
      </c>
      <c r="BX39">
        <v>4.7</v>
      </c>
      <c r="BY39" s="35">
        <v>15.8</v>
      </c>
      <c r="BZ39">
        <v>6.8</v>
      </c>
      <c r="CA39">
        <v>3.3</v>
      </c>
      <c r="CC39">
        <v>10.3</v>
      </c>
      <c r="CF39" s="35">
        <v>12.3</v>
      </c>
      <c r="CG39">
        <v>6.1</v>
      </c>
      <c r="CH39">
        <v>6.1</v>
      </c>
      <c r="CI39">
        <v>6</v>
      </c>
      <c r="CJ39">
        <v>5.0999999999999996</v>
      </c>
      <c r="CL39">
        <v>5.5</v>
      </c>
      <c r="CM39">
        <v>3.3</v>
      </c>
      <c r="CN39">
        <v>4</v>
      </c>
      <c r="CP39">
        <v>6.1</v>
      </c>
      <c r="CQ39">
        <v>2</v>
      </c>
      <c r="CR39">
        <v>7.6</v>
      </c>
      <c r="CS39">
        <v>4</v>
      </c>
      <c r="CV39">
        <v>6.2</v>
      </c>
      <c r="CW39">
        <v>14</v>
      </c>
    </row>
    <row r="40" spans="1:102" x14ac:dyDescent="0.3">
      <c r="A40" t="s">
        <v>467</v>
      </c>
      <c r="D40">
        <v>0.1</v>
      </c>
      <c r="K40">
        <v>0.2</v>
      </c>
      <c r="O40">
        <v>0.1</v>
      </c>
      <c r="U40">
        <v>0.1</v>
      </c>
      <c r="AA40">
        <v>0.1</v>
      </c>
      <c r="AD40">
        <v>0.3</v>
      </c>
      <c r="AF40">
        <v>0.3</v>
      </c>
      <c r="AH40">
        <v>0.5</v>
      </c>
      <c r="AQ40">
        <v>0.4</v>
      </c>
      <c r="AR40">
        <v>0.3</v>
      </c>
      <c r="AU40">
        <v>0.1</v>
      </c>
      <c r="AW40">
        <v>0.2</v>
      </c>
      <c r="AY40">
        <v>0.3</v>
      </c>
      <c r="BA40">
        <v>0.2</v>
      </c>
      <c r="BD40">
        <v>0.8</v>
      </c>
      <c r="BG40">
        <v>0.3</v>
      </c>
      <c r="BP40">
        <v>0.1</v>
      </c>
      <c r="BS40">
        <v>0.7</v>
      </c>
      <c r="BV40">
        <v>0.4</v>
      </c>
      <c r="BW40">
        <v>0.4</v>
      </c>
      <c r="BY40">
        <v>0.7</v>
      </c>
      <c r="CI40">
        <v>0.2</v>
      </c>
      <c r="CL40">
        <v>0.2</v>
      </c>
      <c r="CV40">
        <v>0.2</v>
      </c>
      <c r="CW40">
        <v>0.1</v>
      </c>
    </row>
    <row r="41" spans="1:102" s="30" customFormat="1" x14ac:dyDescent="0.3">
      <c r="A41" s="28" t="s">
        <v>53</v>
      </c>
      <c r="B41" s="29"/>
      <c r="C41" s="29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</row>
    <row r="42" spans="1:102" x14ac:dyDescent="0.3">
      <c r="A42" t="s">
        <v>55</v>
      </c>
      <c r="B42" s="6" t="s">
        <v>469</v>
      </c>
      <c r="C42" s="6" t="s">
        <v>471</v>
      </c>
      <c r="D42">
        <v>2.8000000000000001E-2</v>
      </c>
      <c r="E42">
        <v>2.1000000000000001E-2</v>
      </c>
      <c r="F42">
        <v>5.8000000000000003E-2</v>
      </c>
      <c r="G42">
        <v>0.11600000000000001</v>
      </c>
      <c r="H42">
        <v>7.0000000000000007E-2</v>
      </c>
      <c r="I42">
        <v>5.2999999999999999E-2</v>
      </c>
      <c r="J42">
        <v>5.1999999999999998E-2</v>
      </c>
      <c r="K42">
        <v>6.0000000000000001E-3</v>
      </c>
      <c r="L42">
        <v>3.5000000000000003E-2</v>
      </c>
      <c r="M42">
        <v>2E-3</v>
      </c>
      <c r="N42">
        <v>2E-3</v>
      </c>
      <c r="O42">
        <v>0.112</v>
      </c>
      <c r="P42">
        <v>0.69799999999999995</v>
      </c>
      <c r="Q42">
        <v>1.4999999999999999E-2</v>
      </c>
      <c r="R42">
        <v>2.4E-2</v>
      </c>
      <c r="S42">
        <v>1.7999999999999999E-2</v>
      </c>
      <c r="T42">
        <v>2.4E-2</v>
      </c>
      <c r="U42">
        <v>3.9E-2</v>
      </c>
      <c r="V42">
        <v>2.4E-2</v>
      </c>
      <c r="W42">
        <v>3.0000000000000001E-3</v>
      </c>
      <c r="X42">
        <v>3.9E-2</v>
      </c>
      <c r="Y42">
        <v>0.04</v>
      </c>
      <c r="Z42">
        <v>3.9E-2</v>
      </c>
      <c r="AA42">
        <v>2.1000000000000001E-2</v>
      </c>
      <c r="AB42">
        <v>1.4E-2</v>
      </c>
      <c r="AC42">
        <v>2.7E-2</v>
      </c>
      <c r="AD42">
        <v>1.7000000000000001E-2</v>
      </c>
      <c r="AE42">
        <v>1.0999999999999999E-2</v>
      </c>
      <c r="AF42">
        <v>1.9E-2</v>
      </c>
      <c r="AG42">
        <v>0.14899999999999999</v>
      </c>
      <c r="AH42">
        <v>2.9000000000000001E-2</v>
      </c>
      <c r="AI42">
        <v>6.8000000000000005E-2</v>
      </c>
      <c r="AJ42">
        <v>0.1</v>
      </c>
      <c r="AK42">
        <v>2.3E-2</v>
      </c>
      <c r="AL42">
        <v>3.7999999999999999E-2</v>
      </c>
      <c r="AM42">
        <v>0.03</v>
      </c>
      <c r="AN42">
        <v>2.8000000000000001E-2</v>
      </c>
      <c r="AO42">
        <v>1.7000000000000001E-2</v>
      </c>
      <c r="AP42">
        <v>1E-3</v>
      </c>
      <c r="AQ42">
        <v>8.7999999999999995E-2</v>
      </c>
      <c r="AR42">
        <v>1.6E-2</v>
      </c>
      <c r="AS42">
        <v>3.7999999999999999E-2</v>
      </c>
      <c r="AT42">
        <v>2.5000000000000001E-2</v>
      </c>
      <c r="AU42">
        <v>5.3999999999999999E-2</v>
      </c>
      <c r="AV42">
        <v>0.114</v>
      </c>
      <c r="AW42">
        <v>2.5000000000000001E-2</v>
      </c>
      <c r="AX42">
        <v>0.17799999999999999</v>
      </c>
      <c r="AY42">
        <v>5.8000000000000003E-2</v>
      </c>
      <c r="AZ42">
        <v>0.151</v>
      </c>
      <c r="BA42">
        <v>1.4999999999999999E-2</v>
      </c>
      <c r="BB42">
        <v>6.0000000000000001E-3</v>
      </c>
      <c r="BC42">
        <v>1.4E-2</v>
      </c>
      <c r="BD42">
        <v>1.9E-2</v>
      </c>
      <c r="BE42">
        <v>5.0000000000000001E-3</v>
      </c>
      <c r="BF42">
        <v>5.0000000000000001E-3</v>
      </c>
      <c r="BG42">
        <v>1.4E-2</v>
      </c>
      <c r="BH42">
        <v>1.4999999999999999E-2</v>
      </c>
      <c r="BI42">
        <v>1.7999999999999999E-2</v>
      </c>
      <c r="BJ42">
        <v>5.0000000000000001E-3</v>
      </c>
      <c r="BK42">
        <v>3.4000000000000002E-2</v>
      </c>
      <c r="BL42">
        <v>1.7000000000000001E-2</v>
      </c>
      <c r="BM42">
        <v>2.8000000000000001E-2</v>
      </c>
      <c r="BN42">
        <v>9.1999999999999998E-2</v>
      </c>
      <c r="BO42">
        <v>1.4E-2</v>
      </c>
      <c r="BP42">
        <v>8.9999999999999993E-3</v>
      </c>
      <c r="BQ42">
        <v>8.0000000000000002E-3</v>
      </c>
      <c r="BR42">
        <v>8.0000000000000002E-3</v>
      </c>
      <c r="BS42">
        <v>2.1259999999999999</v>
      </c>
      <c r="BT42">
        <v>0.12</v>
      </c>
      <c r="BU42">
        <v>7.6999999999999999E-2</v>
      </c>
      <c r="BW42">
        <v>3.2000000000000001E-2</v>
      </c>
      <c r="BX42">
        <v>0.06</v>
      </c>
      <c r="BY42">
        <v>0.14399999999999999</v>
      </c>
      <c r="BZ42">
        <v>6.2E-2</v>
      </c>
      <c r="CA42">
        <v>0.02</v>
      </c>
      <c r="CB42">
        <v>0.02</v>
      </c>
      <c r="CC42">
        <v>1.415</v>
      </c>
      <c r="CD42">
        <v>2.0289999999999999</v>
      </c>
      <c r="CE42">
        <v>0.01</v>
      </c>
      <c r="CF42">
        <v>2.7E-2</v>
      </c>
      <c r="CG42">
        <v>5.2999999999999999E-2</v>
      </c>
      <c r="CH42">
        <v>2.9000000000000001E-2</v>
      </c>
      <c r="CI42">
        <v>2.8000000000000001E-2</v>
      </c>
      <c r="CJ42">
        <v>5.2999999999999999E-2</v>
      </c>
      <c r="CK42">
        <v>3.7999999999999999E-2</v>
      </c>
      <c r="CL42">
        <v>1.0999999999999999E-2</v>
      </c>
      <c r="CM42">
        <v>0.01</v>
      </c>
      <c r="CN42">
        <v>0.10299999999999999</v>
      </c>
      <c r="CO42">
        <v>2.3E-2</v>
      </c>
      <c r="CP42">
        <v>8.1000000000000003E-2</v>
      </c>
      <c r="CQ42">
        <v>4.7E-2</v>
      </c>
      <c r="CR42">
        <v>5.8999999999999997E-2</v>
      </c>
      <c r="CS42">
        <v>4.0000000000000001E-3</v>
      </c>
      <c r="CT42">
        <v>0.14799999999999999</v>
      </c>
      <c r="CV42">
        <v>2.5000000000000001E-2</v>
      </c>
    </row>
    <row r="43" spans="1:102" x14ac:dyDescent="0.3">
      <c r="A43" t="s">
        <v>56</v>
      </c>
      <c r="D43">
        <v>7.0000000000000001E-3</v>
      </c>
      <c r="E43">
        <v>5.0000000000000001E-3</v>
      </c>
      <c r="F43">
        <v>1.4E-2</v>
      </c>
      <c r="G43">
        <v>2.9000000000000001E-2</v>
      </c>
      <c r="H43">
        <v>1.7000000000000001E-2</v>
      </c>
      <c r="I43">
        <v>1.2999999999999999E-2</v>
      </c>
      <c r="J43">
        <v>1.2999999999999999E-2</v>
      </c>
      <c r="K43">
        <v>2.5999999999999999E-2</v>
      </c>
      <c r="L43">
        <v>0.13200000000000001</v>
      </c>
      <c r="M43">
        <v>6.0000000000000001E-3</v>
      </c>
      <c r="N43">
        <v>6.0000000000000001E-3</v>
      </c>
      <c r="O43">
        <v>3.2000000000000001E-2</v>
      </c>
      <c r="P43">
        <v>0.153</v>
      </c>
      <c r="Q43">
        <v>2.3E-2</v>
      </c>
      <c r="R43">
        <v>3.5999999999999997E-2</v>
      </c>
      <c r="S43">
        <v>2.5000000000000001E-2</v>
      </c>
      <c r="T43">
        <v>3.5999999999999997E-2</v>
      </c>
      <c r="U43">
        <v>0.06</v>
      </c>
      <c r="V43">
        <v>3.5999999999999997E-2</v>
      </c>
      <c r="W43">
        <v>5.0000000000000001E-3</v>
      </c>
      <c r="X43">
        <v>1.0999999999999999E-2</v>
      </c>
      <c r="Y43">
        <v>6.0000000000000001E-3</v>
      </c>
      <c r="Z43">
        <v>1.0999999999999999E-2</v>
      </c>
      <c r="AA43">
        <v>0.02</v>
      </c>
      <c r="AB43">
        <v>1.2999999999999999E-2</v>
      </c>
      <c r="AC43">
        <v>0.17</v>
      </c>
      <c r="AD43">
        <v>7.3999999999999996E-2</v>
      </c>
      <c r="AE43">
        <v>6.9000000000000006E-2</v>
      </c>
      <c r="AF43">
        <v>6.7000000000000004E-2</v>
      </c>
      <c r="AG43">
        <v>3.5999999999999997E-2</v>
      </c>
      <c r="AH43">
        <v>4.7E-2</v>
      </c>
      <c r="AI43">
        <v>8.2000000000000003E-2</v>
      </c>
      <c r="AJ43">
        <v>0.12</v>
      </c>
      <c r="AK43">
        <v>2.7E-2</v>
      </c>
      <c r="AL43">
        <v>4.7E-2</v>
      </c>
      <c r="AM43">
        <v>3.5999999999999997E-2</v>
      </c>
      <c r="AN43">
        <v>3.4000000000000002E-2</v>
      </c>
      <c r="AO43">
        <v>0.13400000000000001</v>
      </c>
      <c r="AP43">
        <v>5.0000000000000001E-3</v>
      </c>
      <c r="AQ43">
        <v>5.2999999999999999E-2</v>
      </c>
      <c r="AR43">
        <v>3.6999999999999998E-2</v>
      </c>
      <c r="AS43">
        <v>3.0000000000000001E-3</v>
      </c>
      <c r="AT43">
        <v>2E-3</v>
      </c>
      <c r="AU43">
        <v>7.0000000000000001E-3</v>
      </c>
      <c r="AV43">
        <v>1.4E-2</v>
      </c>
      <c r="AW43">
        <v>3.0000000000000001E-3</v>
      </c>
      <c r="AX43">
        <v>2.1999999999999999E-2</v>
      </c>
      <c r="AY43">
        <v>5.0999999999999997E-2</v>
      </c>
      <c r="AZ43">
        <v>1.9E-2</v>
      </c>
      <c r="BA43">
        <v>4.2999999999999997E-2</v>
      </c>
      <c r="BB43">
        <v>1.4999999999999999E-2</v>
      </c>
      <c r="BC43">
        <v>3.5999999999999997E-2</v>
      </c>
      <c r="BD43">
        <v>6.4000000000000001E-2</v>
      </c>
      <c r="BE43">
        <v>1.4999999999999999E-2</v>
      </c>
      <c r="BF43">
        <v>1.0999999999999999E-2</v>
      </c>
      <c r="BG43">
        <v>4.7E-2</v>
      </c>
      <c r="BH43">
        <v>4.1000000000000002E-2</v>
      </c>
      <c r="BI43">
        <v>5.8000000000000003E-2</v>
      </c>
      <c r="BJ43">
        <v>1.4E-2</v>
      </c>
      <c r="BK43">
        <v>5.8000000000000003E-2</v>
      </c>
      <c r="BL43">
        <v>2.8000000000000001E-2</v>
      </c>
      <c r="BM43">
        <v>4.7E-2</v>
      </c>
      <c r="BN43">
        <v>0.14000000000000001</v>
      </c>
      <c r="BO43">
        <v>2.1999999999999999E-2</v>
      </c>
      <c r="BP43">
        <v>1.2999999999999999E-2</v>
      </c>
      <c r="BQ43">
        <v>1.4E-2</v>
      </c>
      <c r="BR43">
        <v>1.4E-2</v>
      </c>
      <c r="BS43">
        <v>9.7989999999999995</v>
      </c>
      <c r="BT43">
        <v>9.2999999999999999E-2</v>
      </c>
      <c r="BU43">
        <v>5.8999999999999997E-2</v>
      </c>
      <c r="BW43">
        <v>3.5999999999999997E-2</v>
      </c>
      <c r="BX43">
        <v>6.6000000000000003E-2</v>
      </c>
      <c r="BY43">
        <v>0.159</v>
      </c>
      <c r="BZ43">
        <v>6.8000000000000005E-2</v>
      </c>
      <c r="CA43">
        <v>2.1999999999999999E-2</v>
      </c>
      <c r="CB43">
        <v>3.6999999999999998E-2</v>
      </c>
      <c r="CC43">
        <v>7.8879999999999999</v>
      </c>
      <c r="CD43">
        <v>11.314</v>
      </c>
      <c r="CE43">
        <v>3.5999999999999997E-2</v>
      </c>
      <c r="CF43">
        <v>4.1000000000000002E-2</v>
      </c>
      <c r="CG43">
        <v>3.9E-2</v>
      </c>
      <c r="CH43">
        <v>2.1000000000000001E-2</v>
      </c>
      <c r="CI43">
        <v>4.7E-2</v>
      </c>
      <c r="CJ43">
        <v>9.0999999999999998E-2</v>
      </c>
      <c r="CK43">
        <v>5.0999999999999997E-2</v>
      </c>
      <c r="CL43">
        <v>1.7999999999999999E-2</v>
      </c>
      <c r="CM43">
        <v>2.3E-2</v>
      </c>
      <c r="CN43">
        <v>0.19800000000000001</v>
      </c>
      <c r="CO43">
        <v>0.08</v>
      </c>
      <c r="CP43">
        <v>7.1999999999999995E-2</v>
      </c>
      <c r="CQ43">
        <v>4.1000000000000002E-2</v>
      </c>
      <c r="CR43">
        <v>8.5999999999999993E-2</v>
      </c>
      <c r="CS43">
        <v>6.0000000000000001E-3</v>
      </c>
      <c r="CT43">
        <v>8.1000000000000003E-2</v>
      </c>
      <c r="CV43">
        <v>8.7999999999999995E-2</v>
      </c>
    </row>
    <row r="44" spans="1:102" x14ac:dyDescent="0.3">
      <c r="A44" t="s">
        <v>57</v>
      </c>
      <c r="D44">
        <v>5.0999999999999997E-2</v>
      </c>
      <c r="E44">
        <v>3.6999999999999998E-2</v>
      </c>
      <c r="F44">
        <v>0.104</v>
      </c>
      <c r="G44">
        <v>0.20699999999999999</v>
      </c>
      <c r="H44">
        <v>0.126</v>
      </c>
      <c r="I44">
        <v>9.5000000000000001E-2</v>
      </c>
      <c r="J44">
        <v>9.2999999999999999E-2</v>
      </c>
      <c r="K44">
        <v>2.9000000000000001E-2</v>
      </c>
      <c r="L44">
        <v>0.14799999999999999</v>
      </c>
      <c r="M44">
        <v>7.0000000000000001E-3</v>
      </c>
      <c r="N44">
        <v>7.0000000000000001E-3</v>
      </c>
      <c r="O44">
        <v>7.2999999999999995E-2</v>
      </c>
      <c r="P44">
        <v>0.33700000000000002</v>
      </c>
      <c r="Q44">
        <v>2.5000000000000001E-2</v>
      </c>
      <c r="R44">
        <v>0.04</v>
      </c>
      <c r="S44">
        <v>3.4000000000000002E-2</v>
      </c>
      <c r="T44">
        <v>0.04</v>
      </c>
      <c r="U44">
        <v>6.5000000000000002E-2</v>
      </c>
      <c r="V44">
        <v>0.04</v>
      </c>
      <c r="W44">
        <v>5.0000000000000001E-3</v>
      </c>
      <c r="X44">
        <v>8.8999999999999996E-2</v>
      </c>
      <c r="Y44">
        <v>2.1000000000000001E-2</v>
      </c>
      <c r="Z44">
        <v>8.8999999999999996E-2</v>
      </c>
      <c r="AA44">
        <v>3.5999999999999997E-2</v>
      </c>
      <c r="AB44">
        <v>2.4E-2</v>
      </c>
      <c r="AC44">
        <v>7.6999999999999999E-2</v>
      </c>
      <c r="AD44">
        <v>7.3999999999999996E-2</v>
      </c>
      <c r="AE44">
        <v>3.1E-2</v>
      </c>
      <c r="AF44">
        <v>8.5999999999999993E-2</v>
      </c>
      <c r="AG44">
        <v>0.20699999999999999</v>
      </c>
      <c r="AH44">
        <v>0.28699999999999998</v>
      </c>
      <c r="AI44">
        <v>0.09</v>
      </c>
      <c r="AJ44">
        <v>0.13200000000000001</v>
      </c>
      <c r="AK44">
        <v>0.03</v>
      </c>
      <c r="AL44">
        <v>5.1999999999999998E-2</v>
      </c>
      <c r="AM44">
        <v>0.04</v>
      </c>
      <c r="AN44">
        <v>3.7999999999999999E-2</v>
      </c>
      <c r="AO44">
        <v>4.3999999999999997E-2</v>
      </c>
      <c r="AP44">
        <v>2E-3</v>
      </c>
      <c r="AQ44">
        <v>6.2E-2</v>
      </c>
      <c r="AR44">
        <v>0.05</v>
      </c>
      <c r="AS44">
        <v>5.8999999999999997E-2</v>
      </c>
      <c r="AT44">
        <v>3.9E-2</v>
      </c>
      <c r="AU44">
        <v>4.8000000000000001E-2</v>
      </c>
      <c r="AV44">
        <v>0.10199999999999999</v>
      </c>
      <c r="AW44">
        <v>2.1999999999999999E-2</v>
      </c>
      <c r="AX44">
        <v>0.159</v>
      </c>
      <c r="AY44">
        <v>3.6999999999999998E-2</v>
      </c>
      <c r="AZ44">
        <v>0.13500000000000001</v>
      </c>
      <c r="BA44">
        <v>0.155</v>
      </c>
      <c r="BB44">
        <v>5.3999999999999999E-2</v>
      </c>
      <c r="BC44">
        <v>0.129</v>
      </c>
      <c r="BD44">
        <v>0.375</v>
      </c>
      <c r="BE44">
        <v>8.8999999999999996E-2</v>
      </c>
      <c r="BF44">
        <v>6.8000000000000005E-2</v>
      </c>
      <c r="BG44">
        <v>0.28000000000000003</v>
      </c>
      <c r="BH44">
        <v>0.245</v>
      </c>
      <c r="BI44">
        <v>0.34399999999999997</v>
      </c>
      <c r="BJ44">
        <v>0.08</v>
      </c>
      <c r="BK44">
        <v>0.17899999999999999</v>
      </c>
      <c r="BL44">
        <v>8.7999999999999995E-2</v>
      </c>
      <c r="BM44">
        <v>0.18</v>
      </c>
      <c r="BN44">
        <v>7.0999999999999994E-2</v>
      </c>
      <c r="BO44">
        <v>1.0999999999999999E-2</v>
      </c>
      <c r="BP44">
        <v>0.04</v>
      </c>
      <c r="BQ44">
        <v>0.04</v>
      </c>
      <c r="BR44">
        <v>4.2000000000000003E-2</v>
      </c>
      <c r="BS44">
        <v>1.8160000000000001</v>
      </c>
      <c r="BT44">
        <v>7.9000000000000001E-2</v>
      </c>
      <c r="BU44">
        <v>0.05</v>
      </c>
      <c r="BW44">
        <v>1.9E-2</v>
      </c>
      <c r="BX44">
        <v>0.14399999999999999</v>
      </c>
      <c r="BY44">
        <v>0.34499999999999997</v>
      </c>
      <c r="BZ44">
        <v>0.14899999999999999</v>
      </c>
      <c r="CA44">
        <v>4.8000000000000001E-2</v>
      </c>
      <c r="CB44">
        <v>4.2999999999999997E-2</v>
      </c>
      <c r="CC44">
        <v>0.91100000000000003</v>
      </c>
      <c r="CD44">
        <v>1.3069999999999999</v>
      </c>
      <c r="CE44">
        <v>0.05</v>
      </c>
      <c r="CF44">
        <v>0.20699999999999999</v>
      </c>
      <c r="CG44">
        <v>9.9000000000000005E-2</v>
      </c>
      <c r="CH44">
        <v>5.3999999999999999E-2</v>
      </c>
      <c r="CI44">
        <v>0.14599999999999999</v>
      </c>
      <c r="CJ44">
        <v>0.27900000000000003</v>
      </c>
      <c r="CK44">
        <v>0.317</v>
      </c>
      <c r="CL44">
        <v>5.5E-2</v>
      </c>
      <c r="CM44">
        <v>7.0000000000000007E-2</v>
      </c>
      <c r="CN44">
        <v>0.65800000000000003</v>
      </c>
      <c r="CO44">
        <v>0.247</v>
      </c>
      <c r="CP44">
        <v>5.8000000000000003E-2</v>
      </c>
      <c r="CQ44">
        <v>3.5000000000000003E-2</v>
      </c>
      <c r="CR44">
        <v>0.41099999999999998</v>
      </c>
      <c r="CS44">
        <v>2.9000000000000001E-2</v>
      </c>
      <c r="CT44">
        <v>0.19400000000000001</v>
      </c>
      <c r="CV44">
        <v>0.113</v>
      </c>
    </row>
    <row r="45" spans="1:102" x14ac:dyDescent="0.3">
      <c r="A45" t="s">
        <v>54</v>
      </c>
      <c r="B45" s="6" t="s">
        <v>469</v>
      </c>
      <c r="C45" s="6" t="s">
        <v>472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1:102" s="30" customFormat="1" x14ac:dyDescent="0.3">
      <c r="A46" s="28" t="s">
        <v>34</v>
      </c>
      <c r="B46" s="139" t="s">
        <v>641</v>
      </c>
      <c r="C46" s="29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</row>
    <row r="47" spans="1:102" s="3" customFormat="1" x14ac:dyDescent="0.3">
      <c r="A47" s="3" t="s">
        <v>35</v>
      </c>
      <c r="B47" s="32" t="s">
        <v>642</v>
      </c>
      <c r="C47" s="32"/>
      <c r="D47" s="3">
        <v>1E-3</v>
      </c>
      <c r="E47" s="3">
        <v>1E-3</v>
      </c>
      <c r="G47" s="3">
        <v>3.0000000000000001E-3</v>
      </c>
      <c r="H47" s="3">
        <v>2E-3</v>
      </c>
      <c r="I47" s="3">
        <v>3.0000000000000001E-3</v>
      </c>
      <c r="J47" s="3">
        <v>8.9999999999999993E-3</v>
      </c>
      <c r="K47" s="3">
        <v>2E-3</v>
      </c>
      <c r="O47" s="3">
        <v>8.9999999999999993E-3</v>
      </c>
      <c r="Q47" s="3">
        <v>8.9999999999999993E-3</v>
      </c>
      <c r="R47" s="3">
        <v>2E-3</v>
      </c>
      <c r="S47" s="3">
        <v>2E-3</v>
      </c>
      <c r="U47" s="3">
        <v>2E-3</v>
      </c>
      <c r="V47" s="3">
        <v>1E-3</v>
      </c>
      <c r="W47" s="3">
        <v>6.0000000000000001E-3</v>
      </c>
      <c r="AA47" s="3">
        <v>8.0000000000000002E-3</v>
      </c>
      <c r="AC47" s="3">
        <v>1.4999999999999999E-2</v>
      </c>
      <c r="AD47" s="3">
        <v>1.6E-2</v>
      </c>
      <c r="AE47" s="3">
        <v>1.2999999999999999E-2</v>
      </c>
      <c r="AF47" s="3">
        <v>0.01</v>
      </c>
      <c r="AG47" s="3">
        <v>4.3999999999999997E-2</v>
      </c>
      <c r="AH47" s="3">
        <v>1.4999999999999999E-2</v>
      </c>
      <c r="AL47" s="3">
        <v>8.9999999999999993E-3</v>
      </c>
      <c r="AO47" s="3">
        <v>8.9999999999999993E-3</v>
      </c>
      <c r="AQ47" s="3">
        <v>2.5000000000000001E-2</v>
      </c>
      <c r="AR47" s="3">
        <v>7.0000000000000001E-3</v>
      </c>
      <c r="AS47" s="3">
        <v>5.0000000000000001E-3</v>
      </c>
      <c r="AU47" s="3">
        <v>1.0999999999999999E-2</v>
      </c>
      <c r="AV47" s="3">
        <v>3.0000000000000001E-3</v>
      </c>
      <c r="AY47" s="3">
        <v>0.05</v>
      </c>
      <c r="BA47" s="3">
        <v>8.0000000000000002E-3</v>
      </c>
      <c r="BB47" s="3">
        <v>5.0000000000000001E-3</v>
      </c>
      <c r="BC47" s="3">
        <v>6.0000000000000001E-3</v>
      </c>
      <c r="BN47" s="3">
        <v>1.2999999999999999E-2</v>
      </c>
      <c r="BP47" s="3">
        <v>5.0000000000000001E-3</v>
      </c>
      <c r="BS47" s="3">
        <v>2.5000000000000001E-2</v>
      </c>
      <c r="BV47" s="3">
        <v>7.0000000000000001E-3</v>
      </c>
      <c r="BW47" s="3">
        <v>1.2E-2</v>
      </c>
      <c r="BX47" s="3">
        <v>6.0000000000000001E-3</v>
      </c>
      <c r="BY47" s="3">
        <v>0.02</v>
      </c>
      <c r="BZ47" s="3">
        <v>8.9999999999999993E-3</v>
      </c>
      <c r="CA47" s="3">
        <v>3.0000000000000001E-3</v>
      </c>
      <c r="CB47" s="3">
        <v>0.01</v>
      </c>
      <c r="CI47" s="3">
        <v>3.0000000000000001E-3</v>
      </c>
      <c r="CJ47" s="3">
        <v>2E-3</v>
      </c>
      <c r="CL47" s="3">
        <v>3.0000000000000001E-3</v>
      </c>
      <c r="CO47" s="3">
        <v>1.2999999999999999E-2</v>
      </c>
      <c r="CP47" s="3">
        <v>8.0000000000000002E-3</v>
      </c>
      <c r="CT47" s="3">
        <v>0.01</v>
      </c>
      <c r="CV47" s="3">
        <v>5.0000000000000001E-3</v>
      </c>
    </row>
    <row r="48" spans="1:102" s="3" customFormat="1" x14ac:dyDescent="0.3">
      <c r="A48" s="3" t="s">
        <v>36</v>
      </c>
      <c r="B48" s="32" t="s">
        <v>643</v>
      </c>
      <c r="C48" s="32"/>
      <c r="D48" s="3">
        <v>6.0000000000000001E-3</v>
      </c>
      <c r="E48" s="3">
        <v>6.0000000000000001E-3</v>
      </c>
      <c r="G48" s="3">
        <v>0.01</v>
      </c>
      <c r="H48" s="3">
        <v>7.0000000000000001E-3</v>
      </c>
      <c r="I48" s="3">
        <v>0.01</v>
      </c>
      <c r="J48" s="3">
        <v>3.3000000000000002E-2</v>
      </c>
      <c r="K48" s="3">
        <v>1.0999999999999999E-2</v>
      </c>
      <c r="L48" s="3">
        <v>4.9000000000000002E-2</v>
      </c>
      <c r="M48" s="3">
        <v>5.0000000000000001E-3</v>
      </c>
      <c r="N48" s="3">
        <v>5.0000000000000001E-3</v>
      </c>
      <c r="O48" s="3">
        <v>2.8000000000000001E-2</v>
      </c>
      <c r="P48" s="3">
        <v>0.17100000000000001</v>
      </c>
      <c r="Q48" s="3">
        <v>1.4999999999999999E-2</v>
      </c>
      <c r="R48" s="3">
        <v>8.0000000000000002E-3</v>
      </c>
      <c r="S48" s="3">
        <v>8.0000000000000002E-3</v>
      </c>
      <c r="U48" s="3">
        <v>1.6E-2</v>
      </c>
      <c r="V48" s="3">
        <v>6.0000000000000001E-3</v>
      </c>
      <c r="W48" s="3">
        <v>0.01</v>
      </c>
      <c r="AA48" s="3">
        <v>1.2999999999999999E-2</v>
      </c>
      <c r="AC48" s="3">
        <v>4.7E-2</v>
      </c>
      <c r="AD48" s="3">
        <v>7.2999999999999995E-2</v>
      </c>
      <c r="AE48" s="3">
        <v>2.5999999999999999E-2</v>
      </c>
      <c r="AF48" s="3">
        <v>1.6E-2</v>
      </c>
      <c r="AG48" s="3">
        <v>4.2000000000000003E-2</v>
      </c>
      <c r="AH48" s="3">
        <v>4.7E-2</v>
      </c>
      <c r="AL48" s="3">
        <v>2.1999999999999999E-2</v>
      </c>
      <c r="AO48" s="3">
        <v>0.01</v>
      </c>
      <c r="AP48" s="3">
        <v>8.0000000000000002E-3</v>
      </c>
      <c r="AQ48" s="3">
        <v>4.9000000000000002E-2</v>
      </c>
      <c r="AR48" s="3">
        <v>2.7E-2</v>
      </c>
      <c r="AS48" s="3">
        <v>1.2999999999999999E-2</v>
      </c>
      <c r="AU48" s="3">
        <v>2.1999999999999999E-2</v>
      </c>
      <c r="AV48" s="3">
        <v>1.7000000000000001E-2</v>
      </c>
      <c r="AW48" s="3">
        <v>1.6E-2</v>
      </c>
      <c r="AY48" s="3">
        <v>7.6999999999999999E-2</v>
      </c>
      <c r="BA48" s="3">
        <v>0.02</v>
      </c>
      <c r="BB48" s="3">
        <v>1.2999999999999999E-2</v>
      </c>
      <c r="BC48" s="3">
        <v>1.7000000000000001E-2</v>
      </c>
      <c r="BN48" s="3">
        <v>3.1E-2</v>
      </c>
      <c r="BP48" s="3">
        <v>1.9E-2</v>
      </c>
      <c r="BS48" s="3">
        <v>7.2999999999999995E-2</v>
      </c>
      <c r="BV48" s="3">
        <v>4.2000000000000003E-2</v>
      </c>
      <c r="BW48" s="3">
        <v>4.2999999999999997E-2</v>
      </c>
      <c r="BX48" s="3">
        <v>2.4E-2</v>
      </c>
      <c r="BY48" s="3">
        <v>8.5000000000000006E-2</v>
      </c>
      <c r="BZ48" s="3">
        <v>3.6999999999999998E-2</v>
      </c>
      <c r="CA48" s="3">
        <v>1.2999999999999999E-2</v>
      </c>
      <c r="CB48" s="3">
        <v>0.03</v>
      </c>
      <c r="CC48" s="3">
        <v>2.5999999999999999E-2</v>
      </c>
      <c r="CI48" s="3">
        <v>0.02</v>
      </c>
      <c r="CJ48" s="3">
        <v>1.2E-2</v>
      </c>
      <c r="CL48" s="3">
        <v>2.8000000000000001E-2</v>
      </c>
      <c r="CO48" s="3">
        <v>2.7E-2</v>
      </c>
      <c r="CP48" s="3">
        <v>1.0999999999999999E-2</v>
      </c>
      <c r="CT48" s="3">
        <v>2.5999999999999999E-2</v>
      </c>
      <c r="CV48" s="3">
        <v>8.9999999999999993E-3</v>
      </c>
    </row>
    <row r="49" spans="1:100" s="3" customFormat="1" x14ac:dyDescent="0.3">
      <c r="A49" s="3" t="s">
        <v>37</v>
      </c>
      <c r="B49" s="32" t="s">
        <v>644</v>
      </c>
      <c r="C49" s="32"/>
      <c r="D49" s="3">
        <v>6.0000000000000001E-3</v>
      </c>
      <c r="E49" s="3">
        <v>6.0000000000000001E-3</v>
      </c>
      <c r="G49" s="3">
        <v>1.0999999999999999E-2</v>
      </c>
      <c r="H49" s="3">
        <v>7.0000000000000001E-3</v>
      </c>
      <c r="I49" s="3">
        <v>1.0999999999999999E-2</v>
      </c>
      <c r="J49" s="3">
        <v>3.6999999999999998E-2</v>
      </c>
      <c r="K49" s="3">
        <v>1.0999999999999999E-2</v>
      </c>
      <c r="L49" s="3">
        <v>5.3999999999999999E-2</v>
      </c>
      <c r="M49" s="3">
        <v>5.0000000000000001E-3</v>
      </c>
      <c r="N49" s="3">
        <v>6.0000000000000001E-3</v>
      </c>
      <c r="O49" s="3">
        <v>2.8000000000000001E-2</v>
      </c>
      <c r="P49" s="3">
        <v>0.16700000000000001</v>
      </c>
      <c r="Q49" s="3">
        <v>2.5000000000000001E-2</v>
      </c>
      <c r="R49" s="3">
        <v>8.0000000000000002E-3</v>
      </c>
      <c r="S49" s="3">
        <v>7.0000000000000001E-3</v>
      </c>
      <c r="U49" s="3">
        <v>1.7000000000000001E-2</v>
      </c>
      <c r="V49" s="3">
        <v>5.0000000000000001E-3</v>
      </c>
      <c r="W49" s="3">
        <v>1.7000000000000001E-2</v>
      </c>
      <c r="AA49" s="3">
        <v>8.0000000000000002E-3</v>
      </c>
      <c r="AC49" s="3">
        <v>4.1000000000000002E-2</v>
      </c>
      <c r="AD49" s="3">
        <v>6.3E-2</v>
      </c>
      <c r="AE49" s="3">
        <v>2.1999999999999999E-2</v>
      </c>
      <c r="AF49" s="3">
        <v>1.7000000000000001E-2</v>
      </c>
      <c r="AG49" s="3">
        <v>3.6999999999999998E-2</v>
      </c>
      <c r="AH49" s="3">
        <v>5.0999999999999997E-2</v>
      </c>
      <c r="AL49" s="3">
        <v>0.02</v>
      </c>
      <c r="AO49" s="3">
        <v>1.4E-2</v>
      </c>
      <c r="AP49" s="3">
        <v>8.0000000000000002E-3</v>
      </c>
      <c r="AQ49" s="3">
        <v>4.1000000000000002E-2</v>
      </c>
      <c r="AR49" s="3">
        <v>1.9E-2</v>
      </c>
      <c r="AS49" s="3">
        <v>1.2999999999999999E-2</v>
      </c>
      <c r="AU49" s="3">
        <v>1.0999999999999999E-2</v>
      </c>
      <c r="AV49" s="3">
        <v>5.0000000000000001E-3</v>
      </c>
      <c r="AW49" s="3">
        <v>7.0000000000000001E-3</v>
      </c>
      <c r="AY49" s="3">
        <v>5.7000000000000002E-2</v>
      </c>
      <c r="BA49" s="3">
        <v>1.6E-2</v>
      </c>
      <c r="BB49" s="3">
        <v>0.01</v>
      </c>
      <c r="BC49" s="3">
        <v>1.2999999999999999E-2</v>
      </c>
      <c r="BN49" s="3">
        <v>2.9000000000000001E-2</v>
      </c>
      <c r="BP49" s="3">
        <v>1.9E-2</v>
      </c>
      <c r="BS49" s="3">
        <v>8.4000000000000005E-2</v>
      </c>
      <c r="BV49" s="3">
        <v>4.4999999999999998E-2</v>
      </c>
      <c r="BW49" s="3">
        <v>4.9000000000000002E-2</v>
      </c>
      <c r="BX49" s="3">
        <v>2.3E-2</v>
      </c>
      <c r="BY49" s="3">
        <v>8.8999999999999996E-2</v>
      </c>
      <c r="BZ49" s="3">
        <v>3.7999999999999999E-2</v>
      </c>
      <c r="CA49" s="3">
        <v>1.2E-2</v>
      </c>
      <c r="CB49" s="3">
        <v>2.5000000000000001E-2</v>
      </c>
      <c r="CC49" s="3">
        <v>3.1E-2</v>
      </c>
      <c r="CI49" s="3">
        <v>2.3E-2</v>
      </c>
      <c r="CJ49" s="3">
        <v>1.2999999999999999E-2</v>
      </c>
      <c r="CL49" s="3">
        <v>3.3000000000000002E-2</v>
      </c>
      <c r="CO49" s="3">
        <v>2.7E-2</v>
      </c>
      <c r="CP49" s="3">
        <v>8.0000000000000002E-3</v>
      </c>
      <c r="CT49" s="3">
        <v>2.5999999999999999E-2</v>
      </c>
      <c r="CV49" s="3">
        <v>8.9999999999999993E-3</v>
      </c>
    </row>
    <row r="50" spans="1:100" s="3" customFormat="1" x14ac:dyDescent="0.3">
      <c r="A50" s="3" t="s">
        <v>38</v>
      </c>
      <c r="B50" s="32" t="s">
        <v>645</v>
      </c>
      <c r="C50" s="32"/>
      <c r="D50" s="3">
        <v>1.2999999999999999E-2</v>
      </c>
      <c r="E50" s="3">
        <v>1.4E-2</v>
      </c>
      <c r="G50" s="3">
        <v>1.7000000000000001E-2</v>
      </c>
      <c r="H50" s="3">
        <v>1.0999999999999999E-2</v>
      </c>
      <c r="I50" s="3">
        <v>1.7000000000000001E-2</v>
      </c>
      <c r="J50" s="3">
        <v>5.7000000000000002E-2</v>
      </c>
      <c r="K50" s="3">
        <v>1.9E-2</v>
      </c>
      <c r="L50" s="3">
        <v>9.4E-2</v>
      </c>
      <c r="M50" s="3">
        <v>8.9999999999999993E-3</v>
      </c>
      <c r="N50" s="3">
        <v>0.01</v>
      </c>
      <c r="O50" s="3">
        <v>6.8000000000000005E-2</v>
      </c>
      <c r="P50" s="3">
        <v>0.35899999999999999</v>
      </c>
      <c r="Q50" s="3">
        <v>2.3E-2</v>
      </c>
      <c r="R50" s="3">
        <v>1.2999999999999999E-2</v>
      </c>
      <c r="S50" s="3">
        <v>1.2999999999999999E-2</v>
      </c>
      <c r="U50" s="3">
        <v>2.8000000000000001E-2</v>
      </c>
      <c r="V50" s="3">
        <v>0.01</v>
      </c>
      <c r="W50" s="3">
        <v>1.4999999999999999E-2</v>
      </c>
      <c r="AA50" s="3">
        <v>1.4999999999999999E-2</v>
      </c>
      <c r="AC50" s="3">
        <v>7.6999999999999999E-2</v>
      </c>
      <c r="AD50" s="3">
        <v>0.105</v>
      </c>
      <c r="AE50" s="3">
        <v>4.2000000000000003E-2</v>
      </c>
      <c r="AF50" s="3">
        <v>2.7E-2</v>
      </c>
      <c r="AG50" s="3">
        <v>5.6000000000000001E-2</v>
      </c>
      <c r="AH50" s="3">
        <v>6.6000000000000003E-2</v>
      </c>
      <c r="AL50" s="3">
        <v>0.03</v>
      </c>
      <c r="AO50" s="3">
        <v>1.4999999999999999E-2</v>
      </c>
      <c r="AP50" s="3">
        <v>0.01</v>
      </c>
      <c r="AQ50" s="3">
        <v>6.6000000000000003E-2</v>
      </c>
      <c r="AR50" s="3">
        <v>1.7999999999999999E-2</v>
      </c>
      <c r="AS50" s="3">
        <v>1.6E-2</v>
      </c>
      <c r="AU50" s="3">
        <v>2.1999999999999999E-2</v>
      </c>
      <c r="AV50" s="3">
        <v>1.2999999999999999E-2</v>
      </c>
      <c r="AW50" s="3">
        <v>1.2E-2</v>
      </c>
      <c r="AY50" s="3">
        <v>9.6000000000000002E-2</v>
      </c>
      <c r="BA50" s="3">
        <v>3.4000000000000002E-2</v>
      </c>
      <c r="BB50" s="3">
        <v>2.1999999999999999E-2</v>
      </c>
      <c r="BC50" s="3">
        <v>2.9000000000000001E-2</v>
      </c>
      <c r="BN50" s="3">
        <v>0.05</v>
      </c>
      <c r="BP50" s="3">
        <v>2.4E-2</v>
      </c>
      <c r="BS50" s="3">
        <v>0.14299999999999999</v>
      </c>
      <c r="BV50" s="3">
        <v>8.2000000000000003E-2</v>
      </c>
      <c r="BW50" s="3">
        <v>8.4000000000000005E-2</v>
      </c>
      <c r="BX50" s="3">
        <v>3.3000000000000002E-2</v>
      </c>
      <c r="BY50" s="3">
        <v>0.128</v>
      </c>
      <c r="BZ50" s="3">
        <v>5.5E-2</v>
      </c>
      <c r="CA50" s="3">
        <v>1.7000000000000001E-2</v>
      </c>
      <c r="CB50" s="3">
        <v>4.2000000000000003E-2</v>
      </c>
      <c r="CC50" s="3">
        <v>0.05</v>
      </c>
      <c r="CI50" s="3">
        <v>4.3999999999999997E-2</v>
      </c>
      <c r="CJ50" s="3">
        <v>2.5000000000000001E-2</v>
      </c>
      <c r="CL50" s="3">
        <v>5.2999999999999999E-2</v>
      </c>
      <c r="CO50" s="3">
        <v>0.06</v>
      </c>
      <c r="CP50" s="3">
        <v>1.6E-2</v>
      </c>
      <c r="CT50" s="3">
        <v>3.9E-2</v>
      </c>
      <c r="CV50" s="3">
        <v>1.4E-2</v>
      </c>
    </row>
    <row r="51" spans="1:100" s="3" customFormat="1" x14ac:dyDescent="0.3">
      <c r="A51" s="3" t="s">
        <v>39</v>
      </c>
      <c r="B51" s="32" t="s">
        <v>646</v>
      </c>
      <c r="C51" s="32"/>
      <c r="D51" s="3">
        <v>1.2E-2</v>
      </c>
      <c r="E51" s="3">
        <v>1.2999999999999999E-2</v>
      </c>
      <c r="G51" s="3">
        <v>1.7999999999999999E-2</v>
      </c>
      <c r="H51" s="3">
        <v>1.0999999999999999E-2</v>
      </c>
      <c r="I51" s="3">
        <v>1.7000000000000001E-2</v>
      </c>
      <c r="J51" s="3">
        <v>5.8000000000000003E-2</v>
      </c>
      <c r="K51" s="3">
        <v>1.7000000000000001E-2</v>
      </c>
      <c r="L51" s="3">
        <v>6.6000000000000003E-2</v>
      </c>
      <c r="M51" s="3">
        <v>7.0000000000000001E-3</v>
      </c>
      <c r="N51" s="3">
        <v>7.0000000000000001E-3</v>
      </c>
      <c r="O51" s="3">
        <v>0.05</v>
      </c>
      <c r="P51" s="3">
        <v>0.16200000000000001</v>
      </c>
      <c r="Q51" s="3">
        <v>4.7E-2</v>
      </c>
      <c r="R51" s="3">
        <v>8.9999999999999993E-3</v>
      </c>
      <c r="S51" s="3">
        <v>8.9999999999999993E-3</v>
      </c>
      <c r="U51" s="3">
        <v>3.2000000000000001E-2</v>
      </c>
      <c r="V51" s="3">
        <v>7.0000000000000001E-3</v>
      </c>
      <c r="W51" s="3">
        <v>3.1E-2</v>
      </c>
      <c r="AA51" s="3">
        <v>1.9E-2</v>
      </c>
      <c r="AC51" s="3">
        <v>9.7000000000000003E-2</v>
      </c>
      <c r="AD51" s="3">
        <v>8.3000000000000004E-2</v>
      </c>
      <c r="AE51" s="3">
        <v>4.9000000000000002E-2</v>
      </c>
      <c r="AF51" s="3">
        <v>0.03</v>
      </c>
      <c r="AG51" s="3">
        <v>0.06</v>
      </c>
      <c r="AH51" s="3">
        <v>6.0999999999999999E-2</v>
      </c>
      <c r="AL51" s="3">
        <v>3.2000000000000001E-2</v>
      </c>
      <c r="AO51" s="3">
        <v>1.6E-2</v>
      </c>
      <c r="AP51" s="3">
        <v>8.0000000000000002E-3</v>
      </c>
      <c r="AQ51" s="3">
        <v>0.05</v>
      </c>
      <c r="AR51" s="3">
        <v>6.2E-2</v>
      </c>
      <c r="AS51" s="3">
        <v>1.7999999999999999E-2</v>
      </c>
      <c r="AU51" s="3">
        <v>2.7E-2</v>
      </c>
      <c r="AV51" s="3">
        <v>1.4E-2</v>
      </c>
      <c r="AW51" s="3">
        <v>0.01</v>
      </c>
      <c r="AY51" s="3">
        <v>8.4000000000000005E-2</v>
      </c>
      <c r="BA51" s="3">
        <v>2.5999999999999999E-2</v>
      </c>
      <c r="BB51" s="3">
        <v>1.7000000000000001E-2</v>
      </c>
      <c r="BC51" s="3">
        <v>2.3E-2</v>
      </c>
      <c r="BN51" s="3">
        <v>6.6000000000000003E-2</v>
      </c>
      <c r="BP51" s="3">
        <v>2.5999999999999999E-2</v>
      </c>
      <c r="BS51" s="3">
        <v>0.13200000000000001</v>
      </c>
      <c r="BV51" s="3">
        <v>5.3999999999999999E-2</v>
      </c>
      <c r="BW51" s="3">
        <v>6.6000000000000003E-2</v>
      </c>
      <c r="BX51" s="3">
        <v>0.03</v>
      </c>
      <c r="BY51" s="3">
        <v>8.7999999999999995E-2</v>
      </c>
      <c r="BZ51" s="3">
        <v>3.7999999999999999E-2</v>
      </c>
      <c r="CA51" s="3">
        <v>1.6E-2</v>
      </c>
      <c r="CB51" s="3">
        <v>3.3000000000000002E-2</v>
      </c>
      <c r="CC51" s="3">
        <v>3.2000000000000001E-2</v>
      </c>
      <c r="CI51" s="3">
        <v>1.2999999999999999E-2</v>
      </c>
      <c r="CJ51" s="3">
        <v>8.0000000000000002E-3</v>
      </c>
      <c r="CL51" s="3">
        <v>3.9E-2</v>
      </c>
      <c r="CO51" s="3">
        <v>2.5999999999999999E-2</v>
      </c>
      <c r="CP51" s="3">
        <v>2.5000000000000001E-2</v>
      </c>
      <c r="CT51" s="3">
        <v>5.1999999999999998E-2</v>
      </c>
      <c r="CV51" s="3">
        <v>1.6E-2</v>
      </c>
    </row>
    <row r="52" spans="1:100" s="3" customFormat="1" x14ac:dyDescent="0.3">
      <c r="A52" s="3" t="s">
        <v>40</v>
      </c>
      <c r="B52" s="32" t="s">
        <v>647</v>
      </c>
      <c r="C52" s="32"/>
      <c r="D52" s="3">
        <v>1E-3</v>
      </c>
      <c r="E52" s="3">
        <v>1E-3</v>
      </c>
      <c r="G52" s="3">
        <v>3.0000000000000001E-3</v>
      </c>
      <c r="H52" s="3">
        <v>2E-3</v>
      </c>
      <c r="I52" s="3">
        <v>3.0000000000000001E-3</v>
      </c>
      <c r="J52" s="3">
        <v>8.9999999999999993E-3</v>
      </c>
      <c r="K52" s="3">
        <v>2E-3</v>
      </c>
      <c r="L52" s="3">
        <v>2.1999999999999999E-2</v>
      </c>
      <c r="M52" s="3">
        <v>2E-3</v>
      </c>
      <c r="N52" s="3">
        <v>2E-3</v>
      </c>
      <c r="O52" s="3">
        <v>8.0000000000000002E-3</v>
      </c>
      <c r="P52" s="3">
        <v>7.3999999999999996E-2</v>
      </c>
      <c r="Q52" s="3">
        <v>0.02</v>
      </c>
      <c r="R52" s="3">
        <v>3.0000000000000001E-3</v>
      </c>
      <c r="S52" s="3">
        <v>3.0000000000000001E-3</v>
      </c>
      <c r="U52" s="3">
        <v>2E-3</v>
      </c>
      <c r="V52" s="3">
        <v>2E-3</v>
      </c>
      <c r="W52" s="3">
        <v>1.2999999999999999E-2</v>
      </c>
      <c r="AA52" s="3">
        <v>7.0000000000000001E-3</v>
      </c>
      <c r="AC52" s="3">
        <v>6.0000000000000001E-3</v>
      </c>
      <c r="AD52" s="3">
        <v>1.4999999999999999E-2</v>
      </c>
      <c r="AE52" s="3">
        <v>4.0000000000000001E-3</v>
      </c>
      <c r="AF52" s="3">
        <v>0.01</v>
      </c>
      <c r="AG52" s="3">
        <v>1.6E-2</v>
      </c>
      <c r="AH52" s="3">
        <v>2.4E-2</v>
      </c>
      <c r="AL52" s="3">
        <v>0.01</v>
      </c>
      <c r="AO52" s="3">
        <v>8.0000000000000002E-3</v>
      </c>
      <c r="AP52" s="3">
        <v>3.0000000000000001E-3</v>
      </c>
      <c r="AQ52" s="3">
        <v>1.6E-2</v>
      </c>
      <c r="AR52" s="3">
        <v>6.0000000000000001E-3</v>
      </c>
      <c r="AS52" s="3">
        <v>5.0000000000000001E-3</v>
      </c>
      <c r="AU52" s="3">
        <v>8.9999999999999993E-3</v>
      </c>
      <c r="AV52" s="3">
        <v>2.1000000000000001E-2</v>
      </c>
      <c r="AW52" s="3">
        <v>1E-3</v>
      </c>
      <c r="AY52" s="3">
        <v>2.1000000000000001E-2</v>
      </c>
      <c r="BA52" s="3">
        <v>2E-3</v>
      </c>
      <c r="BB52" s="3">
        <v>1E-3</v>
      </c>
      <c r="BC52" s="3">
        <v>1E-3</v>
      </c>
      <c r="BN52" s="3">
        <v>8.0000000000000002E-3</v>
      </c>
      <c r="BP52" s="3">
        <v>1.2E-2</v>
      </c>
      <c r="BS52" s="3">
        <v>3.7999999999999999E-2</v>
      </c>
      <c r="BV52" s="3">
        <v>1.7000000000000001E-2</v>
      </c>
      <c r="BW52" s="3">
        <v>2.1999999999999999E-2</v>
      </c>
      <c r="BX52" s="3">
        <v>6.0000000000000001E-3</v>
      </c>
      <c r="BY52" s="3">
        <v>3.4000000000000002E-2</v>
      </c>
      <c r="BZ52" s="3">
        <v>1.4999999999999999E-2</v>
      </c>
      <c r="CA52" s="3">
        <v>3.0000000000000001E-3</v>
      </c>
      <c r="CB52" s="3">
        <v>5.0000000000000001E-3</v>
      </c>
      <c r="CC52" s="3">
        <v>1.2E-2</v>
      </c>
      <c r="CI52" s="3">
        <v>1.2E-2</v>
      </c>
      <c r="CJ52" s="3">
        <v>7.0000000000000001E-3</v>
      </c>
      <c r="CL52" s="3">
        <v>3.0000000000000001E-3</v>
      </c>
      <c r="CO52" s="3">
        <v>1.4E-2</v>
      </c>
      <c r="CP52" s="3">
        <v>2E-3</v>
      </c>
      <c r="CT52" s="3">
        <v>0.01</v>
      </c>
      <c r="CV52" s="3">
        <v>6.0000000000000001E-3</v>
      </c>
    </row>
    <row r="53" spans="1:100" x14ac:dyDescent="0.3">
      <c r="A53" t="s">
        <v>41</v>
      </c>
      <c r="B53" s="6" t="s">
        <v>648</v>
      </c>
      <c r="D53">
        <v>1E-3</v>
      </c>
      <c r="E53">
        <v>1E-3</v>
      </c>
      <c r="G53">
        <v>4.0000000000000001E-3</v>
      </c>
      <c r="H53">
        <v>2E-3</v>
      </c>
      <c r="I53">
        <v>4.0000000000000001E-3</v>
      </c>
      <c r="J53">
        <v>1.2E-2</v>
      </c>
      <c r="K53">
        <v>2E-3</v>
      </c>
      <c r="L53">
        <v>1.7999999999999999E-2</v>
      </c>
      <c r="M53">
        <v>2E-3</v>
      </c>
      <c r="N53">
        <v>2E-3</v>
      </c>
      <c r="O53">
        <v>8.9999999999999993E-3</v>
      </c>
      <c r="P53">
        <v>6.3E-2</v>
      </c>
      <c r="Q53">
        <v>0.01</v>
      </c>
      <c r="R53">
        <v>5.0000000000000001E-3</v>
      </c>
      <c r="S53">
        <v>5.0000000000000001E-3</v>
      </c>
      <c r="U53">
        <v>2E-3</v>
      </c>
      <c r="V53">
        <v>4.0000000000000001E-3</v>
      </c>
      <c r="W53">
        <v>6.0000000000000001E-3</v>
      </c>
      <c r="AA53">
        <v>8.0000000000000002E-3</v>
      </c>
      <c r="AC53">
        <v>3.0000000000000001E-3</v>
      </c>
      <c r="AD53">
        <v>1.9E-2</v>
      </c>
      <c r="AE53">
        <v>2E-3</v>
      </c>
      <c r="AF53">
        <v>1.2E-2</v>
      </c>
      <c r="AG53">
        <v>2.5000000000000001E-2</v>
      </c>
      <c r="AH53">
        <v>3.1E-2</v>
      </c>
      <c r="AL53">
        <v>0.01</v>
      </c>
      <c r="AO53">
        <v>2E-3</v>
      </c>
      <c r="AP53">
        <v>2E-3</v>
      </c>
      <c r="AQ53">
        <v>1.0999999999999999E-2</v>
      </c>
      <c r="AR53">
        <v>2E-3</v>
      </c>
      <c r="AS53">
        <v>5.0000000000000001E-3</v>
      </c>
      <c r="AU53">
        <v>0.01</v>
      </c>
      <c r="AV53">
        <v>0.01</v>
      </c>
      <c r="AY53">
        <v>1.9E-2</v>
      </c>
      <c r="BA53">
        <v>6.0000000000000001E-3</v>
      </c>
      <c r="BB53">
        <v>4.0000000000000001E-3</v>
      </c>
      <c r="BC53">
        <v>5.0000000000000001E-3</v>
      </c>
      <c r="BP53">
        <v>1.4E-2</v>
      </c>
      <c r="BS53">
        <v>2.7E-2</v>
      </c>
      <c r="BV53">
        <v>4.5999999999999999E-2</v>
      </c>
      <c r="BW53">
        <v>6.7000000000000004E-2</v>
      </c>
      <c r="BX53">
        <v>1.2E-2</v>
      </c>
      <c r="BY53">
        <v>3.5999999999999997E-2</v>
      </c>
      <c r="BZ53">
        <v>1.6E-2</v>
      </c>
      <c r="CA53">
        <v>7.0000000000000001E-3</v>
      </c>
      <c r="CB53">
        <v>1.2999999999999999E-2</v>
      </c>
      <c r="CI53">
        <v>8.0000000000000002E-3</v>
      </c>
      <c r="CJ53">
        <v>4.0000000000000001E-3</v>
      </c>
      <c r="CL53">
        <v>3.0000000000000001E-3</v>
      </c>
      <c r="CO53">
        <v>1.4999999999999999E-2</v>
      </c>
      <c r="CT53">
        <v>0.01</v>
      </c>
      <c r="CV53">
        <v>5.0000000000000001E-3</v>
      </c>
    </row>
    <row r="54" spans="1:100" s="3" customFormat="1" x14ac:dyDescent="0.3">
      <c r="A54" s="3" t="s">
        <v>50</v>
      </c>
      <c r="B54" s="154" t="s">
        <v>649</v>
      </c>
      <c r="C54" s="32"/>
      <c r="D54" s="3">
        <v>6.0000000000000001E-3</v>
      </c>
      <c r="E54" s="3">
        <v>7.0000000000000001E-3</v>
      </c>
      <c r="G54" s="3">
        <v>8.0000000000000002E-3</v>
      </c>
      <c r="H54" s="3">
        <v>5.0000000000000001E-3</v>
      </c>
      <c r="I54" s="3">
        <v>8.0000000000000002E-3</v>
      </c>
      <c r="J54" s="3">
        <v>2.5999999999999999E-2</v>
      </c>
      <c r="K54" s="3">
        <v>1.0999999999999999E-2</v>
      </c>
      <c r="L54" s="3">
        <v>4.9000000000000002E-2</v>
      </c>
      <c r="M54" s="3">
        <v>5.0000000000000001E-3</v>
      </c>
      <c r="N54" s="3">
        <v>5.0000000000000001E-3</v>
      </c>
      <c r="O54" s="3">
        <v>4.9000000000000002E-2</v>
      </c>
      <c r="P54" s="3">
        <v>0.20100000000000001</v>
      </c>
      <c r="Q54" s="3">
        <v>3.1E-2</v>
      </c>
      <c r="R54" s="3">
        <v>8.9999999999999993E-3</v>
      </c>
      <c r="S54" s="3">
        <v>8.0000000000000002E-3</v>
      </c>
      <c r="U54" s="3">
        <v>1.7999999999999999E-2</v>
      </c>
      <c r="V54" s="3">
        <v>6.0000000000000001E-3</v>
      </c>
      <c r="W54" s="3">
        <v>0.02</v>
      </c>
      <c r="AA54" s="3">
        <v>1.2999999999999999E-2</v>
      </c>
      <c r="AC54" s="3">
        <v>5.1999999999999998E-2</v>
      </c>
      <c r="AD54" s="3">
        <v>6.2E-2</v>
      </c>
      <c r="AE54" s="3">
        <v>0.03</v>
      </c>
      <c r="AF54" s="3">
        <v>1.9E-2</v>
      </c>
      <c r="AG54" s="3">
        <v>0.03</v>
      </c>
      <c r="AH54" s="3">
        <v>4.3999999999999997E-2</v>
      </c>
      <c r="AL54" s="3">
        <v>2.4E-2</v>
      </c>
      <c r="AO54" s="3">
        <v>1.4E-2</v>
      </c>
      <c r="AP54" s="3">
        <v>8.0000000000000002E-3</v>
      </c>
      <c r="AQ54" s="3">
        <v>5.1999999999999998E-2</v>
      </c>
      <c r="AR54" s="3">
        <v>1.4999999999999999E-2</v>
      </c>
      <c r="AS54" s="3">
        <v>1.4999999999999999E-2</v>
      </c>
      <c r="AU54" s="3">
        <v>1.9E-2</v>
      </c>
      <c r="AV54" s="3">
        <v>1.2999999999999999E-2</v>
      </c>
      <c r="AW54" s="3">
        <v>1.2E-2</v>
      </c>
      <c r="AY54" s="3">
        <v>6.5000000000000002E-2</v>
      </c>
      <c r="BA54" s="3">
        <v>1.9E-2</v>
      </c>
      <c r="BB54" s="3">
        <v>1.2E-2</v>
      </c>
      <c r="BC54" s="3">
        <v>1.6E-2</v>
      </c>
      <c r="BN54" s="3">
        <v>2.7E-2</v>
      </c>
      <c r="BP54" s="3">
        <v>2.1000000000000001E-2</v>
      </c>
      <c r="BS54" s="3">
        <v>9.7000000000000003E-2</v>
      </c>
      <c r="BV54" s="3">
        <v>4.8000000000000001E-2</v>
      </c>
      <c r="BW54" s="3">
        <v>0.05</v>
      </c>
      <c r="BX54" s="3">
        <v>1.7999999999999999E-2</v>
      </c>
      <c r="BY54" s="3">
        <v>7.5999999999999998E-2</v>
      </c>
      <c r="BZ54" s="3">
        <v>3.3000000000000002E-2</v>
      </c>
      <c r="CA54" s="3">
        <v>0.01</v>
      </c>
      <c r="CB54" s="3">
        <v>2.5999999999999999E-2</v>
      </c>
      <c r="CC54" s="3">
        <v>2.9000000000000001E-2</v>
      </c>
      <c r="CI54" s="3">
        <v>2.5999999999999999E-2</v>
      </c>
      <c r="CJ54" s="3">
        <v>1.4999999999999999E-2</v>
      </c>
      <c r="CL54" s="3">
        <v>3.5999999999999997E-2</v>
      </c>
      <c r="CO54" s="3">
        <v>0.04</v>
      </c>
      <c r="CP54" s="3">
        <v>8.9999999999999993E-3</v>
      </c>
      <c r="CT54" s="3">
        <v>2.5999999999999999E-2</v>
      </c>
      <c r="CV54" s="3">
        <v>2.1000000000000001E-2</v>
      </c>
    </row>
    <row r="55" spans="1:100" x14ac:dyDescent="0.3">
      <c r="A55" t="s">
        <v>42</v>
      </c>
      <c r="B55" s="155"/>
      <c r="D55">
        <v>1E-3</v>
      </c>
      <c r="E55">
        <v>1E-3</v>
      </c>
      <c r="G55">
        <v>5.0000000000000001E-3</v>
      </c>
      <c r="H55">
        <v>3.0000000000000001E-3</v>
      </c>
      <c r="I55">
        <v>5.0000000000000001E-3</v>
      </c>
      <c r="J55">
        <v>1.7000000000000001E-2</v>
      </c>
      <c r="K55">
        <v>2E-3</v>
      </c>
      <c r="L55">
        <v>1.6E-2</v>
      </c>
      <c r="M55">
        <v>2E-3</v>
      </c>
      <c r="N55">
        <v>2E-3</v>
      </c>
      <c r="O55">
        <v>8.9999999999999993E-3</v>
      </c>
      <c r="P55">
        <v>0.121</v>
      </c>
      <c r="Q55">
        <v>1.6E-2</v>
      </c>
      <c r="R55">
        <v>4.0000000000000001E-3</v>
      </c>
      <c r="S55">
        <v>3.0000000000000001E-3</v>
      </c>
      <c r="U55">
        <v>1.4999999999999999E-2</v>
      </c>
      <c r="V55">
        <v>3.0000000000000001E-3</v>
      </c>
      <c r="W55">
        <v>0.01</v>
      </c>
      <c r="AA55">
        <v>8.0000000000000002E-3</v>
      </c>
      <c r="AC55">
        <v>2.9000000000000001E-2</v>
      </c>
      <c r="AD55">
        <v>3.9E-2</v>
      </c>
      <c r="AE55">
        <v>1.7000000000000001E-2</v>
      </c>
      <c r="AF55">
        <v>1.4E-2</v>
      </c>
      <c r="AG55">
        <v>2.3E-2</v>
      </c>
      <c r="AH55">
        <v>3.4000000000000002E-2</v>
      </c>
      <c r="AL55">
        <v>1.4E-2</v>
      </c>
      <c r="AO55">
        <v>8.0000000000000002E-3</v>
      </c>
      <c r="AP55">
        <v>3.0000000000000001E-3</v>
      </c>
      <c r="AQ55">
        <v>2.1000000000000001E-2</v>
      </c>
      <c r="AR55">
        <v>1.2E-2</v>
      </c>
      <c r="AS55">
        <v>0.01</v>
      </c>
      <c r="AU55">
        <v>0.01</v>
      </c>
      <c r="AV55">
        <v>1.0999999999999999E-2</v>
      </c>
      <c r="AW55">
        <v>3.0000000000000001E-3</v>
      </c>
      <c r="AY55">
        <v>1.2E-2</v>
      </c>
      <c r="BA55">
        <v>2.1999999999999999E-2</v>
      </c>
      <c r="BB55">
        <v>1.4E-2</v>
      </c>
      <c r="BC55">
        <v>1.9E-2</v>
      </c>
      <c r="BN55">
        <v>1.6E-2</v>
      </c>
      <c r="BP55">
        <v>1.9E-2</v>
      </c>
      <c r="BS55">
        <v>4.9000000000000002E-2</v>
      </c>
      <c r="BV55">
        <v>1.6E-2</v>
      </c>
      <c r="BW55">
        <v>1.4999999999999999E-2</v>
      </c>
      <c r="BX55">
        <v>3.2000000000000001E-2</v>
      </c>
      <c r="BY55">
        <v>4.1000000000000002E-2</v>
      </c>
      <c r="BZ55">
        <v>1.7999999999999999E-2</v>
      </c>
      <c r="CA55">
        <v>1.7000000000000001E-2</v>
      </c>
      <c r="CB55">
        <v>1.6E-2</v>
      </c>
      <c r="CC55">
        <v>2.3E-2</v>
      </c>
      <c r="CI55">
        <v>8.9999999999999993E-3</v>
      </c>
      <c r="CJ55">
        <v>5.0000000000000001E-3</v>
      </c>
      <c r="CL55">
        <v>3.2000000000000001E-2</v>
      </c>
      <c r="CO55">
        <v>5.0999999999999997E-2</v>
      </c>
      <c r="CP55">
        <v>5.0000000000000001E-3</v>
      </c>
      <c r="CT55">
        <v>1.2999999999999999E-2</v>
      </c>
      <c r="CV55">
        <v>7.0000000000000001E-3</v>
      </c>
    </row>
    <row r="56" spans="1:100" s="3" customFormat="1" x14ac:dyDescent="0.3">
      <c r="A56" s="3" t="s">
        <v>49</v>
      </c>
      <c r="B56" s="32" t="s">
        <v>650</v>
      </c>
      <c r="C56" s="32"/>
      <c r="D56" s="3">
        <v>1.2E-2</v>
      </c>
      <c r="E56" s="3">
        <v>1.2E-2</v>
      </c>
      <c r="G56" s="3">
        <v>1.2999999999999999E-2</v>
      </c>
      <c r="H56" s="3">
        <v>8.0000000000000002E-3</v>
      </c>
      <c r="I56" s="3">
        <v>1.2999999999999999E-2</v>
      </c>
      <c r="J56" s="3">
        <v>4.2999999999999997E-2</v>
      </c>
      <c r="K56" s="3">
        <v>1.7000000000000001E-2</v>
      </c>
      <c r="L56" s="3">
        <v>6.6000000000000003E-2</v>
      </c>
      <c r="M56" s="3">
        <v>7.0000000000000001E-3</v>
      </c>
      <c r="N56" s="3">
        <v>7.0000000000000001E-3</v>
      </c>
      <c r="O56" s="3">
        <v>4.7E-2</v>
      </c>
      <c r="P56" s="3">
        <v>0.28199999999999997</v>
      </c>
      <c r="Q56" s="3">
        <v>0.04</v>
      </c>
      <c r="R56" s="3">
        <v>1.0999999999999999E-2</v>
      </c>
      <c r="S56" s="3">
        <v>0.01</v>
      </c>
      <c r="U56" s="3">
        <v>2.1000000000000001E-2</v>
      </c>
      <c r="V56" s="3">
        <v>8.0000000000000002E-3</v>
      </c>
      <c r="W56" s="3">
        <v>2.5999999999999999E-2</v>
      </c>
      <c r="AA56" s="3">
        <v>1.4999999999999999E-2</v>
      </c>
      <c r="AC56" s="3">
        <v>4.7E-2</v>
      </c>
      <c r="AD56" s="3">
        <v>7.8E-2</v>
      </c>
      <c r="AE56" s="3">
        <v>2.5999999999999999E-2</v>
      </c>
      <c r="AF56" s="3">
        <v>2.1999999999999999E-2</v>
      </c>
      <c r="AG56" s="3">
        <v>4.5999999999999999E-2</v>
      </c>
      <c r="AH56" s="3">
        <v>5.7000000000000002E-2</v>
      </c>
      <c r="AL56" s="3">
        <v>2.4E-2</v>
      </c>
      <c r="AO56" s="3">
        <v>1.6E-2</v>
      </c>
      <c r="AP56" s="3">
        <v>8.9999999999999993E-3</v>
      </c>
      <c r="AQ56" s="3">
        <v>5.6000000000000001E-2</v>
      </c>
      <c r="AR56" s="3">
        <v>1.6E-2</v>
      </c>
      <c r="AS56" s="3">
        <v>1.7999999999999999E-2</v>
      </c>
      <c r="AU56" s="3">
        <v>2.1999999999999999E-2</v>
      </c>
      <c r="AV56" s="3">
        <v>1.7000000000000001E-2</v>
      </c>
      <c r="AW56" s="3">
        <v>0.01</v>
      </c>
      <c r="AY56" s="3">
        <v>8.3000000000000004E-2</v>
      </c>
      <c r="BA56" s="3">
        <v>1.9E-2</v>
      </c>
      <c r="BB56" s="3">
        <v>1.2E-2</v>
      </c>
      <c r="BC56" s="3">
        <v>1.6E-2</v>
      </c>
      <c r="BN56" s="3">
        <v>4.2000000000000003E-2</v>
      </c>
      <c r="BP56" s="3">
        <v>2.4E-2</v>
      </c>
      <c r="BS56" s="3">
        <v>0.107</v>
      </c>
      <c r="BV56" s="3">
        <v>6.6000000000000003E-2</v>
      </c>
      <c r="BW56" s="3">
        <v>7.0999999999999994E-2</v>
      </c>
      <c r="BX56" s="3">
        <v>2.8000000000000001E-2</v>
      </c>
      <c r="BY56" s="3">
        <v>0.122</v>
      </c>
      <c r="BZ56" s="3">
        <v>5.2999999999999999E-2</v>
      </c>
      <c r="CA56" s="3">
        <v>1.4999999999999999E-2</v>
      </c>
      <c r="CB56" s="3">
        <v>0.03</v>
      </c>
      <c r="CC56" s="3">
        <v>3.7999999999999999E-2</v>
      </c>
      <c r="CI56" s="3">
        <v>3.1E-2</v>
      </c>
      <c r="CJ56" s="3">
        <v>1.7999999999999999E-2</v>
      </c>
      <c r="CL56" s="3">
        <v>4.4999999999999998E-2</v>
      </c>
      <c r="CO56" s="3">
        <v>3.3000000000000002E-2</v>
      </c>
      <c r="CP56" s="3">
        <v>0.01</v>
      </c>
      <c r="CT56" s="3">
        <v>2.5999999999999999E-2</v>
      </c>
      <c r="CV56" s="3">
        <v>1.2999999999999999E-2</v>
      </c>
    </row>
    <row r="57" spans="1:100" s="4" customFormat="1" x14ac:dyDescent="0.3">
      <c r="A57" s="4" t="s">
        <v>51</v>
      </c>
      <c r="B57" s="18"/>
      <c r="C57" s="18"/>
      <c r="D57" s="4">
        <v>6.0000000000000001E-3</v>
      </c>
      <c r="E57" s="4">
        <v>6.0000000000000001E-3</v>
      </c>
      <c r="G57" s="4">
        <v>8.9999999999999993E-3</v>
      </c>
      <c r="H57" s="4">
        <v>6.0000000000000001E-3</v>
      </c>
      <c r="I57" s="4">
        <v>8.9999999999999993E-3</v>
      </c>
      <c r="J57" s="4">
        <v>2.9000000000000001E-2</v>
      </c>
      <c r="K57" s="4">
        <v>0.01</v>
      </c>
      <c r="L57" s="4">
        <v>3.2000000000000001E-2</v>
      </c>
      <c r="M57" s="4">
        <v>3.0000000000000001E-3</v>
      </c>
      <c r="N57" s="4">
        <v>3.0000000000000001E-3</v>
      </c>
      <c r="O57" s="4">
        <v>4.9000000000000002E-2</v>
      </c>
      <c r="P57" s="4">
        <v>0.17599999999999999</v>
      </c>
      <c r="Q57" s="4">
        <v>6.5000000000000002E-2</v>
      </c>
      <c r="R57" s="4">
        <v>4.7E-2</v>
      </c>
      <c r="S57" s="4">
        <v>4.5999999999999999E-2</v>
      </c>
      <c r="U57" s="4">
        <v>6.8000000000000005E-2</v>
      </c>
      <c r="V57" s="4">
        <v>3.4000000000000002E-2</v>
      </c>
      <c r="W57" s="4">
        <v>4.2999999999999997E-2</v>
      </c>
      <c r="AA57" s="4">
        <v>8.6999999999999994E-2</v>
      </c>
      <c r="AC57" s="4">
        <v>4.4999999999999998E-2</v>
      </c>
      <c r="AD57" s="4">
        <v>6.6000000000000003E-2</v>
      </c>
      <c r="AE57" s="4">
        <v>2.8000000000000001E-2</v>
      </c>
      <c r="AF57" s="4">
        <v>1.7999999999999999E-2</v>
      </c>
      <c r="AG57" s="4">
        <v>0.109</v>
      </c>
      <c r="AH57" s="4">
        <v>8.1000000000000003E-2</v>
      </c>
      <c r="AL57" s="4">
        <v>1.7999999999999999E-2</v>
      </c>
      <c r="AO57" s="4">
        <v>8.9999999999999993E-3</v>
      </c>
      <c r="AP57" s="4">
        <v>6.0000000000000001E-3</v>
      </c>
      <c r="AQ57" s="4">
        <v>3.6999999999999998E-2</v>
      </c>
      <c r="AR57" s="4">
        <v>5.8999999999999997E-2</v>
      </c>
      <c r="AS57" s="4">
        <v>1.4E-2</v>
      </c>
      <c r="AU57" s="4">
        <v>0.13</v>
      </c>
      <c r="AV57" s="4">
        <v>4.5999999999999999E-2</v>
      </c>
      <c r="AW57" s="4">
        <v>4.7E-2</v>
      </c>
      <c r="AY57" s="4">
        <v>0.41299999999999998</v>
      </c>
      <c r="BA57" s="4">
        <v>2.8000000000000001E-2</v>
      </c>
      <c r="BB57" s="4">
        <v>1.7999999999999999E-2</v>
      </c>
      <c r="BC57" s="4">
        <v>2.4E-2</v>
      </c>
      <c r="BN57" s="4">
        <v>3.1E-2</v>
      </c>
      <c r="BP57" s="4">
        <v>1.9E-2</v>
      </c>
      <c r="BS57" s="4">
        <v>8.7999999999999995E-2</v>
      </c>
      <c r="BV57" s="4">
        <v>0.06</v>
      </c>
      <c r="BW57" s="4">
        <v>0.13600000000000001</v>
      </c>
      <c r="BX57" s="4">
        <v>1.7000000000000001E-2</v>
      </c>
      <c r="BY57" s="4">
        <v>7.6999999999999999E-2</v>
      </c>
      <c r="BZ57" s="4">
        <v>3.3000000000000002E-2</v>
      </c>
      <c r="CA57" s="4">
        <v>8.9999999999999993E-3</v>
      </c>
      <c r="CB57" s="4">
        <v>2.5000000000000001E-2</v>
      </c>
      <c r="CC57" s="4">
        <v>6.7000000000000004E-2</v>
      </c>
      <c r="CI57" s="4">
        <v>3.6999999999999998E-2</v>
      </c>
      <c r="CJ57" s="4">
        <v>2.1999999999999999E-2</v>
      </c>
      <c r="CL57" s="4">
        <v>5.6000000000000001E-2</v>
      </c>
      <c r="CO57" s="4">
        <v>4.7E-2</v>
      </c>
      <c r="CP57" s="4">
        <v>0.01</v>
      </c>
      <c r="CT57" s="4">
        <v>2.5999999999999999E-2</v>
      </c>
      <c r="CV57" s="4">
        <v>8.9999999999999993E-3</v>
      </c>
    </row>
    <row r="58" spans="1:100" s="4" customFormat="1" x14ac:dyDescent="0.3">
      <c r="A58" s="4" t="s">
        <v>52</v>
      </c>
      <c r="B58" s="18" t="s">
        <v>651</v>
      </c>
      <c r="C58" s="18"/>
      <c r="D58" s="4">
        <v>5.0000000000000001E-3</v>
      </c>
      <c r="E58" s="4">
        <v>5.0000000000000001E-3</v>
      </c>
      <c r="G58" s="4">
        <v>4.0000000000000001E-3</v>
      </c>
      <c r="H58" s="4">
        <v>3.0000000000000001E-3</v>
      </c>
      <c r="I58" s="4">
        <v>4.0000000000000001E-3</v>
      </c>
      <c r="J58" s="4">
        <v>1.4999999999999999E-2</v>
      </c>
      <c r="K58" s="4">
        <v>2E-3</v>
      </c>
      <c r="L58" s="4">
        <v>0.02</v>
      </c>
      <c r="M58" s="4">
        <v>2E-3</v>
      </c>
      <c r="N58" s="4">
        <v>2E-3</v>
      </c>
      <c r="O58" s="4">
        <v>7.6999999999999999E-2</v>
      </c>
      <c r="P58" s="4">
        <v>0.33300000000000002</v>
      </c>
      <c r="Q58" s="4">
        <v>1.7999999999999999E-2</v>
      </c>
      <c r="R58" s="4">
        <v>3.0000000000000001E-3</v>
      </c>
      <c r="S58" s="4">
        <v>3.0000000000000001E-3</v>
      </c>
      <c r="U58" s="4">
        <v>1.0999999999999999E-2</v>
      </c>
      <c r="V58" s="4">
        <v>2E-3</v>
      </c>
      <c r="W58" s="4">
        <v>1.0999999999999999E-2</v>
      </c>
      <c r="AA58" s="4">
        <v>8.0000000000000002E-3</v>
      </c>
      <c r="AC58" s="4">
        <v>2.7E-2</v>
      </c>
      <c r="AD58" s="4">
        <v>4.7E-2</v>
      </c>
      <c r="AE58" s="4">
        <v>1.2E-2</v>
      </c>
      <c r="AF58" s="4">
        <v>1.2999999999999999E-2</v>
      </c>
      <c r="AG58" s="4">
        <v>0.02</v>
      </c>
      <c r="AH58" s="4">
        <v>2.7E-2</v>
      </c>
      <c r="AL58" s="4">
        <v>1.4999999999999999E-2</v>
      </c>
      <c r="AO58" s="4">
        <v>8.9999999999999993E-3</v>
      </c>
      <c r="AP58" s="4">
        <v>6.0000000000000001E-3</v>
      </c>
      <c r="AQ58" s="4">
        <v>2.7E-2</v>
      </c>
      <c r="AR58" s="4">
        <v>6.0000000000000001E-3</v>
      </c>
      <c r="AS58" s="4">
        <v>5.0000000000000001E-3</v>
      </c>
      <c r="AU58" s="4">
        <v>2.1999999999999999E-2</v>
      </c>
      <c r="AV58" s="4">
        <v>2.3E-2</v>
      </c>
      <c r="AW58" s="4">
        <v>7.0000000000000001E-3</v>
      </c>
      <c r="AY58" s="4">
        <v>7.1999999999999995E-2</v>
      </c>
      <c r="BA58" s="4">
        <v>1.2E-2</v>
      </c>
      <c r="BB58" s="4">
        <v>8.0000000000000002E-3</v>
      </c>
      <c r="BC58" s="4">
        <v>1.0999999999999999E-2</v>
      </c>
      <c r="BN58" s="4">
        <v>1.9E-2</v>
      </c>
      <c r="BP58" s="4">
        <v>0.01</v>
      </c>
      <c r="BS58" s="4">
        <v>4.9000000000000002E-2</v>
      </c>
      <c r="BV58" s="4">
        <v>2.9000000000000001E-2</v>
      </c>
      <c r="BW58" s="4">
        <v>3.2000000000000001E-2</v>
      </c>
      <c r="BX58" s="4">
        <v>1.0999999999999999E-2</v>
      </c>
      <c r="BY58" s="4">
        <v>3.6999999999999998E-2</v>
      </c>
      <c r="BZ58" s="4">
        <v>1.6E-2</v>
      </c>
      <c r="CA58" s="4">
        <v>6.0000000000000001E-3</v>
      </c>
      <c r="CB58" s="4">
        <v>1.2E-2</v>
      </c>
      <c r="CC58" s="4">
        <v>2.3E-2</v>
      </c>
      <c r="CI58" s="4">
        <v>1.0999999999999999E-2</v>
      </c>
      <c r="CJ58" s="4">
        <v>6.0000000000000001E-3</v>
      </c>
      <c r="CL58" s="4">
        <v>1.7999999999999999E-2</v>
      </c>
      <c r="CO58" s="4">
        <v>1.4999999999999999E-2</v>
      </c>
      <c r="CP58" s="4">
        <v>5.0000000000000001E-3</v>
      </c>
      <c r="CT58" s="4">
        <v>1.2999999999999999E-2</v>
      </c>
      <c r="CV58" s="4">
        <v>8.0000000000000002E-3</v>
      </c>
    </row>
    <row r="59" spans="1:100" x14ac:dyDescent="0.3">
      <c r="A59" t="s">
        <v>43</v>
      </c>
      <c r="D59">
        <v>1.0999999999999999E-2</v>
      </c>
      <c r="E59">
        <v>1.2E-2</v>
      </c>
      <c r="G59">
        <v>0.01</v>
      </c>
      <c r="H59">
        <v>7.0000000000000001E-3</v>
      </c>
      <c r="I59">
        <v>0.01</v>
      </c>
      <c r="J59">
        <v>3.3000000000000002E-2</v>
      </c>
      <c r="K59">
        <v>1.4E-2</v>
      </c>
      <c r="L59">
        <v>6.2E-2</v>
      </c>
      <c r="M59">
        <v>6.0000000000000001E-3</v>
      </c>
      <c r="N59">
        <v>6.0000000000000001E-3</v>
      </c>
      <c r="O59">
        <v>0.04</v>
      </c>
      <c r="P59">
        <v>0.222</v>
      </c>
      <c r="Q59">
        <v>0.05</v>
      </c>
      <c r="R59">
        <v>1.4999999999999999E-2</v>
      </c>
      <c r="S59">
        <v>1.4999999999999999E-2</v>
      </c>
      <c r="U59">
        <v>2.8000000000000001E-2</v>
      </c>
      <c r="V59">
        <v>1.0999999999999999E-2</v>
      </c>
      <c r="W59">
        <v>3.3000000000000002E-2</v>
      </c>
      <c r="AA59">
        <v>2.4E-2</v>
      </c>
      <c r="AC59">
        <v>6.8000000000000005E-2</v>
      </c>
      <c r="AD59">
        <v>0.11</v>
      </c>
      <c r="AE59">
        <v>3.5000000000000003E-2</v>
      </c>
      <c r="AF59">
        <v>2.8000000000000001E-2</v>
      </c>
      <c r="AG59">
        <v>0.04</v>
      </c>
      <c r="AH59">
        <v>5.2999999999999999E-2</v>
      </c>
      <c r="AL59">
        <v>2.5999999999999999E-2</v>
      </c>
      <c r="AO59">
        <v>2.8000000000000001E-2</v>
      </c>
      <c r="AP59">
        <v>1.4E-2</v>
      </c>
      <c r="AQ59">
        <v>6.6000000000000003E-2</v>
      </c>
      <c r="AR59">
        <v>1.7000000000000001E-2</v>
      </c>
      <c r="AS59">
        <v>4.3999999999999997E-2</v>
      </c>
      <c r="AU59">
        <v>2.1999999999999999E-2</v>
      </c>
      <c r="AV59">
        <v>2.5999999999999999E-2</v>
      </c>
      <c r="AW59">
        <v>8.5999999999999993E-2</v>
      </c>
      <c r="AY59">
        <v>0.105</v>
      </c>
      <c r="BA59">
        <v>3.3000000000000002E-2</v>
      </c>
      <c r="BB59">
        <v>2.1000000000000001E-2</v>
      </c>
      <c r="BC59">
        <v>2.8000000000000001E-2</v>
      </c>
      <c r="BN59">
        <v>8.2000000000000003E-2</v>
      </c>
      <c r="BP59">
        <v>3.3000000000000002E-2</v>
      </c>
      <c r="BS59">
        <v>0.109</v>
      </c>
      <c r="BV59">
        <v>7.8E-2</v>
      </c>
      <c r="BW59">
        <v>8.3000000000000004E-2</v>
      </c>
      <c r="BX59">
        <v>4.4999999999999998E-2</v>
      </c>
      <c r="BY59">
        <v>0.13400000000000001</v>
      </c>
      <c r="BZ59">
        <v>5.8000000000000003E-2</v>
      </c>
      <c r="CA59">
        <v>2.4E-2</v>
      </c>
      <c r="CB59">
        <v>2.9000000000000001E-2</v>
      </c>
      <c r="CC59">
        <v>4.2999999999999997E-2</v>
      </c>
      <c r="CI59">
        <v>3.1E-2</v>
      </c>
      <c r="CJ59">
        <v>1.7999999999999999E-2</v>
      </c>
      <c r="CL59">
        <v>4.9000000000000002E-2</v>
      </c>
      <c r="CO59">
        <v>0.03</v>
      </c>
      <c r="CP59">
        <v>1.4E-2</v>
      </c>
      <c r="CT59">
        <v>5.1999999999999998E-2</v>
      </c>
      <c r="CV59">
        <v>1.7000000000000001E-2</v>
      </c>
    </row>
    <row r="60" spans="1:100" x14ac:dyDescent="0.3">
      <c r="A60" t="s">
        <v>44</v>
      </c>
      <c r="D60">
        <v>7.0000000000000007E-2</v>
      </c>
      <c r="E60">
        <v>7.3999999999999996E-2</v>
      </c>
      <c r="G60">
        <v>4.9000000000000002E-2</v>
      </c>
      <c r="H60">
        <v>3.2000000000000001E-2</v>
      </c>
      <c r="I60">
        <v>4.8000000000000001E-2</v>
      </c>
      <c r="J60">
        <v>0.16200000000000001</v>
      </c>
      <c r="K60">
        <v>0.105</v>
      </c>
      <c r="L60">
        <v>0.36799999999999999</v>
      </c>
      <c r="M60">
        <v>3.6999999999999998E-2</v>
      </c>
      <c r="N60">
        <v>3.7999999999999999E-2</v>
      </c>
      <c r="O60">
        <v>0.124</v>
      </c>
      <c r="P60">
        <v>0.503</v>
      </c>
      <c r="Q60">
        <v>0.114</v>
      </c>
      <c r="R60">
        <v>7.4999999999999997E-2</v>
      </c>
      <c r="S60">
        <v>7.2999999999999995E-2</v>
      </c>
      <c r="U60">
        <v>0.129</v>
      </c>
      <c r="V60">
        <v>5.2999999999999999E-2</v>
      </c>
      <c r="W60">
        <v>7.3999999999999996E-2</v>
      </c>
      <c r="AA60">
        <v>0.13800000000000001</v>
      </c>
      <c r="AC60">
        <v>0.314</v>
      </c>
      <c r="AD60">
        <v>0.93700000000000006</v>
      </c>
      <c r="AE60">
        <v>0.16300000000000001</v>
      </c>
      <c r="AF60">
        <v>0.41799999999999998</v>
      </c>
      <c r="AG60">
        <v>0.11899999999999999</v>
      </c>
      <c r="AH60">
        <v>0.126</v>
      </c>
      <c r="AL60">
        <v>0.56899999999999995</v>
      </c>
      <c r="AO60">
        <v>0.35199999999999998</v>
      </c>
      <c r="AP60">
        <v>0.122</v>
      </c>
      <c r="AQ60">
        <v>0.80100000000000005</v>
      </c>
      <c r="AR60">
        <v>3.9E-2</v>
      </c>
      <c r="AS60">
        <v>8.7999999999999995E-2</v>
      </c>
      <c r="AU60">
        <v>3.7999999999999999E-2</v>
      </c>
      <c r="AV60">
        <v>7.6999999999999999E-2</v>
      </c>
      <c r="AW60">
        <v>2.1999999999999999E-2</v>
      </c>
      <c r="AY60">
        <v>0.11</v>
      </c>
      <c r="BA60">
        <v>0.14899999999999999</v>
      </c>
      <c r="BB60">
        <v>9.6000000000000002E-2</v>
      </c>
      <c r="BC60">
        <v>0.127</v>
      </c>
      <c r="BN60">
        <v>6.8000000000000005E-2</v>
      </c>
      <c r="BP60">
        <v>0.121</v>
      </c>
      <c r="BS60">
        <v>0.23599999999999999</v>
      </c>
      <c r="BV60">
        <v>0.22</v>
      </c>
      <c r="BW60">
        <v>0.21299999999999999</v>
      </c>
      <c r="BX60">
        <v>0.17599999999999999</v>
      </c>
      <c r="BY60">
        <v>0.64500000000000002</v>
      </c>
      <c r="BZ60">
        <v>0.27900000000000003</v>
      </c>
      <c r="CA60">
        <v>9.4E-2</v>
      </c>
      <c r="CB60">
        <v>5.7000000000000002E-2</v>
      </c>
      <c r="CC60">
        <v>9.1999999999999998E-2</v>
      </c>
      <c r="CI60">
        <v>5.7000000000000002E-2</v>
      </c>
      <c r="CJ60">
        <v>3.3000000000000002E-2</v>
      </c>
      <c r="CL60">
        <v>0.188</v>
      </c>
      <c r="CO60">
        <v>5.8000000000000003E-2</v>
      </c>
      <c r="CP60">
        <v>4.9000000000000002E-2</v>
      </c>
      <c r="CT60">
        <v>0.104</v>
      </c>
      <c r="CV60">
        <v>0.56799999999999995</v>
      </c>
    </row>
    <row r="61" spans="1:100" x14ac:dyDescent="0.3">
      <c r="A61" t="s">
        <v>45</v>
      </c>
      <c r="D61">
        <v>2.5000000000000001E-2</v>
      </c>
      <c r="E61">
        <v>2.5999999999999999E-2</v>
      </c>
      <c r="G61">
        <v>2.9000000000000001E-2</v>
      </c>
      <c r="H61">
        <v>1.9E-2</v>
      </c>
      <c r="I61">
        <v>2.9000000000000001E-2</v>
      </c>
      <c r="J61">
        <v>9.7000000000000003E-2</v>
      </c>
      <c r="K61">
        <v>0.03</v>
      </c>
      <c r="L61">
        <v>0.13500000000000001</v>
      </c>
      <c r="M61">
        <v>1.2999999999999999E-2</v>
      </c>
      <c r="N61">
        <v>1.4E-2</v>
      </c>
      <c r="O61">
        <v>0.152</v>
      </c>
      <c r="P61">
        <v>0.39900000000000002</v>
      </c>
      <c r="Q61">
        <v>9.4E-2</v>
      </c>
      <c r="R61">
        <v>3.3000000000000002E-2</v>
      </c>
      <c r="S61">
        <v>3.2000000000000001E-2</v>
      </c>
      <c r="U61">
        <v>6.0999999999999999E-2</v>
      </c>
      <c r="V61">
        <v>2.4E-2</v>
      </c>
      <c r="W61">
        <v>6.2E-2</v>
      </c>
      <c r="AA61">
        <v>0.19700000000000001</v>
      </c>
      <c r="AC61">
        <v>0.157</v>
      </c>
      <c r="AD61">
        <v>0.188</v>
      </c>
      <c r="AE61">
        <v>7.1999999999999995E-2</v>
      </c>
      <c r="AF61">
        <v>5.6000000000000001E-2</v>
      </c>
      <c r="AG61">
        <v>0.129</v>
      </c>
      <c r="AH61">
        <v>0.184</v>
      </c>
      <c r="AL61">
        <v>8.3000000000000004E-2</v>
      </c>
      <c r="AO61">
        <v>3.5000000000000003E-2</v>
      </c>
      <c r="AP61">
        <v>1.7999999999999999E-2</v>
      </c>
      <c r="AQ61">
        <v>0.114</v>
      </c>
      <c r="AR61">
        <v>6.3E-2</v>
      </c>
      <c r="AS61">
        <v>0.153</v>
      </c>
      <c r="AU61">
        <v>8.1000000000000003E-2</v>
      </c>
      <c r="AV61">
        <v>0.13100000000000001</v>
      </c>
      <c r="AW61">
        <v>0.11</v>
      </c>
      <c r="AY61">
        <v>0.16400000000000001</v>
      </c>
      <c r="BA61">
        <v>9.8000000000000004E-2</v>
      </c>
      <c r="BB61">
        <v>6.3E-2</v>
      </c>
      <c r="BC61">
        <v>8.3000000000000004E-2</v>
      </c>
      <c r="BN61">
        <v>9.6000000000000002E-2</v>
      </c>
      <c r="BP61">
        <v>7.9000000000000001E-2</v>
      </c>
      <c r="BS61">
        <v>0.28699999999999998</v>
      </c>
      <c r="BV61">
        <v>0.26500000000000001</v>
      </c>
      <c r="BW61">
        <v>0.35899999999999999</v>
      </c>
      <c r="BX61">
        <v>7.1999999999999995E-2</v>
      </c>
      <c r="BY61">
        <v>0.29499999999999998</v>
      </c>
      <c r="BZ61">
        <v>0.127</v>
      </c>
      <c r="CA61">
        <v>3.9E-2</v>
      </c>
      <c r="CB61">
        <v>7.5999999999999998E-2</v>
      </c>
      <c r="CC61">
        <v>9.2999999999999999E-2</v>
      </c>
      <c r="CI61">
        <v>9.0999999999999998E-2</v>
      </c>
      <c r="CJ61">
        <v>5.1999999999999998E-2</v>
      </c>
      <c r="CL61">
        <v>0.14599999999999999</v>
      </c>
      <c r="CO61">
        <v>9.6000000000000002E-2</v>
      </c>
      <c r="CP61">
        <v>3.3000000000000002E-2</v>
      </c>
      <c r="CT61">
        <v>0.182</v>
      </c>
      <c r="CV61">
        <v>3.4000000000000002E-2</v>
      </c>
    </row>
    <row r="62" spans="1:100" x14ac:dyDescent="0.3">
      <c r="A62" t="s">
        <v>46</v>
      </c>
      <c r="D62">
        <v>8.9999999999999993E-3</v>
      </c>
      <c r="E62">
        <v>8.9999999999999993E-3</v>
      </c>
      <c r="G62">
        <v>1.0999999999999999E-2</v>
      </c>
      <c r="H62">
        <v>7.0000000000000001E-3</v>
      </c>
      <c r="I62">
        <v>1.0999999999999999E-2</v>
      </c>
      <c r="J62">
        <v>3.6999999999999998E-2</v>
      </c>
      <c r="K62">
        <v>1.2999999999999999E-2</v>
      </c>
      <c r="L62">
        <v>5.3999999999999999E-2</v>
      </c>
      <c r="M62">
        <v>5.0000000000000001E-3</v>
      </c>
      <c r="N62">
        <v>6.0000000000000001E-3</v>
      </c>
      <c r="O62">
        <v>3.7999999999999999E-2</v>
      </c>
      <c r="P62">
        <v>0.19</v>
      </c>
      <c r="Q62">
        <v>9.4E-2</v>
      </c>
      <c r="R62">
        <v>8.9999999999999993E-3</v>
      </c>
      <c r="S62">
        <v>8.9999999999999993E-3</v>
      </c>
      <c r="U62">
        <v>1.9E-2</v>
      </c>
      <c r="V62">
        <v>7.0000000000000001E-3</v>
      </c>
      <c r="W62">
        <v>6.2E-2</v>
      </c>
      <c r="AA62">
        <v>1.4999999999999999E-2</v>
      </c>
      <c r="AC62">
        <v>0.04</v>
      </c>
      <c r="AD62">
        <v>7.0000000000000007E-2</v>
      </c>
      <c r="AE62">
        <v>2.1999999999999999E-2</v>
      </c>
      <c r="AF62">
        <v>2.1000000000000001E-2</v>
      </c>
      <c r="AG62">
        <v>4.5999999999999999E-2</v>
      </c>
      <c r="AH62">
        <v>0.06</v>
      </c>
      <c r="AL62">
        <v>2.3E-2</v>
      </c>
      <c r="AO62">
        <v>8.9999999999999993E-3</v>
      </c>
      <c r="AP62">
        <v>6.0000000000000001E-3</v>
      </c>
      <c r="AQ62">
        <v>4.7E-2</v>
      </c>
      <c r="AR62">
        <v>0.01</v>
      </c>
      <c r="AS62">
        <v>1.6E-2</v>
      </c>
      <c r="AU62">
        <v>1.6E-2</v>
      </c>
      <c r="AV62">
        <v>1.9E-2</v>
      </c>
      <c r="AW62">
        <v>1.2E-2</v>
      </c>
      <c r="AY62">
        <v>0.08</v>
      </c>
      <c r="BA62">
        <v>2.5999999999999999E-2</v>
      </c>
      <c r="BB62">
        <v>1.7000000000000001E-2</v>
      </c>
      <c r="BC62">
        <v>2.1999999999999999E-2</v>
      </c>
      <c r="BN62">
        <v>3.4000000000000002E-2</v>
      </c>
      <c r="BP62">
        <v>2.4E-2</v>
      </c>
      <c r="BS62">
        <v>0.104</v>
      </c>
      <c r="BV62">
        <v>0.09</v>
      </c>
      <c r="BW62">
        <v>0.10100000000000001</v>
      </c>
      <c r="BX62">
        <v>2.5000000000000001E-2</v>
      </c>
      <c r="BY62">
        <v>0.108</v>
      </c>
      <c r="BZ62">
        <v>4.7E-2</v>
      </c>
      <c r="CA62">
        <v>1.4E-2</v>
      </c>
      <c r="CB62">
        <v>2.5000000000000001E-2</v>
      </c>
      <c r="CC62">
        <v>4.9000000000000002E-2</v>
      </c>
      <c r="CI62">
        <v>3.1E-2</v>
      </c>
      <c r="CJ62">
        <v>1.7000000000000001E-2</v>
      </c>
      <c r="CL62">
        <v>4.8000000000000001E-2</v>
      </c>
      <c r="CO62">
        <v>3.5999999999999997E-2</v>
      </c>
      <c r="CP62">
        <v>1.7999999999999999E-2</v>
      </c>
      <c r="CT62">
        <v>3.9E-2</v>
      </c>
      <c r="CV62">
        <v>1.0999999999999999E-2</v>
      </c>
    </row>
    <row r="63" spans="1:100" x14ac:dyDescent="0.3">
      <c r="A63" t="s">
        <v>47</v>
      </c>
      <c r="D63">
        <v>6.0000000000000001E-3</v>
      </c>
      <c r="E63">
        <v>6.0000000000000001E-3</v>
      </c>
      <c r="G63">
        <v>0.01</v>
      </c>
      <c r="H63">
        <v>6.0000000000000001E-3</v>
      </c>
      <c r="I63">
        <v>8.9999999999999993E-3</v>
      </c>
      <c r="J63">
        <v>3.2000000000000001E-2</v>
      </c>
      <c r="K63">
        <v>2.1000000000000001E-2</v>
      </c>
      <c r="L63">
        <v>5.0999999999999997E-2</v>
      </c>
      <c r="M63">
        <v>5.0000000000000001E-3</v>
      </c>
      <c r="N63">
        <v>5.0000000000000001E-3</v>
      </c>
      <c r="O63">
        <v>2.8000000000000001E-2</v>
      </c>
      <c r="P63">
        <v>0.22900000000000001</v>
      </c>
      <c r="Q63">
        <v>4.5999999999999999E-2</v>
      </c>
      <c r="R63">
        <v>4.3999999999999997E-2</v>
      </c>
      <c r="S63">
        <v>4.2999999999999997E-2</v>
      </c>
      <c r="U63">
        <v>7.3999999999999996E-2</v>
      </c>
      <c r="V63">
        <v>3.1E-2</v>
      </c>
      <c r="W63">
        <v>0.03</v>
      </c>
      <c r="AA63">
        <v>6.3E-2</v>
      </c>
      <c r="AC63">
        <v>0.10100000000000001</v>
      </c>
      <c r="AD63">
        <v>0.82099999999999995</v>
      </c>
      <c r="AE63">
        <v>4.2999999999999997E-2</v>
      </c>
      <c r="AF63">
        <v>1.7999999999999999E-2</v>
      </c>
      <c r="AG63">
        <v>2.8000000000000001E-2</v>
      </c>
      <c r="AH63">
        <v>4.3999999999999997E-2</v>
      </c>
      <c r="AL63">
        <v>3.9E-2</v>
      </c>
      <c r="AO63">
        <v>2.7E-2</v>
      </c>
      <c r="AP63">
        <v>1.7000000000000001E-2</v>
      </c>
      <c r="AQ63">
        <v>0.13</v>
      </c>
      <c r="AR63">
        <v>2.4E-2</v>
      </c>
      <c r="AS63">
        <v>1.2E-2</v>
      </c>
      <c r="AU63">
        <v>0.08</v>
      </c>
      <c r="AV63">
        <v>2.1000000000000001E-2</v>
      </c>
      <c r="AW63">
        <v>1.6E-2</v>
      </c>
      <c r="AY63">
        <v>0.254</v>
      </c>
      <c r="BA63">
        <v>0.02</v>
      </c>
      <c r="BB63">
        <v>1.2999999999999999E-2</v>
      </c>
      <c r="BC63">
        <v>1.7999999999999999E-2</v>
      </c>
      <c r="BN63">
        <v>2.9000000000000001E-2</v>
      </c>
      <c r="BP63">
        <v>1.7000000000000001E-2</v>
      </c>
      <c r="BS63">
        <v>9.8000000000000004E-2</v>
      </c>
      <c r="BV63">
        <v>0.111</v>
      </c>
      <c r="BW63">
        <v>0.13</v>
      </c>
      <c r="BX63">
        <v>4.9000000000000002E-2</v>
      </c>
      <c r="BY63">
        <v>0.61</v>
      </c>
      <c r="BZ63">
        <v>0.26300000000000001</v>
      </c>
      <c r="CA63">
        <v>2.5999999999999999E-2</v>
      </c>
      <c r="CB63">
        <v>2.1999999999999999E-2</v>
      </c>
      <c r="CC63">
        <v>0.04</v>
      </c>
      <c r="CI63">
        <v>2.8000000000000001E-2</v>
      </c>
      <c r="CJ63">
        <v>1.4999999999999999E-2</v>
      </c>
      <c r="CL63">
        <v>3.1E-2</v>
      </c>
      <c r="CO63">
        <v>2.5000000000000001E-2</v>
      </c>
      <c r="CP63">
        <v>0.01</v>
      </c>
      <c r="CT63">
        <v>2.5999999999999999E-2</v>
      </c>
      <c r="CV63">
        <v>0.01</v>
      </c>
    </row>
    <row r="64" spans="1:100" x14ac:dyDescent="0.3">
      <c r="A64" t="s">
        <v>48</v>
      </c>
      <c r="D64">
        <v>0.01</v>
      </c>
      <c r="E64">
        <v>1.0999999999999999E-2</v>
      </c>
      <c r="G64">
        <v>1.0999999999999999E-2</v>
      </c>
      <c r="H64">
        <v>7.0000000000000001E-3</v>
      </c>
      <c r="I64">
        <v>1.0999999999999999E-2</v>
      </c>
      <c r="J64">
        <v>3.7999999999999999E-2</v>
      </c>
      <c r="K64">
        <v>1.4999999999999999E-2</v>
      </c>
      <c r="L64">
        <v>6.7000000000000004E-2</v>
      </c>
      <c r="M64">
        <v>7.0000000000000001E-3</v>
      </c>
      <c r="N64">
        <v>7.0000000000000001E-3</v>
      </c>
      <c r="O64">
        <v>0.04</v>
      </c>
      <c r="P64">
        <v>0.22600000000000001</v>
      </c>
      <c r="Q64">
        <v>3.2000000000000001E-2</v>
      </c>
      <c r="R64">
        <v>1.2999999999999999E-2</v>
      </c>
      <c r="S64">
        <v>1.2999999999999999E-2</v>
      </c>
      <c r="U64">
        <v>3.3000000000000002E-2</v>
      </c>
      <c r="V64">
        <v>8.9999999999999993E-3</v>
      </c>
      <c r="W64">
        <v>2.1000000000000001E-2</v>
      </c>
      <c r="AA64">
        <v>2.8000000000000001E-2</v>
      </c>
      <c r="AC64">
        <v>8.3000000000000004E-2</v>
      </c>
      <c r="AD64">
        <v>8.6999999999999994E-2</v>
      </c>
      <c r="AE64">
        <v>4.1000000000000002E-2</v>
      </c>
      <c r="AF64">
        <v>3.2000000000000001E-2</v>
      </c>
      <c r="AG64">
        <v>0.04</v>
      </c>
      <c r="AH64">
        <v>5.2999999999999999E-2</v>
      </c>
      <c r="AL64">
        <v>0.03</v>
      </c>
      <c r="AO64">
        <v>2.3E-2</v>
      </c>
      <c r="AP64">
        <v>0.01</v>
      </c>
      <c r="AQ64">
        <v>5.8999999999999997E-2</v>
      </c>
      <c r="AR64">
        <v>1.6E-2</v>
      </c>
      <c r="AS64">
        <v>2.3E-2</v>
      </c>
      <c r="AU64">
        <v>2.1999999999999999E-2</v>
      </c>
      <c r="AV64">
        <v>0.03</v>
      </c>
      <c r="AW64">
        <v>1.2999999999999999E-2</v>
      </c>
      <c r="AY64">
        <v>7.0000000000000007E-2</v>
      </c>
      <c r="BA64">
        <v>2.5000000000000001E-2</v>
      </c>
      <c r="BB64">
        <v>1.6E-2</v>
      </c>
      <c r="BC64">
        <v>2.1000000000000001E-2</v>
      </c>
      <c r="BN64">
        <v>3.5000000000000003E-2</v>
      </c>
      <c r="BP64">
        <v>3.5000000000000003E-2</v>
      </c>
      <c r="BS64">
        <v>0.114</v>
      </c>
      <c r="BV64">
        <v>6.2E-2</v>
      </c>
      <c r="BW64">
        <v>5.7000000000000002E-2</v>
      </c>
      <c r="BX64">
        <v>3.6999999999999998E-2</v>
      </c>
      <c r="BY64">
        <v>0.128</v>
      </c>
      <c r="BZ64">
        <v>5.5E-2</v>
      </c>
      <c r="CA64">
        <v>0.02</v>
      </c>
      <c r="CB64">
        <v>2.1999999999999999E-2</v>
      </c>
      <c r="CC64">
        <v>3.1E-2</v>
      </c>
      <c r="CI64">
        <v>2.1999999999999999E-2</v>
      </c>
      <c r="CJ64">
        <v>1.2999999999999999E-2</v>
      </c>
      <c r="CL64">
        <v>5.0999999999999997E-2</v>
      </c>
      <c r="CO64">
        <v>3.2000000000000001E-2</v>
      </c>
      <c r="CP64">
        <v>1.4999999999999999E-2</v>
      </c>
      <c r="CT64">
        <v>3.9E-2</v>
      </c>
      <c r="CV64">
        <v>1.7999999999999999E-2</v>
      </c>
    </row>
    <row r="66" spans="1:3" x14ac:dyDescent="0.3">
      <c r="A66" s="166" t="s">
        <v>623</v>
      </c>
      <c r="B66" s="167"/>
      <c r="C66" s="168"/>
    </row>
    <row r="67" spans="1:3" x14ac:dyDescent="0.3">
      <c r="A67" s="169"/>
      <c r="B67" s="170"/>
      <c r="C67" s="171"/>
    </row>
    <row r="68" spans="1:3" x14ac:dyDescent="0.3">
      <c r="A68" s="169"/>
      <c r="B68" s="170"/>
      <c r="C68" s="171"/>
    </row>
    <row r="69" spans="1:3" x14ac:dyDescent="0.3">
      <c r="A69" s="172"/>
      <c r="B69" s="173"/>
      <c r="C69" s="174"/>
    </row>
    <row r="70" spans="1:3" x14ac:dyDescent="0.3">
      <c r="A70" s="175"/>
      <c r="B70" s="176"/>
      <c r="C70" s="177"/>
    </row>
    <row r="71" spans="1:3" x14ac:dyDescent="0.3">
      <c r="A71" s="69" t="s">
        <v>619</v>
      </c>
      <c r="B71"/>
      <c r="C71"/>
    </row>
    <row r="72" spans="1:3" x14ac:dyDescent="0.3">
      <c r="A72" s="69" t="s">
        <v>620</v>
      </c>
      <c r="B72"/>
      <c r="C72"/>
    </row>
    <row r="73" spans="1:3" x14ac:dyDescent="0.3">
      <c r="B73"/>
      <c r="C73"/>
    </row>
    <row r="74" spans="1:3" ht="15" customHeight="1" x14ac:dyDescent="0.3">
      <c r="A74" s="166" t="s">
        <v>639</v>
      </c>
      <c r="B74" s="167"/>
      <c r="C74" s="168"/>
    </row>
    <row r="75" spans="1:3" ht="15" customHeight="1" x14ac:dyDescent="0.3">
      <c r="A75" s="185"/>
      <c r="B75" s="186"/>
      <c r="C75" s="187"/>
    </row>
    <row r="76" spans="1:3" ht="15" customHeight="1" x14ac:dyDescent="0.3">
      <c r="A76" s="69" t="s">
        <v>640</v>
      </c>
    </row>
    <row r="78" spans="1:3" x14ac:dyDescent="0.3">
      <c r="A78" s="157" t="s">
        <v>621</v>
      </c>
      <c r="B78" s="158"/>
      <c r="C78" s="159"/>
    </row>
    <row r="79" spans="1:3" x14ac:dyDescent="0.3">
      <c r="A79" s="160"/>
      <c r="B79" s="161"/>
      <c r="C79" s="162"/>
    </row>
    <row r="80" spans="1:3" x14ac:dyDescent="0.3">
      <c r="A80" s="163"/>
      <c r="B80" s="164"/>
      <c r="C80" s="165"/>
    </row>
    <row r="81" spans="1:1" x14ac:dyDescent="0.3">
      <c r="A81" s="69" t="s">
        <v>622</v>
      </c>
    </row>
  </sheetData>
  <sheetProtection password="E334" sheet="1" objects="1" scenarios="1"/>
  <mergeCells count="37">
    <mergeCell ref="A78:C80"/>
    <mergeCell ref="AU1:AW1"/>
    <mergeCell ref="AL1:AN1"/>
    <mergeCell ref="A66:C70"/>
    <mergeCell ref="A1:A2"/>
    <mergeCell ref="B2:C2"/>
    <mergeCell ref="B1:C1"/>
    <mergeCell ref="A3:C3"/>
    <mergeCell ref="A74:C75"/>
    <mergeCell ref="AO1:AQ1"/>
    <mergeCell ref="D1:J1"/>
    <mergeCell ref="K1:N1"/>
    <mergeCell ref="O1:P1"/>
    <mergeCell ref="Q1:T1"/>
    <mergeCell ref="U1:W1"/>
    <mergeCell ref="X1:Z1"/>
    <mergeCell ref="AA1:AB1"/>
    <mergeCell ref="AC1:AE1"/>
    <mergeCell ref="AG1:AH1"/>
    <mergeCell ref="AI1:AK1"/>
    <mergeCell ref="CI1:CJ1"/>
    <mergeCell ref="B54:B55"/>
    <mergeCell ref="CL1:CN1"/>
    <mergeCell ref="CP1:CQ1"/>
    <mergeCell ref="BX1:CA1"/>
    <mergeCell ref="AS1:AT1"/>
    <mergeCell ref="AX1:AZ1"/>
    <mergeCell ref="BA1:BC1"/>
    <mergeCell ref="BD1:BF1"/>
    <mergeCell ref="BG1:BJ1"/>
    <mergeCell ref="BK1:BM1"/>
    <mergeCell ref="BN1:BO1"/>
    <mergeCell ref="BP1:BR1"/>
    <mergeCell ref="BT1:BU1"/>
    <mergeCell ref="BV1:BW1"/>
    <mergeCell ref="CC1:CD1"/>
    <mergeCell ref="CG1:CH1"/>
  </mergeCells>
  <hyperlinks>
    <hyperlink ref="A78:C80" r:id="rId1" display="Мы выбираем мир без насилия, здоровье и жизнь! " xr:uid="{00000000-0004-0000-0000-000000000000}"/>
  </hyperlinks>
  <pageMargins left="0.7" right="0.7" top="0.75" bottom="0.75" header="0.3" footer="0.3"/>
  <pageSetup paperSize="9" orientation="portrait" horizontalDpi="180" verticalDpi="18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78"/>
  <sheetViews>
    <sheetView workbookViewId="0">
      <pane xSplit="3" ySplit="2" topLeftCell="D65" activePane="bottomRight" state="frozen"/>
      <selection pane="topRight" activeCell="D1" sqref="D1"/>
      <selection pane="bottomLeft" activeCell="A3" sqref="A3"/>
      <selection pane="bottomRight" activeCell="F73" sqref="F73"/>
    </sheetView>
  </sheetViews>
  <sheetFormatPr defaultRowHeight="14.4" x14ac:dyDescent="0.3"/>
  <cols>
    <col min="1" max="1" width="25.88671875" customWidth="1"/>
    <col min="2" max="2" width="11" style="6" customWidth="1"/>
    <col min="3" max="3" width="9.109375" style="6"/>
  </cols>
  <sheetData>
    <row r="1" spans="1:17" s="27" customFormat="1" x14ac:dyDescent="0.3">
      <c r="A1" s="178"/>
      <c r="B1" s="181" t="s">
        <v>612</v>
      </c>
      <c r="C1" s="181"/>
      <c r="D1" s="53" t="s">
        <v>556</v>
      </c>
      <c r="E1" s="53" t="s">
        <v>557</v>
      </c>
      <c r="F1" s="53"/>
      <c r="G1" s="53"/>
      <c r="H1" s="53" t="s">
        <v>565</v>
      </c>
      <c r="I1" s="53"/>
      <c r="J1" s="53" t="s">
        <v>568</v>
      </c>
      <c r="K1" s="53"/>
      <c r="L1" s="53"/>
      <c r="M1" s="53"/>
      <c r="N1" s="53" t="s">
        <v>574</v>
      </c>
      <c r="O1" s="53"/>
      <c r="P1" s="53"/>
      <c r="Q1" s="53" t="s">
        <v>577</v>
      </c>
    </row>
    <row r="2" spans="1:17" s="21" customFormat="1" x14ac:dyDescent="0.3">
      <c r="A2" s="179"/>
      <c r="B2" s="180" t="s">
        <v>613</v>
      </c>
      <c r="C2" s="180"/>
      <c r="D2" s="42" t="s">
        <v>344</v>
      </c>
      <c r="E2" s="42" t="s">
        <v>564</v>
      </c>
      <c r="F2" s="42" t="s">
        <v>563</v>
      </c>
      <c r="G2" s="42" t="s">
        <v>558</v>
      </c>
      <c r="H2" s="42" t="s">
        <v>566</v>
      </c>
      <c r="I2" s="42" t="s">
        <v>567</v>
      </c>
      <c r="J2" s="42" t="s">
        <v>569</v>
      </c>
      <c r="K2" s="42" t="s">
        <v>570</v>
      </c>
      <c r="L2" s="3" t="s">
        <v>571</v>
      </c>
      <c r="M2" s="42" t="s">
        <v>345</v>
      </c>
      <c r="N2" s="42" t="s">
        <v>575</v>
      </c>
      <c r="O2" s="42" t="s">
        <v>576</v>
      </c>
      <c r="P2" s="42" t="s">
        <v>478</v>
      </c>
      <c r="Q2" s="42" t="s">
        <v>578</v>
      </c>
    </row>
    <row r="3" spans="1:17" x14ac:dyDescent="0.3">
      <c r="A3" s="196" t="s">
        <v>521</v>
      </c>
      <c r="B3" s="197"/>
      <c r="C3" s="198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</row>
    <row r="4" spans="1:17" s="51" customFormat="1" x14ac:dyDescent="0.3">
      <c r="A4" s="49" t="s">
        <v>1</v>
      </c>
      <c r="B4" s="50" t="s">
        <v>31</v>
      </c>
      <c r="C4" s="50" t="s">
        <v>470</v>
      </c>
    </row>
    <row r="5" spans="1:17" x14ac:dyDescent="0.3">
      <c r="A5" t="s">
        <v>5</v>
      </c>
      <c r="B5" s="6" t="s">
        <v>636</v>
      </c>
      <c r="D5">
        <v>99.7</v>
      </c>
      <c r="E5">
        <v>99.09</v>
      </c>
      <c r="F5">
        <v>99.39</v>
      </c>
      <c r="G5">
        <v>97.8</v>
      </c>
      <c r="H5">
        <v>86.34</v>
      </c>
      <c r="I5">
        <v>1.5</v>
      </c>
      <c r="J5">
        <v>1.25</v>
      </c>
      <c r="K5">
        <v>0.5</v>
      </c>
      <c r="L5">
        <v>1.5</v>
      </c>
      <c r="M5">
        <v>1.3</v>
      </c>
      <c r="N5">
        <v>86.49</v>
      </c>
      <c r="O5">
        <v>86.86</v>
      </c>
      <c r="P5">
        <v>72.53</v>
      </c>
      <c r="Q5">
        <v>91.96</v>
      </c>
    </row>
    <row r="6" spans="1:17" x14ac:dyDescent="0.3">
      <c r="A6" t="s">
        <v>0</v>
      </c>
      <c r="B6" s="6" t="s">
        <v>655</v>
      </c>
      <c r="D6">
        <v>1</v>
      </c>
      <c r="E6">
        <v>2</v>
      </c>
      <c r="F6">
        <v>1</v>
      </c>
      <c r="G6">
        <v>2</v>
      </c>
      <c r="H6">
        <v>55</v>
      </c>
      <c r="I6">
        <v>398</v>
      </c>
      <c r="J6">
        <v>579</v>
      </c>
      <c r="K6">
        <v>507</v>
      </c>
      <c r="L6">
        <v>535</v>
      </c>
      <c r="M6">
        <v>539</v>
      </c>
      <c r="N6">
        <v>85</v>
      </c>
      <c r="O6">
        <v>82</v>
      </c>
      <c r="P6">
        <v>152</v>
      </c>
      <c r="Q6">
        <v>43</v>
      </c>
    </row>
    <row r="7" spans="1:17" x14ac:dyDescent="0.3">
      <c r="A7" t="s">
        <v>6</v>
      </c>
      <c r="B7" s="6" t="s">
        <v>637</v>
      </c>
      <c r="C7" s="6" t="s">
        <v>555</v>
      </c>
      <c r="D7">
        <v>0</v>
      </c>
      <c r="E7">
        <v>0.1</v>
      </c>
      <c r="F7">
        <v>0.12</v>
      </c>
      <c r="G7">
        <v>0.12</v>
      </c>
      <c r="H7">
        <v>0.92</v>
      </c>
      <c r="I7">
        <v>6.67</v>
      </c>
      <c r="J7">
        <v>6.12</v>
      </c>
      <c r="K7">
        <v>3.9</v>
      </c>
      <c r="L7" s="35">
        <v>7.65</v>
      </c>
      <c r="M7">
        <v>5.87</v>
      </c>
      <c r="N7">
        <v>7.0000000000000007E-2</v>
      </c>
      <c r="O7">
        <v>7.0000000000000007E-2</v>
      </c>
      <c r="P7">
        <v>0.2</v>
      </c>
      <c r="Q7">
        <v>0.46</v>
      </c>
    </row>
    <row r="8" spans="1:17" x14ac:dyDescent="0.3">
      <c r="A8" t="s">
        <v>7</v>
      </c>
      <c r="B8" s="6" t="s">
        <v>455</v>
      </c>
      <c r="D8">
        <v>0</v>
      </c>
      <c r="E8">
        <v>0</v>
      </c>
      <c r="F8">
        <v>0.02</v>
      </c>
      <c r="G8">
        <v>0.18</v>
      </c>
      <c r="H8">
        <v>0.55000000000000004</v>
      </c>
      <c r="I8">
        <v>4</v>
      </c>
      <c r="J8" s="39">
        <v>38.31</v>
      </c>
      <c r="K8" s="36">
        <v>34.200000000000003</v>
      </c>
      <c r="L8" s="36">
        <v>29.66</v>
      </c>
      <c r="M8" s="36">
        <v>32.090000000000003</v>
      </c>
      <c r="N8">
        <v>0</v>
      </c>
      <c r="O8">
        <v>0</v>
      </c>
      <c r="P8">
        <v>0</v>
      </c>
      <c r="Q8">
        <v>0</v>
      </c>
    </row>
    <row r="9" spans="1:17" x14ac:dyDescent="0.3">
      <c r="A9" t="s">
        <v>8</v>
      </c>
      <c r="B9" s="6" t="s">
        <v>635</v>
      </c>
      <c r="D9">
        <v>0.3</v>
      </c>
      <c r="E9">
        <v>0.34</v>
      </c>
      <c r="F9">
        <v>0</v>
      </c>
      <c r="G9">
        <v>0</v>
      </c>
      <c r="H9">
        <v>11.54</v>
      </c>
      <c r="I9">
        <v>83.73</v>
      </c>
      <c r="J9">
        <v>52.42</v>
      </c>
      <c r="K9">
        <v>60.4</v>
      </c>
      <c r="L9">
        <v>59.4</v>
      </c>
      <c r="M9">
        <v>59.24</v>
      </c>
      <c r="N9">
        <v>2.61</v>
      </c>
      <c r="O9">
        <v>2.6</v>
      </c>
      <c r="P9">
        <v>11.67</v>
      </c>
      <c r="Q9">
        <v>3.55</v>
      </c>
    </row>
    <row r="10" spans="1:17" x14ac:dyDescent="0.3">
      <c r="A10" t="s">
        <v>33</v>
      </c>
      <c r="B10" s="6" t="s">
        <v>468</v>
      </c>
      <c r="D10">
        <v>0</v>
      </c>
      <c r="E10">
        <v>0</v>
      </c>
      <c r="F10">
        <v>0</v>
      </c>
      <c r="G10">
        <v>0</v>
      </c>
      <c r="H10">
        <v>0.5</v>
      </c>
      <c r="I10">
        <v>3.7</v>
      </c>
      <c r="J10" s="35">
        <v>8</v>
      </c>
      <c r="K10">
        <v>5.5</v>
      </c>
      <c r="L10">
        <v>3.4</v>
      </c>
      <c r="M10">
        <v>0.2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t="s">
        <v>32</v>
      </c>
      <c r="D11">
        <v>0</v>
      </c>
      <c r="E11">
        <v>0</v>
      </c>
      <c r="F11">
        <v>0</v>
      </c>
      <c r="G11">
        <v>0</v>
      </c>
      <c r="H11">
        <v>9.0299999999999994</v>
      </c>
      <c r="I11">
        <v>65.55</v>
      </c>
      <c r="J11">
        <v>36.71</v>
      </c>
      <c r="K11">
        <v>51.48</v>
      </c>
      <c r="L11">
        <v>51.5</v>
      </c>
      <c r="M11">
        <v>59</v>
      </c>
      <c r="N11">
        <v>0.62</v>
      </c>
      <c r="O11">
        <v>0.96</v>
      </c>
      <c r="P11">
        <v>1.0900000000000001</v>
      </c>
      <c r="Q11">
        <v>0</v>
      </c>
    </row>
    <row r="12" spans="1:17" s="51" customFormat="1" x14ac:dyDescent="0.3">
      <c r="A12" s="49" t="s">
        <v>2</v>
      </c>
      <c r="B12" s="52"/>
      <c r="C12" s="52"/>
    </row>
    <row r="13" spans="1:17" x14ac:dyDescent="0.3">
      <c r="A13" t="s">
        <v>9</v>
      </c>
      <c r="B13" s="6">
        <v>1000</v>
      </c>
      <c r="C13" s="6">
        <v>2500</v>
      </c>
      <c r="D13">
        <v>0</v>
      </c>
      <c r="E13">
        <v>4</v>
      </c>
      <c r="F13">
        <v>2</v>
      </c>
      <c r="G13">
        <v>2</v>
      </c>
      <c r="H13">
        <v>21</v>
      </c>
      <c r="I13" s="35">
        <v>133</v>
      </c>
      <c r="J13">
        <v>62</v>
      </c>
      <c r="K13">
        <v>24</v>
      </c>
      <c r="L13" s="36">
        <v>189</v>
      </c>
      <c r="M13" s="36">
        <v>199</v>
      </c>
      <c r="N13">
        <v>8</v>
      </c>
      <c r="O13">
        <v>9</v>
      </c>
      <c r="P13">
        <v>8</v>
      </c>
      <c r="Q13">
        <v>4</v>
      </c>
    </row>
    <row r="14" spans="1:17" x14ac:dyDescent="0.3">
      <c r="A14" t="s">
        <v>10</v>
      </c>
      <c r="B14" s="6" t="s">
        <v>626</v>
      </c>
      <c r="C14" s="6" t="s">
        <v>634</v>
      </c>
      <c r="D14">
        <v>0.02</v>
      </c>
      <c r="E14">
        <v>0.04</v>
      </c>
      <c r="F14">
        <v>0.01</v>
      </c>
      <c r="G14">
        <v>0.13</v>
      </c>
      <c r="H14">
        <v>0.17</v>
      </c>
      <c r="I14">
        <v>1.19</v>
      </c>
      <c r="J14" s="36">
        <v>6.32</v>
      </c>
      <c r="K14" s="35">
        <v>2.76</v>
      </c>
      <c r="L14" s="35">
        <v>2.35</v>
      </c>
      <c r="M14">
        <v>0.24</v>
      </c>
      <c r="N14">
        <v>0.46</v>
      </c>
      <c r="O14">
        <v>0.27</v>
      </c>
      <c r="P14">
        <v>0.24</v>
      </c>
      <c r="Q14">
        <v>0.02</v>
      </c>
    </row>
    <row r="15" spans="1:17" x14ac:dyDescent="0.3">
      <c r="A15" t="s">
        <v>11</v>
      </c>
      <c r="B15" s="6" t="s">
        <v>627</v>
      </c>
      <c r="C15" s="6">
        <v>350</v>
      </c>
      <c r="D15">
        <v>3</v>
      </c>
      <c r="E15">
        <v>4</v>
      </c>
      <c r="F15">
        <v>3</v>
      </c>
      <c r="G15" s="2">
        <v>80</v>
      </c>
      <c r="H15">
        <v>12</v>
      </c>
      <c r="I15" s="2">
        <v>83</v>
      </c>
      <c r="J15" s="36">
        <v>176</v>
      </c>
      <c r="K15" s="35">
        <v>113</v>
      </c>
      <c r="L15">
        <v>63</v>
      </c>
      <c r="M15">
        <v>12</v>
      </c>
      <c r="N15">
        <v>12</v>
      </c>
      <c r="O15">
        <v>10</v>
      </c>
      <c r="P15">
        <v>9</v>
      </c>
      <c r="Q15">
        <v>6</v>
      </c>
    </row>
    <row r="16" spans="1:17" x14ac:dyDescent="0.3">
      <c r="A16" t="s">
        <v>12</v>
      </c>
      <c r="B16" s="6" t="s">
        <v>460</v>
      </c>
      <c r="C16" s="6">
        <v>4000</v>
      </c>
      <c r="D16">
        <v>1</v>
      </c>
      <c r="E16">
        <v>3</v>
      </c>
      <c r="F16">
        <v>3</v>
      </c>
      <c r="G16">
        <v>7</v>
      </c>
      <c r="H16">
        <v>43</v>
      </c>
      <c r="I16" s="36">
        <v>315</v>
      </c>
      <c r="J16" s="35">
        <v>260</v>
      </c>
      <c r="K16">
        <v>147</v>
      </c>
      <c r="L16" s="35">
        <v>208</v>
      </c>
      <c r="M16">
        <v>176</v>
      </c>
      <c r="N16">
        <v>23</v>
      </c>
      <c r="O16">
        <v>18</v>
      </c>
      <c r="P16">
        <v>9</v>
      </c>
      <c r="Q16">
        <v>14</v>
      </c>
    </row>
    <row r="17" spans="1:17" x14ac:dyDescent="0.3">
      <c r="A17" t="s">
        <v>13</v>
      </c>
      <c r="B17" s="6" t="s">
        <v>461</v>
      </c>
      <c r="C17" s="6" t="s">
        <v>455</v>
      </c>
      <c r="D17">
        <v>37</v>
      </c>
      <c r="E17">
        <v>30</v>
      </c>
      <c r="F17">
        <v>49</v>
      </c>
      <c r="G17">
        <v>115</v>
      </c>
      <c r="H17">
        <v>99</v>
      </c>
      <c r="I17" s="36">
        <v>712</v>
      </c>
      <c r="J17" s="36">
        <v>567</v>
      </c>
      <c r="K17" s="35">
        <v>290</v>
      </c>
      <c r="L17" s="35">
        <v>372</v>
      </c>
      <c r="M17" s="35">
        <v>286</v>
      </c>
      <c r="N17">
        <v>127</v>
      </c>
      <c r="O17">
        <v>71</v>
      </c>
      <c r="P17">
        <v>92</v>
      </c>
      <c r="Q17">
        <v>27</v>
      </c>
    </row>
    <row r="18" spans="1:17" x14ac:dyDescent="0.3">
      <c r="A18" t="s">
        <v>14</v>
      </c>
      <c r="B18" s="6" t="s">
        <v>464</v>
      </c>
      <c r="C18" s="6">
        <v>2300</v>
      </c>
      <c r="D18">
        <v>3</v>
      </c>
      <c r="E18">
        <v>4</v>
      </c>
      <c r="F18">
        <v>2</v>
      </c>
      <c r="G18">
        <v>14</v>
      </c>
      <c r="H18" s="35">
        <v>73</v>
      </c>
      <c r="I18" s="36">
        <v>504</v>
      </c>
      <c r="J18">
        <v>10</v>
      </c>
      <c r="K18">
        <v>16</v>
      </c>
      <c r="L18" s="35">
        <v>79</v>
      </c>
      <c r="M18" s="35">
        <v>90</v>
      </c>
      <c r="N18">
        <v>4</v>
      </c>
      <c r="O18">
        <v>5</v>
      </c>
      <c r="P18">
        <v>9</v>
      </c>
      <c r="Q18">
        <v>4</v>
      </c>
    </row>
    <row r="19" spans="1:17" x14ac:dyDescent="0.3">
      <c r="A19" t="s">
        <v>15</v>
      </c>
      <c r="B19" s="6" t="s">
        <v>629</v>
      </c>
      <c r="C19" s="6">
        <v>40</v>
      </c>
      <c r="D19">
        <v>0.02</v>
      </c>
      <c r="E19">
        <v>0.01</v>
      </c>
      <c r="F19">
        <v>0.02</v>
      </c>
      <c r="G19">
        <v>0.05</v>
      </c>
      <c r="H19">
        <v>0.21</v>
      </c>
      <c r="I19" s="35">
        <v>1.46</v>
      </c>
      <c r="J19" s="35">
        <v>2.65</v>
      </c>
      <c r="K19" s="35">
        <v>1.5</v>
      </c>
      <c r="L19" s="35">
        <v>2.2999999999999998</v>
      </c>
      <c r="M19">
        <v>0.74</v>
      </c>
      <c r="N19">
        <v>0.14000000000000001</v>
      </c>
      <c r="O19">
        <v>0.12</v>
      </c>
      <c r="P19">
        <v>7.0000000000000007E-2</v>
      </c>
      <c r="Q19">
        <v>0.01</v>
      </c>
    </row>
    <row r="20" spans="1:17" x14ac:dyDescent="0.3">
      <c r="A20" t="s">
        <v>16</v>
      </c>
      <c r="B20" s="6" t="s">
        <v>458</v>
      </c>
      <c r="C20" s="6">
        <v>10</v>
      </c>
      <c r="D20">
        <v>0.01</v>
      </c>
      <c r="E20">
        <v>1.0999999999999999E-2</v>
      </c>
      <c r="F20">
        <v>2E-3</v>
      </c>
      <c r="G20">
        <v>0.05</v>
      </c>
      <c r="H20">
        <v>4.8000000000000001E-2</v>
      </c>
      <c r="I20">
        <v>0.28599999999999998</v>
      </c>
      <c r="J20" s="39">
        <v>1.248</v>
      </c>
      <c r="K20" s="35">
        <v>0.57399999999999995</v>
      </c>
      <c r="L20" s="35">
        <v>0.49099999999999999</v>
      </c>
      <c r="M20">
        <v>0.06</v>
      </c>
      <c r="N20">
        <v>1.0999999999999999E-2</v>
      </c>
      <c r="O20">
        <v>4.0000000000000001E-3</v>
      </c>
      <c r="P20">
        <v>4.4999999999999998E-2</v>
      </c>
      <c r="Q20">
        <v>5.0000000000000001E-3</v>
      </c>
    </row>
    <row r="21" spans="1:17" x14ac:dyDescent="0.3">
      <c r="A21" t="s">
        <v>17</v>
      </c>
      <c r="B21" s="6" t="s">
        <v>628</v>
      </c>
      <c r="C21" s="6">
        <v>11</v>
      </c>
      <c r="D21">
        <v>0.219</v>
      </c>
      <c r="E21">
        <v>1.4999999999999999E-2</v>
      </c>
      <c r="F21">
        <v>2.3E-2</v>
      </c>
      <c r="G21">
        <v>0.05</v>
      </c>
      <c r="H21">
        <v>3.6999999999999998E-2</v>
      </c>
      <c r="I21">
        <v>0.26900000000000002</v>
      </c>
      <c r="J21" s="36">
        <v>1.325</v>
      </c>
      <c r="K21" s="35">
        <v>0.49399999999999999</v>
      </c>
      <c r="L21" s="35">
        <v>0.47099999999999997</v>
      </c>
      <c r="M21">
        <v>8.0000000000000002E-3</v>
      </c>
      <c r="N21">
        <v>0.13200000000000001</v>
      </c>
      <c r="O21">
        <v>0.11700000000000001</v>
      </c>
      <c r="P21">
        <v>0.11899999999999999</v>
      </c>
      <c r="Q21">
        <v>8.0000000000000002E-3</v>
      </c>
    </row>
    <row r="22" spans="1:17" x14ac:dyDescent="0.3">
      <c r="A22" t="s">
        <v>18</v>
      </c>
      <c r="B22" s="6" t="s">
        <v>463</v>
      </c>
      <c r="C22" s="6">
        <v>400</v>
      </c>
      <c r="D22">
        <v>0</v>
      </c>
      <c r="E22">
        <v>0.1</v>
      </c>
      <c r="F22">
        <v>0</v>
      </c>
      <c r="G22">
        <v>0</v>
      </c>
      <c r="H22">
        <v>0.7</v>
      </c>
      <c r="I22">
        <v>5</v>
      </c>
      <c r="J22">
        <v>8.4</v>
      </c>
      <c r="K22">
        <v>2.8</v>
      </c>
      <c r="L22">
        <v>4.5</v>
      </c>
      <c r="M22">
        <v>4.5</v>
      </c>
      <c r="N22">
        <v>0.2</v>
      </c>
      <c r="O22">
        <v>0.1</v>
      </c>
      <c r="P22">
        <v>0.5</v>
      </c>
      <c r="Q22">
        <v>0.6</v>
      </c>
    </row>
    <row r="23" spans="1:17" x14ac:dyDescent="0.3">
      <c r="A23" t="s">
        <v>19</v>
      </c>
      <c r="B23" s="6" t="s">
        <v>632</v>
      </c>
      <c r="C23" s="6" t="s">
        <v>633</v>
      </c>
      <c r="D23">
        <v>372.9</v>
      </c>
      <c r="F23">
        <v>90.7</v>
      </c>
      <c r="H23">
        <v>61.4</v>
      </c>
      <c r="L23">
        <v>5</v>
      </c>
      <c r="N23">
        <v>104.6</v>
      </c>
      <c r="O23">
        <v>202</v>
      </c>
      <c r="Q23">
        <v>44.2</v>
      </c>
    </row>
    <row r="24" spans="1:17" s="51" customFormat="1" x14ac:dyDescent="0.3">
      <c r="A24" s="49" t="s">
        <v>3</v>
      </c>
      <c r="B24" s="52"/>
      <c r="C24" s="52"/>
    </row>
    <row r="25" spans="1:17" x14ac:dyDescent="0.3">
      <c r="A25" t="s">
        <v>20</v>
      </c>
      <c r="B25" s="6">
        <v>90</v>
      </c>
      <c r="C25" s="6">
        <v>2000</v>
      </c>
      <c r="D25">
        <v>0</v>
      </c>
      <c r="E25">
        <v>0</v>
      </c>
      <c r="F25">
        <v>0</v>
      </c>
      <c r="G25">
        <v>0.2</v>
      </c>
      <c r="H25">
        <v>0</v>
      </c>
      <c r="I25">
        <v>0.2</v>
      </c>
      <c r="K25">
        <v>0</v>
      </c>
      <c r="L25">
        <v>0</v>
      </c>
      <c r="M25">
        <v>0.5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t="s">
        <v>21</v>
      </c>
      <c r="B26" s="6" t="s">
        <v>465</v>
      </c>
      <c r="C26" s="6" t="s">
        <v>455</v>
      </c>
      <c r="D26">
        <v>0</v>
      </c>
      <c r="E26">
        <v>0</v>
      </c>
      <c r="F26">
        <v>1.4E-2</v>
      </c>
      <c r="G26">
        <v>1E-3</v>
      </c>
      <c r="H26">
        <v>1.2999999999999999E-2</v>
      </c>
      <c r="I26">
        <v>9.6000000000000002E-2</v>
      </c>
      <c r="J26">
        <v>3.2000000000000001E-2</v>
      </c>
      <c r="K26">
        <v>0.02</v>
      </c>
      <c r="L26" s="35">
        <v>0.112</v>
      </c>
      <c r="M26">
        <v>6.3E-2</v>
      </c>
      <c r="N26">
        <v>5.0000000000000001E-3</v>
      </c>
      <c r="O26">
        <v>5.0000000000000001E-3</v>
      </c>
      <c r="P26">
        <v>1.7999999999999999E-2</v>
      </c>
      <c r="Q26">
        <v>5.0000000000000001E-3</v>
      </c>
    </row>
    <row r="27" spans="1:17" x14ac:dyDescent="0.3">
      <c r="A27" t="s">
        <v>22</v>
      </c>
      <c r="B27" s="6" t="s">
        <v>462</v>
      </c>
      <c r="C27" s="6" t="s">
        <v>455</v>
      </c>
      <c r="D27">
        <v>1.4E-2</v>
      </c>
      <c r="E27">
        <v>1E-3</v>
      </c>
      <c r="F27">
        <v>7.5999999999999998E-2</v>
      </c>
      <c r="G27">
        <v>0.17699999999999999</v>
      </c>
      <c r="H27">
        <v>7.8E-2</v>
      </c>
      <c r="I27" s="36">
        <v>0.56499999999999995</v>
      </c>
      <c r="J27">
        <v>4.9000000000000002E-2</v>
      </c>
      <c r="K27" s="35">
        <v>0.24</v>
      </c>
      <c r="L27" s="35">
        <v>0.29799999999999999</v>
      </c>
      <c r="M27" s="35">
        <v>0.28199999999999997</v>
      </c>
      <c r="N27">
        <v>3.1E-2</v>
      </c>
      <c r="O27">
        <v>1.4999999999999999E-2</v>
      </c>
      <c r="P27">
        <v>1.7999999999999999E-2</v>
      </c>
      <c r="Q27">
        <v>2.5000000000000001E-2</v>
      </c>
    </row>
    <row r="28" spans="1:17" x14ac:dyDescent="0.3">
      <c r="A28" t="s">
        <v>23</v>
      </c>
      <c r="B28" s="6" t="s">
        <v>624</v>
      </c>
      <c r="C28" s="6" t="s">
        <v>631</v>
      </c>
      <c r="D28">
        <v>0</v>
      </c>
      <c r="E28">
        <v>0.23599999999999999</v>
      </c>
      <c r="F28">
        <v>0.191</v>
      </c>
      <c r="G28" s="35">
        <v>5.2069999999999999</v>
      </c>
      <c r="H28">
        <v>8.1000000000000003E-2</v>
      </c>
      <c r="I28">
        <v>0.58599999999999997</v>
      </c>
      <c r="J28">
        <v>0.83799999999999997</v>
      </c>
      <c r="K28">
        <v>0.67</v>
      </c>
      <c r="L28">
        <v>0.38600000000000001</v>
      </c>
      <c r="M28">
        <v>0.745</v>
      </c>
      <c r="N28">
        <v>0.224</v>
      </c>
      <c r="O28">
        <v>0.108</v>
      </c>
      <c r="P28">
        <v>0.21299999999999999</v>
      </c>
      <c r="Q28">
        <v>0.51300000000000001</v>
      </c>
    </row>
    <row r="29" spans="1:17" x14ac:dyDescent="0.3">
      <c r="A29" t="s">
        <v>59</v>
      </c>
      <c r="B29" s="6">
        <v>1.3</v>
      </c>
      <c r="C29" s="6" t="s">
        <v>466</v>
      </c>
      <c r="D29">
        <v>0</v>
      </c>
      <c r="E29">
        <v>0</v>
      </c>
      <c r="F29">
        <v>1E-3</v>
      </c>
      <c r="G29">
        <v>2E-3</v>
      </c>
      <c r="H29">
        <v>1.6E-2</v>
      </c>
      <c r="I29" s="35">
        <v>0.114</v>
      </c>
      <c r="J29">
        <v>3.4000000000000002E-2</v>
      </c>
      <c r="K29">
        <v>4.2999999999999997E-2</v>
      </c>
      <c r="L29">
        <v>3.5999999999999997E-2</v>
      </c>
      <c r="M29">
        <v>5.6000000000000001E-2</v>
      </c>
      <c r="N29">
        <v>5.7000000000000002E-2</v>
      </c>
      <c r="O29">
        <v>0.05</v>
      </c>
      <c r="P29">
        <v>0</v>
      </c>
      <c r="Q29">
        <v>4.5999999999999999E-2</v>
      </c>
    </row>
    <row r="30" spans="1:17" x14ac:dyDescent="0.3">
      <c r="A30" t="s">
        <v>573</v>
      </c>
      <c r="B30" s="6" t="s">
        <v>457</v>
      </c>
      <c r="C30" s="6">
        <v>1000</v>
      </c>
      <c r="D30">
        <v>5</v>
      </c>
      <c r="E30">
        <v>0</v>
      </c>
      <c r="F30">
        <v>2</v>
      </c>
      <c r="G30">
        <v>1</v>
      </c>
      <c r="H30">
        <v>1</v>
      </c>
      <c r="I30">
        <v>6</v>
      </c>
      <c r="K30">
        <v>3</v>
      </c>
      <c r="L30">
        <v>11</v>
      </c>
      <c r="M30">
        <v>7</v>
      </c>
      <c r="N30">
        <v>1</v>
      </c>
      <c r="O30">
        <v>1</v>
      </c>
      <c r="P30">
        <v>0</v>
      </c>
      <c r="Q30">
        <v>6</v>
      </c>
    </row>
    <row r="31" spans="1:17" x14ac:dyDescent="0.3">
      <c r="A31" t="s">
        <v>601</v>
      </c>
      <c r="B31" s="6" t="s">
        <v>625</v>
      </c>
      <c r="C31" s="6" t="s">
        <v>455</v>
      </c>
      <c r="D31">
        <v>0</v>
      </c>
      <c r="E31">
        <v>0</v>
      </c>
      <c r="F31">
        <v>0</v>
      </c>
      <c r="G31">
        <v>0</v>
      </c>
      <c r="H31">
        <v>0.05</v>
      </c>
      <c r="I31">
        <v>0.35</v>
      </c>
      <c r="J31">
        <v>0.18</v>
      </c>
      <c r="K31">
        <v>0</v>
      </c>
      <c r="L31" s="35">
        <v>0.75</v>
      </c>
      <c r="M31" s="35">
        <v>0.56000000000000005</v>
      </c>
      <c r="N31">
        <v>0</v>
      </c>
      <c r="O31">
        <v>0</v>
      </c>
      <c r="P31">
        <v>0</v>
      </c>
      <c r="Q31">
        <v>0.02</v>
      </c>
    </row>
    <row r="32" spans="1:17" x14ac:dyDescent="0.3">
      <c r="A32" t="s">
        <v>26</v>
      </c>
      <c r="B32" s="6">
        <v>900</v>
      </c>
      <c r="C32" s="6">
        <v>3000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3</v>
      </c>
      <c r="K32">
        <v>0</v>
      </c>
      <c r="L32" s="35">
        <v>59</v>
      </c>
      <c r="M32">
        <v>9</v>
      </c>
      <c r="N32">
        <v>0</v>
      </c>
      <c r="O32">
        <v>0</v>
      </c>
      <c r="P32">
        <v>0</v>
      </c>
      <c r="Q32">
        <v>0</v>
      </c>
    </row>
    <row r="33" spans="1:17" s="15" customFormat="1" x14ac:dyDescent="0.3">
      <c r="A33" s="15" t="s">
        <v>4</v>
      </c>
      <c r="B33" s="16"/>
      <c r="C33" s="16"/>
      <c r="D33" s="15">
        <v>0</v>
      </c>
      <c r="E33" s="15">
        <v>0</v>
      </c>
      <c r="F33" s="15">
        <v>0</v>
      </c>
      <c r="G33" s="15">
        <v>0</v>
      </c>
      <c r="H33" s="15">
        <v>1</v>
      </c>
      <c r="I33" s="15">
        <v>4</v>
      </c>
      <c r="J33" s="15">
        <v>50</v>
      </c>
      <c r="K33" s="15">
        <v>0</v>
      </c>
      <c r="L33" s="15">
        <v>195</v>
      </c>
      <c r="M33" s="15">
        <v>30</v>
      </c>
      <c r="N33" s="15">
        <v>2</v>
      </c>
      <c r="O33" s="15">
        <v>0</v>
      </c>
      <c r="P33" s="15">
        <v>0</v>
      </c>
      <c r="Q33" s="15">
        <v>0</v>
      </c>
    </row>
    <row r="34" spans="1:17" x14ac:dyDescent="0.3">
      <c r="A34" t="s">
        <v>27</v>
      </c>
      <c r="B34" s="6" t="s">
        <v>456</v>
      </c>
      <c r="C34" s="6">
        <v>1000</v>
      </c>
      <c r="D34">
        <v>0</v>
      </c>
      <c r="E34">
        <v>0</v>
      </c>
      <c r="F34">
        <v>0.01</v>
      </c>
      <c r="G34">
        <v>0.01</v>
      </c>
      <c r="H34">
        <v>0.03</v>
      </c>
      <c r="I34">
        <v>0.19</v>
      </c>
      <c r="J34">
        <v>0.59</v>
      </c>
      <c r="K34">
        <v>0.26</v>
      </c>
      <c r="L34">
        <v>0.51</v>
      </c>
      <c r="M34" s="35">
        <v>0.96</v>
      </c>
      <c r="N34">
        <v>0</v>
      </c>
      <c r="O34">
        <v>0</v>
      </c>
      <c r="P34">
        <v>0</v>
      </c>
      <c r="Q34">
        <v>0</v>
      </c>
    </row>
    <row r="35" spans="1:17" x14ac:dyDescent="0.3">
      <c r="A35" t="s">
        <v>28</v>
      </c>
      <c r="B35" s="6" t="s">
        <v>604</v>
      </c>
      <c r="C35" s="6">
        <v>100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s="15" customFormat="1" x14ac:dyDescent="0.3">
      <c r="A36" s="15" t="s">
        <v>29</v>
      </c>
      <c r="B36" s="16"/>
      <c r="C36" s="16"/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</row>
    <row r="37" spans="1:17" x14ac:dyDescent="0.3">
      <c r="A37" t="s">
        <v>30</v>
      </c>
      <c r="B37" s="6">
        <v>120</v>
      </c>
      <c r="C37" s="6" t="s">
        <v>455</v>
      </c>
      <c r="D37">
        <v>0</v>
      </c>
      <c r="F37">
        <v>0.1</v>
      </c>
      <c r="G37">
        <v>0.1</v>
      </c>
      <c r="H37">
        <v>0.1</v>
      </c>
      <c r="I37">
        <v>0.9</v>
      </c>
      <c r="J37">
        <v>7.2</v>
      </c>
      <c r="K37">
        <v>6.3</v>
      </c>
      <c r="L37">
        <v>5.7</v>
      </c>
      <c r="M37" s="35">
        <v>9.1</v>
      </c>
      <c r="N37">
        <v>0.4</v>
      </c>
      <c r="O37">
        <v>0.4</v>
      </c>
      <c r="P37">
        <v>0</v>
      </c>
      <c r="Q37">
        <v>0</v>
      </c>
    </row>
    <row r="38" spans="1:17" x14ac:dyDescent="0.3">
      <c r="A38" t="s">
        <v>24</v>
      </c>
      <c r="B38" s="6" t="s">
        <v>459</v>
      </c>
      <c r="C38" s="6" t="s">
        <v>455</v>
      </c>
      <c r="D38">
        <v>1.0999999999999999E-2</v>
      </c>
      <c r="E38">
        <v>1E-3</v>
      </c>
      <c r="F38">
        <v>0.254</v>
      </c>
      <c r="G38">
        <v>2.8000000000000001E-2</v>
      </c>
      <c r="H38">
        <v>0.123</v>
      </c>
      <c r="I38" s="35">
        <v>0.89300000000000002</v>
      </c>
      <c r="J38">
        <v>0.3</v>
      </c>
      <c r="K38">
        <v>7.0999999999999994E-2</v>
      </c>
      <c r="L38">
        <v>0.47199999999999998</v>
      </c>
      <c r="M38">
        <v>0.60799999999999998</v>
      </c>
      <c r="N38">
        <v>0.03</v>
      </c>
      <c r="O38">
        <v>4.4999999999999998E-2</v>
      </c>
      <c r="P38">
        <v>3.2000000000000001E-2</v>
      </c>
      <c r="Q38">
        <v>4.1000000000000002E-2</v>
      </c>
    </row>
    <row r="39" spans="1:17" x14ac:dyDescent="0.3">
      <c r="A39" t="s">
        <v>25</v>
      </c>
      <c r="B39" s="6" t="s">
        <v>630</v>
      </c>
      <c r="C39" s="6">
        <v>3500</v>
      </c>
      <c r="D39">
        <v>0.4</v>
      </c>
      <c r="F39">
        <v>2.6</v>
      </c>
      <c r="G39">
        <v>2.6</v>
      </c>
      <c r="H39">
        <v>4.5999999999999996</v>
      </c>
      <c r="I39">
        <v>33.1</v>
      </c>
      <c r="K39">
        <v>29.9</v>
      </c>
      <c r="L39" s="35">
        <v>46.1</v>
      </c>
      <c r="M39">
        <v>29.5</v>
      </c>
      <c r="N39">
        <v>5.7</v>
      </c>
      <c r="O39">
        <v>4.3</v>
      </c>
      <c r="Q39">
        <v>10.1</v>
      </c>
    </row>
    <row r="40" spans="1:17" x14ac:dyDescent="0.3">
      <c r="A40" t="s">
        <v>467</v>
      </c>
      <c r="L40">
        <v>2.6</v>
      </c>
      <c r="N40">
        <v>0.3</v>
      </c>
    </row>
    <row r="41" spans="1:17" s="51" customFormat="1" x14ac:dyDescent="0.3">
      <c r="A41" s="49" t="s">
        <v>53</v>
      </c>
      <c r="B41" s="52"/>
      <c r="C41" s="52"/>
    </row>
    <row r="42" spans="1:17" x14ac:dyDescent="0.3">
      <c r="A42" t="s">
        <v>55</v>
      </c>
      <c r="B42" s="6" t="s">
        <v>469</v>
      </c>
      <c r="C42" s="6" t="s">
        <v>471</v>
      </c>
      <c r="D42">
        <v>2E-3</v>
      </c>
      <c r="E42">
        <v>2E-3</v>
      </c>
      <c r="F42">
        <v>2E-3</v>
      </c>
      <c r="G42">
        <v>9.1999999999999998E-2</v>
      </c>
      <c r="H42">
        <v>0.32800000000000001</v>
      </c>
      <c r="I42">
        <v>2.3769999999999998</v>
      </c>
      <c r="J42">
        <v>22.030999999999999</v>
      </c>
      <c r="K42">
        <v>20.079999999999998</v>
      </c>
      <c r="L42">
        <v>18.509</v>
      </c>
      <c r="M42">
        <v>19.411999999999999</v>
      </c>
      <c r="N42">
        <v>0</v>
      </c>
      <c r="O42">
        <v>0</v>
      </c>
      <c r="P42">
        <v>0</v>
      </c>
      <c r="Q42">
        <v>0</v>
      </c>
    </row>
    <row r="43" spans="1:17" x14ac:dyDescent="0.3">
      <c r="A43" t="s">
        <v>56</v>
      </c>
      <c r="D43">
        <v>1E-3</v>
      </c>
      <c r="E43">
        <v>0</v>
      </c>
      <c r="F43">
        <v>1.4999999999999999E-2</v>
      </c>
      <c r="G43">
        <v>0</v>
      </c>
      <c r="H43">
        <v>0.183</v>
      </c>
      <c r="I43">
        <v>1.325</v>
      </c>
      <c r="J43">
        <v>11.522</v>
      </c>
      <c r="K43">
        <v>11.22</v>
      </c>
      <c r="L43">
        <v>7.1859999999999999</v>
      </c>
      <c r="M43">
        <v>9.0969999999999995</v>
      </c>
      <c r="N43">
        <v>0</v>
      </c>
      <c r="O43">
        <v>0</v>
      </c>
      <c r="P43">
        <v>0</v>
      </c>
      <c r="Q43">
        <v>0</v>
      </c>
    </row>
    <row r="44" spans="1:17" x14ac:dyDescent="0.3">
      <c r="A44" t="s">
        <v>57</v>
      </c>
      <c r="D44">
        <v>4.0000000000000001E-3</v>
      </c>
      <c r="E44">
        <v>2E-3</v>
      </c>
      <c r="F44">
        <v>1E-3</v>
      </c>
      <c r="G44">
        <v>9.1999999999999998E-2</v>
      </c>
      <c r="H44">
        <v>1.6E-2</v>
      </c>
      <c r="I44">
        <v>0.114</v>
      </c>
      <c r="J44">
        <v>1.2210000000000001</v>
      </c>
      <c r="K44">
        <v>0.99</v>
      </c>
      <c r="L44">
        <v>1.3759999999999999</v>
      </c>
      <c r="M44">
        <v>1.0129999999999999</v>
      </c>
      <c r="N44">
        <v>0</v>
      </c>
      <c r="O44">
        <v>0</v>
      </c>
      <c r="P44">
        <v>0</v>
      </c>
      <c r="Q44">
        <v>0</v>
      </c>
    </row>
    <row r="45" spans="1:17" x14ac:dyDescent="0.3">
      <c r="A45" t="s">
        <v>54</v>
      </c>
      <c r="B45" s="6" t="s">
        <v>469</v>
      </c>
      <c r="C45" s="6" t="s">
        <v>472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6</v>
      </c>
      <c r="K45">
        <v>0</v>
      </c>
      <c r="L45">
        <v>23</v>
      </c>
      <c r="M45">
        <v>21</v>
      </c>
      <c r="N45">
        <v>0</v>
      </c>
      <c r="O45">
        <v>0</v>
      </c>
      <c r="P45">
        <v>0</v>
      </c>
      <c r="Q45">
        <v>0</v>
      </c>
    </row>
    <row r="46" spans="1:17" s="51" customFormat="1" x14ac:dyDescent="0.3">
      <c r="A46" s="49" t="s">
        <v>34</v>
      </c>
      <c r="B46" s="140" t="s">
        <v>641</v>
      </c>
      <c r="C46" s="52"/>
    </row>
    <row r="47" spans="1:17" x14ac:dyDescent="0.3">
      <c r="A47" s="3" t="s">
        <v>35</v>
      </c>
      <c r="B47" s="32" t="s">
        <v>642</v>
      </c>
      <c r="C47" s="32"/>
      <c r="D47">
        <v>0</v>
      </c>
      <c r="F47">
        <v>0</v>
      </c>
      <c r="K47">
        <v>5.8000000000000003E-2</v>
      </c>
      <c r="Q47">
        <v>0</v>
      </c>
    </row>
    <row r="48" spans="1:17" x14ac:dyDescent="0.3">
      <c r="A48" s="3" t="s">
        <v>36</v>
      </c>
      <c r="B48" s="32" t="s">
        <v>643</v>
      </c>
      <c r="C48" s="32"/>
      <c r="D48">
        <v>0</v>
      </c>
      <c r="F48">
        <v>1E-3</v>
      </c>
      <c r="K48">
        <v>0.154</v>
      </c>
      <c r="Q48">
        <v>0</v>
      </c>
    </row>
    <row r="49" spans="1:17" x14ac:dyDescent="0.3">
      <c r="A49" s="3" t="s">
        <v>37</v>
      </c>
      <c r="B49" s="32" t="s">
        <v>644</v>
      </c>
      <c r="C49" s="32"/>
      <c r="D49">
        <v>0</v>
      </c>
      <c r="F49">
        <v>2E-3</v>
      </c>
      <c r="K49">
        <v>0.151</v>
      </c>
      <c r="Q49">
        <v>0</v>
      </c>
    </row>
    <row r="50" spans="1:17" x14ac:dyDescent="0.3">
      <c r="A50" s="3" t="s">
        <v>38</v>
      </c>
      <c r="B50" s="32" t="s">
        <v>645</v>
      </c>
      <c r="C50" s="32"/>
      <c r="D50">
        <v>0</v>
      </c>
      <c r="F50">
        <v>5.0000000000000001E-3</v>
      </c>
      <c r="K50">
        <v>0.23599999999999999</v>
      </c>
      <c r="Q50">
        <v>0</v>
      </c>
    </row>
    <row r="51" spans="1:17" x14ac:dyDescent="0.3">
      <c r="A51" s="3" t="s">
        <v>39</v>
      </c>
      <c r="B51" s="32" t="s">
        <v>646</v>
      </c>
      <c r="C51" s="32"/>
      <c r="D51">
        <v>0</v>
      </c>
      <c r="F51">
        <v>1E-3</v>
      </c>
      <c r="K51">
        <v>0.19500000000000001</v>
      </c>
      <c r="Q51">
        <v>0</v>
      </c>
    </row>
    <row r="52" spans="1:17" x14ac:dyDescent="0.3">
      <c r="A52" s="3" t="s">
        <v>40</v>
      </c>
      <c r="B52" s="32" t="s">
        <v>647</v>
      </c>
      <c r="C52" s="32"/>
      <c r="D52">
        <v>0</v>
      </c>
      <c r="F52">
        <v>0</v>
      </c>
      <c r="K52">
        <v>0.04</v>
      </c>
      <c r="Q52">
        <v>0</v>
      </c>
    </row>
    <row r="53" spans="1:17" x14ac:dyDescent="0.3">
      <c r="A53" t="s">
        <v>41</v>
      </c>
      <c r="B53" s="6" t="s">
        <v>648</v>
      </c>
      <c r="D53">
        <v>0</v>
      </c>
      <c r="F53">
        <v>2E-3</v>
      </c>
      <c r="K53">
        <v>4.8000000000000001E-2</v>
      </c>
      <c r="Q53">
        <v>0</v>
      </c>
    </row>
    <row r="54" spans="1:17" x14ac:dyDescent="0.3">
      <c r="A54" s="3" t="s">
        <v>50</v>
      </c>
      <c r="B54" s="154" t="s">
        <v>649</v>
      </c>
      <c r="C54" s="32"/>
      <c r="D54">
        <v>0</v>
      </c>
      <c r="F54">
        <v>3.0000000000000001E-3</v>
      </c>
      <c r="K54">
        <v>0.187</v>
      </c>
      <c r="Q54">
        <v>0</v>
      </c>
    </row>
    <row r="55" spans="1:17" x14ac:dyDescent="0.3">
      <c r="A55" t="s">
        <v>42</v>
      </c>
      <c r="B55" s="155"/>
      <c r="D55">
        <v>0</v>
      </c>
      <c r="F55">
        <v>2E-3</v>
      </c>
      <c r="K55">
        <v>0.14599999999999999</v>
      </c>
      <c r="Q55">
        <v>0</v>
      </c>
    </row>
    <row r="56" spans="1:17" x14ac:dyDescent="0.3">
      <c r="A56" s="3" t="s">
        <v>49</v>
      </c>
      <c r="B56" s="32" t="s">
        <v>650</v>
      </c>
      <c r="C56" s="32"/>
      <c r="D56">
        <v>0</v>
      </c>
      <c r="F56">
        <v>3.0000000000000001E-3</v>
      </c>
      <c r="K56">
        <v>0.23400000000000001</v>
      </c>
      <c r="Q56">
        <v>0</v>
      </c>
    </row>
    <row r="57" spans="1:17" x14ac:dyDescent="0.3">
      <c r="A57" s="4" t="s">
        <v>51</v>
      </c>
      <c r="B57" s="18"/>
      <c r="C57" s="18"/>
      <c r="D57">
        <v>0</v>
      </c>
      <c r="F57">
        <v>1E-3</v>
      </c>
      <c r="K57">
        <v>0.221</v>
      </c>
      <c r="Q57">
        <v>0</v>
      </c>
    </row>
    <row r="58" spans="1:17" x14ac:dyDescent="0.3">
      <c r="A58" s="4" t="s">
        <v>52</v>
      </c>
      <c r="B58" s="18" t="s">
        <v>651</v>
      </c>
      <c r="C58" s="18"/>
      <c r="D58">
        <v>0</v>
      </c>
      <c r="F58">
        <v>2E-3</v>
      </c>
      <c r="K58">
        <v>6.7000000000000004E-2</v>
      </c>
      <c r="Q58">
        <v>0</v>
      </c>
    </row>
    <row r="59" spans="1:17" x14ac:dyDescent="0.3">
      <c r="A59" t="s">
        <v>43</v>
      </c>
      <c r="D59">
        <v>0</v>
      </c>
      <c r="F59">
        <v>3.0000000000000001E-3</v>
      </c>
      <c r="K59">
        <v>0.18</v>
      </c>
      <c r="Q59">
        <v>1.2E-2</v>
      </c>
    </row>
    <row r="60" spans="1:17" x14ac:dyDescent="0.3">
      <c r="A60" t="s">
        <v>44</v>
      </c>
      <c r="D60">
        <v>0</v>
      </c>
      <c r="F60">
        <v>5.0000000000000001E-3</v>
      </c>
      <c r="K60">
        <v>0.38800000000000001</v>
      </c>
      <c r="Q60">
        <v>1.6E-2</v>
      </c>
    </row>
    <row r="61" spans="1:17" x14ac:dyDescent="0.3">
      <c r="A61" t="s">
        <v>45</v>
      </c>
      <c r="D61">
        <v>0</v>
      </c>
      <c r="F61">
        <v>0.02</v>
      </c>
      <c r="K61">
        <v>0.58599999999999997</v>
      </c>
      <c r="Q61">
        <v>4.7E-2</v>
      </c>
    </row>
    <row r="62" spans="1:17" x14ac:dyDescent="0.3">
      <c r="A62" t="s">
        <v>46</v>
      </c>
      <c r="D62">
        <v>0</v>
      </c>
      <c r="F62">
        <v>4.0000000000000001E-3</v>
      </c>
      <c r="K62">
        <v>0.17499999999999999</v>
      </c>
      <c r="Q62">
        <v>1.2999999999999999E-2</v>
      </c>
    </row>
    <row r="63" spans="1:17" x14ac:dyDescent="0.3">
      <c r="A63" t="s">
        <v>47</v>
      </c>
      <c r="D63">
        <v>0</v>
      </c>
      <c r="F63">
        <v>4.0000000000000001E-3</v>
      </c>
      <c r="K63">
        <v>0.16700000000000001</v>
      </c>
      <c r="Q63">
        <v>3.5000000000000003E-2</v>
      </c>
    </row>
    <row r="64" spans="1:17" x14ac:dyDescent="0.3">
      <c r="A64" t="s">
        <v>48</v>
      </c>
      <c r="D64">
        <v>0</v>
      </c>
      <c r="F64">
        <v>1E-3</v>
      </c>
      <c r="K64">
        <v>0.16800000000000001</v>
      </c>
      <c r="Q64">
        <v>0</v>
      </c>
    </row>
    <row r="68" spans="1:17" s="46" customFormat="1" x14ac:dyDescent="0.3">
      <c r="A68" s="46" t="s">
        <v>559</v>
      </c>
      <c r="B68" s="48"/>
      <c r="C68" s="48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</row>
    <row r="69" spans="1:17" x14ac:dyDescent="0.3">
      <c r="A69" s="56" t="s">
        <v>560</v>
      </c>
      <c r="B69" s="59" t="s">
        <v>572</v>
      </c>
      <c r="C69" s="59"/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10.6</v>
      </c>
      <c r="O69">
        <v>10.3</v>
      </c>
      <c r="P69">
        <v>15.3</v>
      </c>
      <c r="Q69">
        <v>3.9</v>
      </c>
    </row>
    <row r="70" spans="1:17" x14ac:dyDescent="0.3">
      <c r="A70" s="56" t="s">
        <v>561</v>
      </c>
      <c r="B70" s="59" t="s">
        <v>572</v>
      </c>
      <c r="C70" s="59"/>
      <c r="D70">
        <v>20</v>
      </c>
      <c r="E70">
        <v>26</v>
      </c>
      <c r="F70">
        <v>40</v>
      </c>
      <c r="G70">
        <v>212</v>
      </c>
      <c r="H70">
        <v>2</v>
      </c>
      <c r="I70">
        <v>18</v>
      </c>
      <c r="J70">
        <v>86</v>
      </c>
      <c r="K70">
        <v>66</v>
      </c>
      <c r="L70">
        <v>20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3">
      <c r="A71" s="56" t="s">
        <v>562</v>
      </c>
      <c r="B71" s="59" t="s">
        <v>572</v>
      </c>
      <c r="C71" s="59"/>
      <c r="D71">
        <v>2</v>
      </c>
      <c r="E71">
        <v>0</v>
      </c>
      <c r="F71">
        <v>0</v>
      </c>
      <c r="G71">
        <v>0</v>
      </c>
      <c r="H71">
        <v>44</v>
      </c>
      <c r="I71">
        <v>323</v>
      </c>
      <c r="J71">
        <v>632</v>
      </c>
      <c r="K71">
        <v>426</v>
      </c>
      <c r="L71">
        <v>205</v>
      </c>
      <c r="M71">
        <v>0</v>
      </c>
      <c r="N71">
        <v>0</v>
      </c>
      <c r="O71">
        <v>0</v>
      </c>
      <c r="P71">
        <v>0</v>
      </c>
      <c r="Q71">
        <v>0</v>
      </c>
    </row>
    <row r="73" spans="1:17" x14ac:dyDescent="0.3">
      <c r="A73" s="190" t="s">
        <v>618</v>
      </c>
      <c r="B73" s="191"/>
      <c r="C73" s="191"/>
    </row>
    <row r="74" spans="1:17" x14ac:dyDescent="0.3">
      <c r="A74" s="192"/>
      <c r="B74" s="191"/>
      <c r="C74" s="191"/>
    </row>
    <row r="75" spans="1:17" x14ac:dyDescent="0.3">
      <c r="A75" s="192"/>
      <c r="B75" s="191"/>
      <c r="C75" s="191"/>
    </row>
    <row r="76" spans="1:17" x14ac:dyDescent="0.3">
      <c r="A76" s="193"/>
      <c r="B76" s="193"/>
      <c r="C76" s="193"/>
    </row>
    <row r="77" spans="1:17" x14ac:dyDescent="0.3">
      <c r="A77" s="194" t="s">
        <v>617</v>
      </c>
      <c r="B77" s="195"/>
      <c r="C77" s="195"/>
    </row>
    <row r="78" spans="1:17" x14ac:dyDescent="0.3">
      <c r="A78" s="194"/>
      <c r="B78" s="195"/>
      <c r="C78" s="195"/>
    </row>
  </sheetData>
  <sheetProtection password="E334" sheet="1" objects="1" scenarios="1"/>
  <mergeCells count="7">
    <mergeCell ref="A73:C76"/>
    <mergeCell ref="A77:C78"/>
    <mergeCell ref="A3:C3"/>
    <mergeCell ref="A1:A2"/>
    <mergeCell ref="B1:C1"/>
    <mergeCell ref="B2:C2"/>
    <mergeCell ref="B54:B5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73"/>
  <sheetViews>
    <sheetView workbookViewId="0">
      <pane xSplit="3" ySplit="2" topLeftCell="D49" activePane="bottomRight" state="frozen"/>
      <selection pane="topRight" activeCell="D1" sqref="D1"/>
      <selection pane="bottomLeft" activeCell="A3" sqref="A3"/>
      <selection pane="bottomRight" sqref="A1:A2"/>
    </sheetView>
  </sheetViews>
  <sheetFormatPr defaultRowHeight="14.4" x14ac:dyDescent="0.3"/>
  <cols>
    <col min="1" max="1" width="25.88671875" customWidth="1"/>
    <col min="2" max="2" width="11" style="6" customWidth="1"/>
    <col min="3" max="3" width="9.109375" style="6"/>
    <col min="4" max="4" width="9.109375" style="2"/>
  </cols>
  <sheetData>
    <row r="1" spans="1:66" s="19" customFormat="1" x14ac:dyDescent="0.3">
      <c r="A1" s="178"/>
      <c r="B1" s="181" t="s">
        <v>612</v>
      </c>
      <c r="C1" s="181"/>
      <c r="D1" s="60" t="s">
        <v>503</v>
      </c>
      <c r="E1" s="199" t="s">
        <v>473</v>
      </c>
      <c r="F1" s="199"/>
      <c r="G1" s="199" t="s">
        <v>475</v>
      </c>
      <c r="H1" s="199"/>
      <c r="I1" s="199"/>
      <c r="J1" s="199"/>
      <c r="K1" s="199"/>
      <c r="L1" s="199" t="s">
        <v>481</v>
      </c>
      <c r="M1" s="199"/>
      <c r="N1" s="199"/>
      <c r="O1" s="199"/>
      <c r="P1" s="199"/>
      <c r="Q1" s="199"/>
      <c r="R1" s="199"/>
      <c r="S1" s="199"/>
      <c r="T1" s="199" t="s">
        <v>491</v>
      </c>
      <c r="U1" s="199"/>
      <c r="V1" s="199"/>
      <c r="W1" s="199"/>
      <c r="X1" s="199"/>
      <c r="Y1" s="199"/>
      <c r="Z1" s="199" t="s">
        <v>501</v>
      </c>
      <c r="AA1" s="199"/>
      <c r="AB1" s="199"/>
      <c r="AC1" s="199"/>
      <c r="AD1" s="199"/>
      <c r="AE1" s="199" t="s">
        <v>505</v>
      </c>
      <c r="AF1" s="199"/>
      <c r="AG1" s="199"/>
      <c r="AH1" s="199"/>
      <c r="AI1" s="199" t="s">
        <v>509</v>
      </c>
      <c r="AJ1" s="199"/>
      <c r="AK1" s="199"/>
      <c r="AL1" s="199"/>
      <c r="AM1" s="199"/>
      <c r="AN1" s="199"/>
      <c r="AO1" s="199" t="s">
        <v>516</v>
      </c>
      <c r="AP1" s="199"/>
      <c r="AQ1" s="199"/>
      <c r="AR1" s="199"/>
      <c r="AS1" s="199" t="s">
        <v>526</v>
      </c>
      <c r="AT1" s="199"/>
      <c r="AU1" s="199"/>
      <c r="AV1" s="199" t="s">
        <v>530</v>
      </c>
      <c r="AW1" s="199"/>
      <c r="AX1" s="19" t="s">
        <v>532</v>
      </c>
      <c r="AY1" s="19" t="s">
        <v>523</v>
      </c>
      <c r="AZ1" s="19" t="s">
        <v>525</v>
      </c>
      <c r="BA1" s="199" t="s">
        <v>534</v>
      </c>
      <c r="BB1" s="199"/>
      <c r="BC1" s="199"/>
      <c r="BD1" s="199"/>
      <c r="BE1" s="199" t="s">
        <v>539</v>
      </c>
      <c r="BF1" s="199"/>
      <c r="BG1" s="199"/>
      <c r="BH1" s="199"/>
      <c r="BI1" s="19" t="s">
        <v>544</v>
      </c>
      <c r="BJ1" s="19" t="s">
        <v>546</v>
      </c>
      <c r="BK1" s="19" t="s">
        <v>548</v>
      </c>
      <c r="BL1" s="19" t="s">
        <v>550</v>
      </c>
      <c r="BM1" s="199" t="s">
        <v>552</v>
      </c>
      <c r="BN1" s="199"/>
    </row>
    <row r="2" spans="1:66" s="21" customFormat="1" x14ac:dyDescent="0.3">
      <c r="A2" s="179"/>
      <c r="B2" s="180" t="s">
        <v>613</v>
      </c>
      <c r="C2" s="180"/>
      <c r="D2" s="61" t="s">
        <v>580</v>
      </c>
      <c r="E2" s="21" t="s">
        <v>480</v>
      </c>
      <c r="F2" s="21" t="s">
        <v>474</v>
      </c>
      <c r="G2" s="21" t="s">
        <v>476</v>
      </c>
      <c r="H2" s="21" t="s">
        <v>477</v>
      </c>
      <c r="I2" s="21" t="s">
        <v>478</v>
      </c>
      <c r="J2" s="21" t="s">
        <v>479</v>
      </c>
      <c r="K2" s="21" t="s">
        <v>484</v>
      </c>
      <c r="L2" s="21" t="s">
        <v>483</v>
      </c>
      <c r="M2" s="21" t="s">
        <v>490</v>
      </c>
      <c r="N2" s="21" t="s">
        <v>485</v>
      </c>
      <c r="O2" s="21" t="s">
        <v>486</v>
      </c>
      <c r="P2" s="21" t="s">
        <v>488</v>
      </c>
      <c r="Q2" s="21" t="s">
        <v>489</v>
      </c>
      <c r="R2" s="21" t="s">
        <v>487</v>
      </c>
      <c r="S2" s="21" t="s">
        <v>482</v>
      </c>
      <c r="T2" s="21" t="s">
        <v>492</v>
      </c>
      <c r="U2" s="21" t="s">
        <v>493</v>
      </c>
      <c r="V2" s="21" t="s">
        <v>494</v>
      </c>
      <c r="W2" s="21" t="s">
        <v>495</v>
      </c>
      <c r="X2" s="21" t="s">
        <v>496</v>
      </c>
      <c r="Y2" s="21" t="s">
        <v>497</v>
      </c>
      <c r="Z2" s="21" t="s">
        <v>62</v>
      </c>
      <c r="AA2" s="21" t="s">
        <v>500</v>
      </c>
      <c r="AB2" s="21" t="s">
        <v>499</v>
      </c>
      <c r="AC2" s="21" t="s">
        <v>498</v>
      </c>
      <c r="AD2" s="21" t="s">
        <v>502</v>
      </c>
      <c r="AE2" s="21" t="s">
        <v>504</v>
      </c>
      <c r="AF2" s="21" t="s">
        <v>506</v>
      </c>
      <c r="AG2" s="21" t="s">
        <v>507</v>
      </c>
      <c r="AH2" s="21" t="s">
        <v>508</v>
      </c>
      <c r="AI2" s="21" t="s">
        <v>510</v>
      </c>
      <c r="AJ2" s="21" t="s">
        <v>511</v>
      </c>
      <c r="AK2" s="21" t="s">
        <v>512</v>
      </c>
      <c r="AL2" s="21" t="s">
        <v>513</v>
      </c>
      <c r="AM2" s="21" t="s">
        <v>514</v>
      </c>
      <c r="AN2" s="21" t="s">
        <v>515</v>
      </c>
      <c r="AO2" s="21" t="s">
        <v>517</v>
      </c>
      <c r="AP2" s="21" t="s">
        <v>518</v>
      </c>
      <c r="AQ2" s="21" t="s">
        <v>519</v>
      </c>
      <c r="AR2" s="21" t="s">
        <v>520</v>
      </c>
      <c r="AS2" s="21" t="s">
        <v>528</v>
      </c>
      <c r="AT2" s="21" t="s">
        <v>527</v>
      </c>
      <c r="AU2" s="21" t="s">
        <v>529</v>
      </c>
      <c r="AV2" s="21" t="s">
        <v>528</v>
      </c>
      <c r="AW2" s="21" t="s">
        <v>531</v>
      </c>
      <c r="AX2" s="21" t="s">
        <v>533</v>
      </c>
      <c r="AY2" s="21" t="s">
        <v>524</v>
      </c>
      <c r="AZ2" s="21" t="s">
        <v>524</v>
      </c>
      <c r="BA2" s="21" t="s">
        <v>536</v>
      </c>
      <c r="BB2" s="21" t="s">
        <v>537</v>
      </c>
      <c r="BC2" s="21" t="s">
        <v>538</v>
      </c>
      <c r="BD2" s="21" t="s">
        <v>535</v>
      </c>
      <c r="BE2" s="21" t="s">
        <v>540</v>
      </c>
      <c r="BF2" s="21" t="s">
        <v>541</v>
      </c>
      <c r="BG2" s="21" t="s">
        <v>542</v>
      </c>
      <c r="BH2" s="21" t="s">
        <v>543</v>
      </c>
      <c r="BI2" s="21" t="s">
        <v>545</v>
      </c>
      <c r="BJ2" s="21" t="s">
        <v>547</v>
      </c>
      <c r="BK2" s="21" t="s">
        <v>549</v>
      </c>
      <c r="BL2" s="21" t="s">
        <v>551</v>
      </c>
      <c r="BM2" s="21" t="s">
        <v>263</v>
      </c>
      <c r="BN2" s="21" t="s">
        <v>553</v>
      </c>
    </row>
    <row r="3" spans="1:66" x14ac:dyDescent="0.3">
      <c r="A3" s="212" t="s">
        <v>521</v>
      </c>
      <c r="B3" s="213"/>
      <c r="C3" s="214"/>
      <c r="D3" s="77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</row>
    <row r="4" spans="1:66" s="65" customFormat="1" x14ac:dyDescent="0.3">
      <c r="A4" s="63" t="s">
        <v>1</v>
      </c>
      <c r="B4" s="64" t="s">
        <v>31</v>
      </c>
      <c r="C4" s="64" t="s">
        <v>470</v>
      </c>
    </row>
    <row r="5" spans="1:66" x14ac:dyDescent="0.3">
      <c r="A5" t="s">
        <v>5</v>
      </c>
      <c r="B5" s="6" t="s">
        <v>636</v>
      </c>
      <c r="D5" s="2">
        <v>17.100000000000001</v>
      </c>
      <c r="E5">
        <v>87.5</v>
      </c>
      <c r="F5">
        <v>80.7</v>
      </c>
      <c r="G5">
        <v>88.13</v>
      </c>
      <c r="H5">
        <v>90.84</v>
      </c>
      <c r="I5">
        <v>2.4700000000000002</v>
      </c>
      <c r="J5">
        <v>74.040000000000006</v>
      </c>
      <c r="K5">
        <v>28.71</v>
      </c>
      <c r="L5">
        <v>17.940000000000001</v>
      </c>
      <c r="M5">
        <v>79.790000000000006</v>
      </c>
      <c r="N5">
        <v>73.75</v>
      </c>
      <c r="O5">
        <v>57.71</v>
      </c>
      <c r="P5">
        <v>93.12</v>
      </c>
      <c r="Q5">
        <v>93.42</v>
      </c>
      <c r="R5">
        <v>87.91</v>
      </c>
      <c r="S5">
        <v>87.9</v>
      </c>
      <c r="T5">
        <v>37.119999999999997</v>
      </c>
      <c r="U5">
        <v>54.44</v>
      </c>
      <c r="V5">
        <v>36.75</v>
      </c>
      <c r="W5">
        <v>50.01</v>
      </c>
      <c r="X5">
        <v>42.41</v>
      </c>
      <c r="Y5">
        <v>55.22</v>
      </c>
      <c r="Z5">
        <v>76.150000000000006</v>
      </c>
      <c r="AA5">
        <v>74.62</v>
      </c>
      <c r="AB5">
        <v>87.57</v>
      </c>
      <c r="AC5">
        <v>52.31</v>
      </c>
      <c r="AD5">
        <v>74.349999999999994</v>
      </c>
      <c r="AE5">
        <v>47.67</v>
      </c>
      <c r="AF5">
        <v>51.54</v>
      </c>
      <c r="AG5">
        <v>35.72</v>
      </c>
      <c r="AH5">
        <v>58.36</v>
      </c>
      <c r="AI5">
        <v>74.86</v>
      </c>
      <c r="AJ5">
        <v>65.67</v>
      </c>
      <c r="AK5">
        <v>66.88</v>
      </c>
      <c r="AL5">
        <v>58.81</v>
      </c>
      <c r="AM5">
        <v>76.400000000000006</v>
      </c>
      <c r="AN5">
        <v>57.87</v>
      </c>
      <c r="AO5">
        <v>61.4</v>
      </c>
      <c r="AP5">
        <v>60.03</v>
      </c>
      <c r="AQ5">
        <v>12.32</v>
      </c>
      <c r="AR5">
        <v>58.4</v>
      </c>
      <c r="AS5">
        <v>51.87</v>
      </c>
      <c r="AT5">
        <v>55.25</v>
      </c>
      <c r="AU5">
        <v>45.37</v>
      </c>
      <c r="AV5">
        <v>45.19</v>
      </c>
      <c r="AW5">
        <v>34.6</v>
      </c>
      <c r="AX5">
        <v>49.78</v>
      </c>
      <c r="AY5">
        <v>49.39</v>
      </c>
      <c r="AZ5">
        <v>61.7</v>
      </c>
      <c r="BA5">
        <v>59.09</v>
      </c>
      <c r="BB5">
        <v>68.98</v>
      </c>
      <c r="BC5">
        <v>62.28</v>
      </c>
      <c r="BD5">
        <v>64.02</v>
      </c>
      <c r="BE5">
        <v>64.75</v>
      </c>
      <c r="BF5">
        <v>59.61</v>
      </c>
      <c r="BG5">
        <v>67</v>
      </c>
      <c r="BH5">
        <v>70.77</v>
      </c>
      <c r="BI5">
        <v>50.3</v>
      </c>
      <c r="BJ5">
        <v>68.72</v>
      </c>
      <c r="BK5">
        <v>59.61</v>
      </c>
      <c r="BL5">
        <v>53.27</v>
      </c>
      <c r="BM5">
        <v>64.16</v>
      </c>
      <c r="BN5">
        <v>55.22</v>
      </c>
    </row>
    <row r="6" spans="1:66" x14ac:dyDescent="0.3">
      <c r="A6" t="s">
        <v>0</v>
      </c>
      <c r="B6" s="6" t="s">
        <v>655</v>
      </c>
      <c r="D6" s="2">
        <v>304</v>
      </c>
      <c r="E6">
        <v>70</v>
      </c>
      <c r="F6">
        <v>108</v>
      </c>
      <c r="G6">
        <v>61</v>
      </c>
      <c r="H6">
        <v>34</v>
      </c>
      <c r="I6">
        <v>496</v>
      </c>
      <c r="J6">
        <v>135</v>
      </c>
      <c r="K6">
        <v>315</v>
      </c>
      <c r="L6">
        <v>717</v>
      </c>
      <c r="M6">
        <v>98</v>
      </c>
      <c r="N6">
        <v>195</v>
      </c>
      <c r="O6">
        <v>345</v>
      </c>
      <c r="P6">
        <v>27</v>
      </c>
      <c r="Q6">
        <v>24</v>
      </c>
      <c r="R6">
        <v>62</v>
      </c>
      <c r="S6">
        <v>61</v>
      </c>
      <c r="T6">
        <v>380</v>
      </c>
      <c r="U6">
        <v>342</v>
      </c>
      <c r="V6">
        <v>403</v>
      </c>
      <c r="W6">
        <v>300</v>
      </c>
      <c r="X6">
        <v>353</v>
      </c>
      <c r="Y6">
        <v>264</v>
      </c>
      <c r="Z6">
        <v>143</v>
      </c>
      <c r="AA6">
        <v>155</v>
      </c>
      <c r="AB6">
        <v>52</v>
      </c>
      <c r="AC6">
        <v>322</v>
      </c>
      <c r="AD6">
        <v>158</v>
      </c>
      <c r="AE6">
        <v>341</v>
      </c>
      <c r="AF6">
        <v>291</v>
      </c>
      <c r="AG6">
        <v>471</v>
      </c>
      <c r="AH6">
        <v>243</v>
      </c>
      <c r="AI6">
        <v>151</v>
      </c>
      <c r="AJ6">
        <v>165</v>
      </c>
      <c r="AK6">
        <v>158</v>
      </c>
      <c r="AL6">
        <v>191</v>
      </c>
      <c r="AM6">
        <v>120</v>
      </c>
      <c r="AN6">
        <v>284</v>
      </c>
      <c r="AO6">
        <v>204</v>
      </c>
      <c r="AP6">
        <v>235</v>
      </c>
      <c r="AQ6">
        <v>541</v>
      </c>
      <c r="AR6">
        <v>243</v>
      </c>
      <c r="AS6">
        <v>308</v>
      </c>
      <c r="AT6">
        <v>298</v>
      </c>
      <c r="AU6">
        <v>336</v>
      </c>
      <c r="AV6">
        <v>336</v>
      </c>
      <c r="AW6">
        <v>425</v>
      </c>
      <c r="AX6">
        <v>339</v>
      </c>
      <c r="AY6">
        <v>289</v>
      </c>
      <c r="AZ6">
        <v>208</v>
      </c>
      <c r="BA6">
        <v>184</v>
      </c>
      <c r="BB6">
        <v>130</v>
      </c>
      <c r="BC6">
        <v>132</v>
      </c>
      <c r="BD6">
        <v>186</v>
      </c>
      <c r="BE6">
        <v>206</v>
      </c>
      <c r="BF6">
        <v>208</v>
      </c>
      <c r="BG6">
        <v>178</v>
      </c>
      <c r="BH6">
        <v>141</v>
      </c>
      <c r="BI6">
        <v>210</v>
      </c>
      <c r="BJ6">
        <v>168</v>
      </c>
      <c r="BK6">
        <v>208</v>
      </c>
      <c r="BL6">
        <v>262</v>
      </c>
      <c r="BM6">
        <v>203</v>
      </c>
      <c r="BN6">
        <v>262</v>
      </c>
    </row>
    <row r="7" spans="1:66" x14ac:dyDescent="0.3">
      <c r="A7" t="s">
        <v>6</v>
      </c>
      <c r="B7" s="6" t="s">
        <v>637</v>
      </c>
      <c r="C7" s="6" t="s">
        <v>555</v>
      </c>
      <c r="D7" s="2">
        <v>0.3</v>
      </c>
      <c r="E7">
        <v>1.03</v>
      </c>
      <c r="F7">
        <v>5.98</v>
      </c>
      <c r="G7">
        <v>3.15</v>
      </c>
      <c r="H7">
        <v>3.37</v>
      </c>
      <c r="I7" s="39">
        <v>26.32</v>
      </c>
      <c r="J7">
        <v>6.81</v>
      </c>
      <c r="K7">
        <v>6.84</v>
      </c>
      <c r="L7">
        <v>0.85</v>
      </c>
      <c r="M7">
        <v>11.12</v>
      </c>
      <c r="N7">
        <v>2.7</v>
      </c>
      <c r="O7">
        <v>2.0499999999999998</v>
      </c>
      <c r="P7">
        <v>0.85</v>
      </c>
      <c r="Q7">
        <v>0.76</v>
      </c>
      <c r="R7">
        <v>3.21</v>
      </c>
      <c r="S7">
        <v>3.47</v>
      </c>
      <c r="T7" s="39">
        <v>26.93</v>
      </c>
      <c r="U7">
        <v>5.93</v>
      </c>
      <c r="V7" s="19">
        <v>24.9</v>
      </c>
      <c r="W7" s="19">
        <v>22.17</v>
      </c>
      <c r="X7" s="19">
        <v>21.4</v>
      </c>
      <c r="Y7" s="3">
        <v>14.21</v>
      </c>
      <c r="Z7">
        <v>12.56</v>
      </c>
      <c r="AA7">
        <v>12.58</v>
      </c>
      <c r="AB7">
        <v>10.9</v>
      </c>
      <c r="AC7" s="3">
        <v>15.86</v>
      </c>
      <c r="AD7">
        <v>13.05</v>
      </c>
      <c r="AE7" s="39">
        <v>26.78</v>
      </c>
      <c r="AF7" s="39">
        <v>26.79</v>
      </c>
      <c r="AG7" s="19">
        <v>21.57</v>
      </c>
      <c r="AH7" s="39">
        <v>26.96</v>
      </c>
      <c r="AI7">
        <v>11.67</v>
      </c>
      <c r="AJ7" s="39">
        <v>28.48</v>
      </c>
      <c r="AK7" s="39">
        <v>27.27</v>
      </c>
      <c r="AL7" s="39">
        <v>29.08</v>
      </c>
      <c r="AM7" s="19">
        <v>20.399999999999999</v>
      </c>
      <c r="AN7" s="19">
        <v>19.29</v>
      </c>
      <c r="AO7" s="39">
        <v>28.57</v>
      </c>
      <c r="AP7" s="19">
        <v>24.88</v>
      </c>
      <c r="AQ7" s="39">
        <v>37.04</v>
      </c>
      <c r="AR7" s="19">
        <v>21.57</v>
      </c>
      <c r="AS7" s="3">
        <v>15.2</v>
      </c>
      <c r="AT7">
        <v>9.8800000000000008</v>
      </c>
      <c r="AU7">
        <v>11.56</v>
      </c>
      <c r="AV7" s="19">
        <v>21.85</v>
      </c>
      <c r="AW7" s="19">
        <v>21.7</v>
      </c>
      <c r="AX7" s="19">
        <v>19.43</v>
      </c>
      <c r="AY7" s="19">
        <v>22.54</v>
      </c>
      <c r="AZ7" s="39">
        <v>28.1</v>
      </c>
      <c r="BA7" s="39">
        <v>29.91</v>
      </c>
      <c r="BB7" s="39">
        <v>29.15</v>
      </c>
      <c r="BC7" s="39">
        <v>28.21</v>
      </c>
      <c r="BD7" s="39">
        <v>26.53</v>
      </c>
      <c r="BE7" s="19">
        <v>22.1</v>
      </c>
      <c r="BF7" s="19">
        <v>24.62</v>
      </c>
      <c r="BG7" s="19">
        <v>24.3</v>
      </c>
      <c r="BH7" s="19">
        <v>21.43</v>
      </c>
      <c r="BI7" s="39">
        <v>28.89</v>
      </c>
      <c r="BJ7" s="19">
        <v>23.8</v>
      </c>
      <c r="BK7" s="19">
        <v>24.62</v>
      </c>
      <c r="BL7" s="19">
        <v>23.85</v>
      </c>
      <c r="BM7" s="19">
        <v>23.03</v>
      </c>
      <c r="BN7" s="3">
        <v>14.19</v>
      </c>
    </row>
    <row r="8" spans="1:66" x14ac:dyDescent="0.3">
      <c r="A8" t="s">
        <v>7</v>
      </c>
      <c r="B8" s="6" t="s">
        <v>455</v>
      </c>
      <c r="D8" s="2">
        <v>0</v>
      </c>
      <c r="E8">
        <v>4.38</v>
      </c>
      <c r="F8">
        <v>7</v>
      </c>
      <c r="G8">
        <v>3.27</v>
      </c>
      <c r="H8">
        <v>0.08</v>
      </c>
      <c r="I8">
        <v>26.71</v>
      </c>
      <c r="J8">
        <v>7.56</v>
      </c>
      <c r="K8">
        <v>7.35</v>
      </c>
      <c r="L8">
        <v>81.11</v>
      </c>
      <c r="M8">
        <v>4.3</v>
      </c>
      <c r="N8">
        <v>19.309999999999999</v>
      </c>
      <c r="O8">
        <v>37</v>
      </c>
      <c r="P8">
        <v>0.36</v>
      </c>
      <c r="Q8">
        <v>0.09</v>
      </c>
      <c r="R8">
        <v>3.31</v>
      </c>
      <c r="S8">
        <v>3.25</v>
      </c>
      <c r="T8">
        <v>27.8</v>
      </c>
      <c r="U8">
        <v>34.24</v>
      </c>
      <c r="V8">
        <v>33.14</v>
      </c>
      <c r="W8">
        <v>22.35</v>
      </c>
      <c r="X8">
        <v>28.74</v>
      </c>
      <c r="Y8">
        <v>21.28</v>
      </c>
      <c r="Z8">
        <v>9.51</v>
      </c>
      <c r="AA8">
        <v>10.61</v>
      </c>
      <c r="AB8">
        <v>0.17</v>
      </c>
      <c r="AC8">
        <v>26.54</v>
      </c>
      <c r="AD8">
        <v>11.09</v>
      </c>
      <c r="AE8">
        <v>25.12</v>
      </c>
      <c r="AF8">
        <v>19.52</v>
      </c>
      <c r="AG8">
        <v>41.98</v>
      </c>
      <c r="AH8">
        <v>14.23</v>
      </c>
      <c r="AI8">
        <v>10.53</v>
      </c>
      <c r="AJ8">
        <v>4.7300000000000004</v>
      </c>
      <c r="AK8">
        <v>4.6500000000000004</v>
      </c>
      <c r="AL8">
        <v>5.26</v>
      </c>
      <c r="AM8">
        <v>3.7</v>
      </c>
      <c r="AN8">
        <v>22.3</v>
      </c>
      <c r="AO8">
        <v>9.1199999999999992</v>
      </c>
      <c r="AP8">
        <v>14.33</v>
      </c>
      <c r="AQ8">
        <v>41.78</v>
      </c>
      <c r="AR8">
        <v>16.77</v>
      </c>
      <c r="AS8">
        <v>24.59</v>
      </c>
      <c r="AT8">
        <v>26.18</v>
      </c>
      <c r="AU8">
        <v>29.25</v>
      </c>
      <c r="AV8">
        <v>25.9</v>
      </c>
      <c r="AW8">
        <v>37</v>
      </c>
      <c r="AX8">
        <v>28.36</v>
      </c>
      <c r="AY8">
        <v>17.350000000000001</v>
      </c>
      <c r="AZ8">
        <v>9.73</v>
      </c>
      <c r="BA8">
        <v>6.28</v>
      </c>
      <c r="BB8">
        <v>0.59</v>
      </c>
      <c r="BC8">
        <v>1.29</v>
      </c>
      <c r="BD8">
        <v>8.08</v>
      </c>
      <c r="BE8">
        <v>12.35</v>
      </c>
      <c r="BF8">
        <v>11.45</v>
      </c>
      <c r="BG8">
        <v>8.23</v>
      </c>
      <c r="BH8">
        <v>5.5</v>
      </c>
      <c r="BI8">
        <v>9.7100000000000009</v>
      </c>
      <c r="BJ8">
        <v>7.38</v>
      </c>
      <c r="BK8">
        <v>11.45</v>
      </c>
      <c r="BL8">
        <v>17.809999999999999</v>
      </c>
      <c r="BM8">
        <v>11.59</v>
      </c>
      <c r="BN8">
        <v>18</v>
      </c>
    </row>
    <row r="9" spans="1:66" x14ac:dyDescent="0.3">
      <c r="A9" t="s">
        <v>8</v>
      </c>
      <c r="B9" s="6" t="s">
        <v>635</v>
      </c>
      <c r="D9" s="2">
        <v>82.4</v>
      </c>
      <c r="E9">
        <v>6.89</v>
      </c>
      <c r="F9">
        <v>5.36</v>
      </c>
      <c r="G9">
        <v>4.78</v>
      </c>
      <c r="H9">
        <v>4.96</v>
      </c>
      <c r="I9">
        <v>38.42</v>
      </c>
      <c r="J9">
        <v>10.039999999999999</v>
      </c>
      <c r="K9">
        <v>55.35</v>
      </c>
      <c r="L9">
        <v>0.06</v>
      </c>
      <c r="M9">
        <v>3.38</v>
      </c>
      <c r="N9">
        <v>3.66</v>
      </c>
      <c r="O9">
        <v>2.79</v>
      </c>
      <c r="P9">
        <v>5.14</v>
      </c>
      <c r="Q9">
        <v>5.12</v>
      </c>
      <c r="R9">
        <v>4.88</v>
      </c>
      <c r="S9">
        <v>4.66</v>
      </c>
      <c r="T9">
        <v>5.38</v>
      </c>
      <c r="U9">
        <v>4.07</v>
      </c>
      <c r="V9">
        <v>1.28</v>
      </c>
      <c r="W9">
        <v>2.19</v>
      </c>
      <c r="X9">
        <v>2.34</v>
      </c>
      <c r="Y9">
        <v>4.09</v>
      </c>
      <c r="Z9">
        <v>0.72</v>
      </c>
      <c r="AA9">
        <v>1.1200000000000001</v>
      </c>
      <c r="AB9">
        <v>0.73</v>
      </c>
      <c r="AC9">
        <v>3.59</v>
      </c>
      <c r="AD9">
        <v>0.41</v>
      </c>
      <c r="AE9">
        <v>0</v>
      </c>
      <c r="AF9">
        <v>0</v>
      </c>
      <c r="AG9">
        <v>0</v>
      </c>
      <c r="AH9">
        <v>0</v>
      </c>
      <c r="AI9">
        <v>1.48</v>
      </c>
      <c r="AJ9">
        <v>0.15</v>
      </c>
      <c r="AK9">
        <v>0</v>
      </c>
      <c r="AL9">
        <v>5.13</v>
      </c>
      <c r="AM9">
        <v>0</v>
      </c>
      <c r="AN9">
        <v>0</v>
      </c>
      <c r="AO9">
        <v>0</v>
      </c>
      <c r="AP9">
        <v>0</v>
      </c>
      <c r="AQ9">
        <v>1.43</v>
      </c>
      <c r="AR9">
        <v>0</v>
      </c>
      <c r="AS9">
        <v>5.49</v>
      </c>
      <c r="AT9">
        <v>5.65</v>
      </c>
      <c r="AU9">
        <v>6.66</v>
      </c>
      <c r="AV9">
        <v>2.4</v>
      </c>
      <c r="AW9">
        <v>1.2</v>
      </c>
      <c r="AX9">
        <v>0</v>
      </c>
      <c r="AY9">
        <v>9.42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9.64</v>
      </c>
    </row>
    <row r="10" spans="1:66" x14ac:dyDescent="0.3">
      <c r="A10" t="s">
        <v>33</v>
      </c>
      <c r="B10" s="6" t="s">
        <v>468</v>
      </c>
      <c r="D10" s="2">
        <v>0.2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0.3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3">
      <c r="A11" t="s">
        <v>32</v>
      </c>
      <c r="D11" s="2">
        <v>82.12</v>
      </c>
      <c r="E11">
        <v>6.89</v>
      </c>
      <c r="G11">
        <v>5.05</v>
      </c>
      <c r="H11">
        <v>5.09</v>
      </c>
      <c r="I11">
        <v>38.42</v>
      </c>
      <c r="J11">
        <v>10.039999999999999</v>
      </c>
      <c r="K11">
        <v>49.74</v>
      </c>
      <c r="L11">
        <v>0.06</v>
      </c>
      <c r="M11">
        <v>2.67</v>
      </c>
      <c r="N11">
        <v>0.14000000000000001</v>
      </c>
      <c r="O11">
        <v>0.11</v>
      </c>
      <c r="P11">
        <v>5.14</v>
      </c>
      <c r="Q11">
        <v>5.12</v>
      </c>
      <c r="R11">
        <v>4.88</v>
      </c>
      <c r="S11">
        <v>4.66</v>
      </c>
      <c r="T11">
        <v>1.32</v>
      </c>
      <c r="U11">
        <v>3.21</v>
      </c>
      <c r="V11">
        <v>0.52</v>
      </c>
      <c r="W11">
        <v>1.03</v>
      </c>
      <c r="X11">
        <v>0.5</v>
      </c>
      <c r="Y11">
        <v>4.09</v>
      </c>
      <c r="Z11">
        <v>0.37</v>
      </c>
      <c r="AA11">
        <v>1.1200000000000001</v>
      </c>
      <c r="AB11">
        <v>0.71</v>
      </c>
      <c r="AC11">
        <v>0.56000000000000005</v>
      </c>
      <c r="AD11">
        <v>0.4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4.42</v>
      </c>
      <c r="AT11">
        <v>0</v>
      </c>
      <c r="AU11">
        <v>1.35</v>
      </c>
      <c r="AV11">
        <v>0.96</v>
      </c>
      <c r="AW11">
        <v>1.2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7.71</v>
      </c>
    </row>
    <row r="12" spans="1:66" s="65" customFormat="1" x14ac:dyDescent="0.3">
      <c r="A12" s="63" t="s">
        <v>2</v>
      </c>
      <c r="B12" s="70"/>
      <c r="C12" s="70"/>
    </row>
    <row r="13" spans="1:66" x14ac:dyDescent="0.3">
      <c r="A13" t="s">
        <v>9</v>
      </c>
      <c r="B13" s="6">
        <v>1000</v>
      </c>
      <c r="C13" s="6">
        <v>2500</v>
      </c>
      <c r="D13" s="2">
        <v>6</v>
      </c>
      <c r="E13">
        <v>32</v>
      </c>
      <c r="F13">
        <v>193</v>
      </c>
      <c r="G13">
        <v>113</v>
      </c>
      <c r="H13">
        <v>122</v>
      </c>
      <c r="I13" s="19">
        <v>912</v>
      </c>
      <c r="J13">
        <v>261</v>
      </c>
      <c r="K13">
        <v>251</v>
      </c>
      <c r="L13">
        <v>24</v>
      </c>
      <c r="M13">
        <v>83</v>
      </c>
      <c r="N13">
        <v>96</v>
      </c>
      <c r="O13">
        <v>65</v>
      </c>
      <c r="P13">
        <v>47</v>
      </c>
      <c r="Q13">
        <v>103</v>
      </c>
      <c r="R13">
        <v>115</v>
      </c>
      <c r="S13">
        <v>121</v>
      </c>
      <c r="T13" s="19">
        <v>791</v>
      </c>
      <c r="U13">
        <v>98</v>
      </c>
      <c r="V13" s="19">
        <v>721</v>
      </c>
      <c r="W13" s="3">
        <v>505</v>
      </c>
      <c r="X13" s="3">
        <v>528</v>
      </c>
      <c r="Y13" s="3">
        <v>493</v>
      </c>
      <c r="Z13">
        <v>56</v>
      </c>
      <c r="AA13">
        <v>50</v>
      </c>
      <c r="AB13">
        <v>7</v>
      </c>
      <c r="AC13">
        <v>129</v>
      </c>
      <c r="AD13">
        <v>64</v>
      </c>
      <c r="AE13">
        <v>13</v>
      </c>
      <c r="AF13">
        <v>7</v>
      </c>
      <c r="AG13">
        <v>12</v>
      </c>
      <c r="AH13">
        <v>20</v>
      </c>
      <c r="AI13">
        <v>9</v>
      </c>
      <c r="AJ13">
        <v>5</v>
      </c>
      <c r="AK13">
        <v>19</v>
      </c>
      <c r="AL13">
        <v>6</v>
      </c>
      <c r="AM13">
        <v>11</v>
      </c>
      <c r="AN13">
        <v>5</v>
      </c>
      <c r="AO13">
        <v>18</v>
      </c>
      <c r="AP13">
        <v>16</v>
      </c>
      <c r="AQ13">
        <v>11</v>
      </c>
      <c r="AR13">
        <v>7</v>
      </c>
      <c r="AS13">
        <v>85</v>
      </c>
      <c r="AT13">
        <v>82</v>
      </c>
      <c r="AU13">
        <v>31</v>
      </c>
      <c r="AV13">
        <v>15</v>
      </c>
      <c r="AW13">
        <v>10</v>
      </c>
      <c r="AX13">
        <v>13</v>
      </c>
      <c r="AY13">
        <v>21</v>
      </c>
      <c r="AZ13">
        <v>26</v>
      </c>
      <c r="BA13">
        <v>10</v>
      </c>
      <c r="BB13">
        <v>4</v>
      </c>
      <c r="BC13">
        <v>37</v>
      </c>
      <c r="BD13">
        <v>4</v>
      </c>
      <c r="BE13">
        <v>15</v>
      </c>
      <c r="BF13" s="3">
        <v>382</v>
      </c>
      <c r="BG13">
        <v>12</v>
      </c>
      <c r="BH13">
        <v>249</v>
      </c>
      <c r="BI13">
        <v>232</v>
      </c>
      <c r="BJ13">
        <v>30</v>
      </c>
      <c r="BK13" s="3">
        <v>382</v>
      </c>
      <c r="BL13">
        <v>15</v>
      </c>
      <c r="BM13">
        <v>74</v>
      </c>
      <c r="BN13">
        <v>77</v>
      </c>
    </row>
    <row r="14" spans="1:66" x14ac:dyDescent="0.3">
      <c r="A14" t="s">
        <v>10</v>
      </c>
      <c r="B14" s="6" t="s">
        <v>626</v>
      </c>
      <c r="C14" s="6" t="s">
        <v>634</v>
      </c>
      <c r="D14" s="2">
        <v>0.42</v>
      </c>
      <c r="E14">
        <v>0.03</v>
      </c>
      <c r="F14">
        <v>0.1</v>
      </c>
      <c r="G14">
        <v>0.03</v>
      </c>
      <c r="H14">
        <v>0.03</v>
      </c>
      <c r="I14">
        <v>0.47</v>
      </c>
      <c r="J14">
        <v>0.19</v>
      </c>
      <c r="K14">
        <v>0.17</v>
      </c>
      <c r="L14">
        <v>0.02</v>
      </c>
      <c r="M14">
        <v>7.0000000000000007E-2</v>
      </c>
      <c r="N14">
        <v>0.04</v>
      </c>
      <c r="O14">
        <v>0.03</v>
      </c>
      <c r="P14">
        <v>0.06</v>
      </c>
      <c r="Q14">
        <v>0.08</v>
      </c>
      <c r="R14">
        <v>0.03</v>
      </c>
      <c r="S14">
        <v>0.05</v>
      </c>
      <c r="T14">
        <v>0.2</v>
      </c>
      <c r="U14">
        <v>0.38</v>
      </c>
      <c r="V14">
        <v>0.68</v>
      </c>
      <c r="W14">
        <v>0.44</v>
      </c>
      <c r="X14">
        <v>0.31</v>
      </c>
      <c r="Y14">
        <v>0.65</v>
      </c>
      <c r="Z14">
        <v>1.75</v>
      </c>
      <c r="AA14">
        <v>1.19</v>
      </c>
      <c r="AB14">
        <v>0.08</v>
      </c>
      <c r="AC14">
        <v>2.73</v>
      </c>
      <c r="AD14">
        <v>3.65</v>
      </c>
      <c r="AE14">
        <v>3.13</v>
      </c>
      <c r="AF14">
        <v>2.5299999999999998</v>
      </c>
      <c r="AG14">
        <v>2.31</v>
      </c>
      <c r="AH14">
        <v>1.73</v>
      </c>
      <c r="AI14">
        <v>2.2999999999999998</v>
      </c>
      <c r="AJ14" s="19">
        <v>6.38</v>
      </c>
      <c r="AK14" s="3">
        <v>5.8</v>
      </c>
      <c r="AL14" s="19">
        <v>6.54</v>
      </c>
      <c r="AM14" s="3">
        <v>5.4</v>
      </c>
      <c r="AN14">
        <v>2.61</v>
      </c>
      <c r="AO14">
        <v>1.1299999999999999</v>
      </c>
      <c r="AP14">
        <v>0.92</v>
      </c>
      <c r="AQ14">
        <v>1.44</v>
      </c>
      <c r="AR14">
        <v>0.87</v>
      </c>
      <c r="AS14">
        <v>1.21</v>
      </c>
      <c r="AT14">
        <v>1.1599999999999999</v>
      </c>
      <c r="AU14">
        <v>1.2</v>
      </c>
      <c r="AV14">
        <v>1.56</v>
      </c>
      <c r="AW14">
        <v>1.52</v>
      </c>
      <c r="AX14">
        <v>1.36</v>
      </c>
      <c r="AY14">
        <v>1.37</v>
      </c>
      <c r="AZ14">
        <v>1.79</v>
      </c>
      <c r="BA14">
        <v>1.31</v>
      </c>
      <c r="BB14">
        <v>0.92</v>
      </c>
      <c r="BC14">
        <v>1.6</v>
      </c>
      <c r="BD14">
        <v>0.65</v>
      </c>
      <c r="BE14">
        <v>0.34</v>
      </c>
      <c r="BF14">
        <v>2.92</v>
      </c>
      <c r="BG14">
        <v>0.39</v>
      </c>
      <c r="BH14">
        <v>0.7</v>
      </c>
      <c r="BI14" s="3">
        <v>4.63</v>
      </c>
      <c r="BJ14">
        <v>0.36</v>
      </c>
      <c r="BK14">
        <v>2.92</v>
      </c>
      <c r="BL14">
        <v>1.57</v>
      </c>
      <c r="BM14">
        <v>1.41</v>
      </c>
      <c r="BN14">
        <v>1.22</v>
      </c>
    </row>
    <row r="15" spans="1:66" x14ac:dyDescent="0.3">
      <c r="A15" t="s">
        <v>11</v>
      </c>
      <c r="B15" s="6" t="s">
        <v>627</v>
      </c>
      <c r="C15" s="6">
        <v>350</v>
      </c>
      <c r="D15" s="2">
        <v>2</v>
      </c>
      <c r="E15">
        <v>3</v>
      </c>
      <c r="F15">
        <v>18</v>
      </c>
      <c r="G15">
        <v>10</v>
      </c>
      <c r="H15">
        <v>11</v>
      </c>
      <c r="I15" s="3">
        <v>85</v>
      </c>
      <c r="J15">
        <v>24</v>
      </c>
      <c r="K15">
        <v>22</v>
      </c>
      <c r="L15">
        <v>2</v>
      </c>
      <c r="M15">
        <v>8</v>
      </c>
      <c r="N15">
        <v>9</v>
      </c>
      <c r="O15">
        <v>7</v>
      </c>
      <c r="P15">
        <v>8</v>
      </c>
      <c r="Q15">
        <v>10</v>
      </c>
      <c r="R15">
        <v>10</v>
      </c>
      <c r="S15">
        <v>12</v>
      </c>
      <c r="T15">
        <v>38</v>
      </c>
      <c r="U15">
        <v>9</v>
      </c>
      <c r="V15">
        <v>28</v>
      </c>
      <c r="W15">
        <v>20</v>
      </c>
      <c r="X15">
        <v>23</v>
      </c>
      <c r="Y15">
        <v>19</v>
      </c>
      <c r="Z15">
        <v>12</v>
      </c>
      <c r="AA15">
        <v>10</v>
      </c>
      <c r="AB15">
        <v>11</v>
      </c>
      <c r="AC15">
        <v>5</v>
      </c>
      <c r="AD15">
        <v>13</v>
      </c>
      <c r="AE15">
        <v>19</v>
      </c>
      <c r="AF15">
        <v>21</v>
      </c>
      <c r="AG15">
        <v>15</v>
      </c>
      <c r="AH15">
        <v>22</v>
      </c>
      <c r="AI15">
        <v>12</v>
      </c>
      <c r="AJ15">
        <v>21</v>
      </c>
      <c r="AK15">
        <v>12</v>
      </c>
      <c r="AL15">
        <v>21</v>
      </c>
      <c r="AM15">
        <v>10</v>
      </c>
      <c r="AN15">
        <v>15</v>
      </c>
      <c r="AO15">
        <v>20</v>
      </c>
      <c r="AP15">
        <v>22</v>
      </c>
      <c r="AQ15">
        <v>33</v>
      </c>
      <c r="AR15">
        <v>19</v>
      </c>
      <c r="AS15">
        <v>17</v>
      </c>
      <c r="AT15">
        <v>15</v>
      </c>
      <c r="AU15">
        <v>14</v>
      </c>
      <c r="AV15">
        <v>19</v>
      </c>
      <c r="AW15">
        <v>22</v>
      </c>
      <c r="AX15">
        <v>17</v>
      </c>
      <c r="AY15">
        <v>21</v>
      </c>
      <c r="AZ15">
        <v>25</v>
      </c>
      <c r="BA15" s="3">
        <v>64</v>
      </c>
      <c r="BB15">
        <v>42</v>
      </c>
      <c r="BC15">
        <v>44</v>
      </c>
      <c r="BD15">
        <v>34</v>
      </c>
      <c r="BE15">
        <v>30</v>
      </c>
      <c r="BF15">
        <v>39</v>
      </c>
      <c r="BG15">
        <v>34</v>
      </c>
      <c r="BH15">
        <v>30</v>
      </c>
      <c r="BI15" s="3">
        <v>69</v>
      </c>
      <c r="BJ15">
        <v>30</v>
      </c>
      <c r="BK15">
        <v>39</v>
      </c>
      <c r="BL15" s="19">
        <v>97</v>
      </c>
      <c r="BM15">
        <v>41</v>
      </c>
      <c r="BN15">
        <v>8</v>
      </c>
    </row>
    <row r="16" spans="1:66" x14ac:dyDescent="0.3">
      <c r="A16" t="s">
        <v>12</v>
      </c>
      <c r="B16" s="6" t="s">
        <v>460</v>
      </c>
      <c r="C16" s="6">
        <v>4000</v>
      </c>
      <c r="D16" s="2">
        <v>4</v>
      </c>
      <c r="E16">
        <v>14</v>
      </c>
      <c r="F16">
        <v>158</v>
      </c>
      <c r="G16">
        <v>84</v>
      </c>
      <c r="H16">
        <v>101</v>
      </c>
      <c r="I16" s="39">
        <v>776</v>
      </c>
      <c r="J16">
        <v>203</v>
      </c>
      <c r="K16">
        <v>193</v>
      </c>
      <c r="L16">
        <v>24</v>
      </c>
      <c r="M16">
        <v>159</v>
      </c>
      <c r="N16">
        <v>80</v>
      </c>
      <c r="O16">
        <v>62</v>
      </c>
      <c r="P16">
        <v>46</v>
      </c>
      <c r="Q16">
        <v>78</v>
      </c>
      <c r="R16">
        <v>85</v>
      </c>
      <c r="S16">
        <v>95</v>
      </c>
      <c r="T16" s="19">
        <v>567</v>
      </c>
      <c r="U16">
        <v>106</v>
      </c>
      <c r="V16" s="19">
        <v>512</v>
      </c>
      <c r="W16" s="3">
        <v>354</v>
      </c>
      <c r="X16" s="3">
        <v>387</v>
      </c>
      <c r="Y16" s="3">
        <v>337</v>
      </c>
      <c r="Z16">
        <v>198</v>
      </c>
      <c r="AA16">
        <v>172</v>
      </c>
      <c r="AB16">
        <v>15</v>
      </c>
      <c r="AC16" s="3">
        <v>390</v>
      </c>
      <c r="AD16">
        <v>226</v>
      </c>
      <c r="AE16">
        <v>202</v>
      </c>
      <c r="AF16">
        <v>216</v>
      </c>
      <c r="AG16">
        <v>162</v>
      </c>
      <c r="AH16">
        <v>209</v>
      </c>
      <c r="AI16" s="3">
        <v>335</v>
      </c>
      <c r="AJ16">
        <v>254</v>
      </c>
      <c r="AK16" s="3">
        <v>304</v>
      </c>
      <c r="AL16" s="19">
        <v>497</v>
      </c>
      <c r="AM16">
        <v>178</v>
      </c>
      <c r="AN16">
        <v>145</v>
      </c>
      <c r="AO16">
        <v>183</v>
      </c>
      <c r="AP16">
        <v>240</v>
      </c>
      <c r="AQ16" s="19">
        <v>533</v>
      </c>
      <c r="AR16">
        <v>214</v>
      </c>
      <c r="AS16">
        <v>163</v>
      </c>
      <c r="AT16">
        <v>185</v>
      </c>
      <c r="AU16">
        <v>128</v>
      </c>
      <c r="AV16">
        <v>191</v>
      </c>
      <c r="AW16">
        <v>229</v>
      </c>
      <c r="AX16">
        <v>163</v>
      </c>
      <c r="AY16">
        <v>155</v>
      </c>
      <c r="AZ16">
        <v>203</v>
      </c>
      <c r="BA16" s="3">
        <v>326</v>
      </c>
      <c r="BB16" s="3">
        <v>333</v>
      </c>
      <c r="BC16">
        <v>285</v>
      </c>
      <c r="BD16">
        <v>267</v>
      </c>
      <c r="BE16">
        <v>252</v>
      </c>
      <c r="BF16" s="19">
        <v>490</v>
      </c>
      <c r="BG16" s="3">
        <v>332</v>
      </c>
      <c r="BH16" s="3">
        <v>354</v>
      </c>
      <c r="BI16">
        <v>252</v>
      </c>
      <c r="BJ16">
        <v>270</v>
      </c>
      <c r="BK16" s="19">
        <v>490</v>
      </c>
      <c r="BL16">
        <v>278</v>
      </c>
      <c r="BM16" s="3">
        <v>303</v>
      </c>
      <c r="BN16">
        <v>89</v>
      </c>
    </row>
    <row r="17" spans="1:66" x14ac:dyDescent="0.3">
      <c r="A17" t="s">
        <v>13</v>
      </c>
      <c r="B17" s="6" t="s">
        <v>461</v>
      </c>
      <c r="C17" s="6" t="s">
        <v>455</v>
      </c>
      <c r="D17" s="2">
        <v>52</v>
      </c>
      <c r="E17">
        <v>51</v>
      </c>
      <c r="F17">
        <v>137</v>
      </c>
      <c r="G17">
        <v>132</v>
      </c>
      <c r="H17">
        <v>156</v>
      </c>
      <c r="I17" s="19">
        <v>1330</v>
      </c>
      <c r="J17">
        <v>303</v>
      </c>
      <c r="K17">
        <v>350</v>
      </c>
      <c r="L17">
        <v>24</v>
      </c>
      <c r="M17">
        <v>104</v>
      </c>
      <c r="N17">
        <v>122</v>
      </c>
      <c r="O17">
        <v>75</v>
      </c>
      <c r="P17">
        <v>161</v>
      </c>
      <c r="Q17">
        <v>143</v>
      </c>
      <c r="R17">
        <v>135</v>
      </c>
      <c r="S17">
        <v>155</v>
      </c>
      <c r="T17">
        <v>77</v>
      </c>
      <c r="U17">
        <v>138</v>
      </c>
      <c r="V17">
        <v>98</v>
      </c>
      <c r="W17">
        <v>76</v>
      </c>
      <c r="X17">
        <v>256</v>
      </c>
      <c r="Y17">
        <v>62</v>
      </c>
      <c r="Z17">
        <v>138</v>
      </c>
      <c r="AA17">
        <v>126</v>
      </c>
      <c r="AB17">
        <v>163</v>
      </c>
      <c r="AC17">
        <v>109</v>
      </c>
      <c r="AD17">
        <v>132</v>
      </c>
      <c r="AE17">
        <v>233</v>
      </c>
      <c r="AF17">
        <v>259</v>
      </c>
      <c r="AG17">
        <v>224</v>
      </c>
      <c r="AH17">
        <v>336</v>
      </c>
      <c r="AI17">
        <v>244</v>
      </c>
      <c r="AJ17">
        <v>219</v>
      </c>
      <c r="AK17">
        <v>135</v>
      </c>
      <c r="AL17">
        <v>352</v>
      </c>
      <c r="AM17">
        <v>173</v>
      </c>
      <c r="AN17">
        <v>184</v>
      </c>
      <c r="AO17">
        <v>387</v>
      </c>
      <c r="AP17">
        <v>357</v>
      </c>
      <c r="AQ17" s="3">
        <v>565</v>
      </c>
      <c r="AR17">
        <v>286</v>
      </c>
      <c r="AS17">
        <v>315</v>
      </c>
      <c r="AT17">
        <v>152</v>
      </c>
      <c r="AU17">
        <v>222</v>
      </c>
      <c r="AV17">
        <v>316</v>
      </c>
      <c r="AW17">
        <v>340</v>
      </c>
      <c r="AX17">
        <v>294</v>
      </c>
      <c r="AY17">
        <v>185</v>
      </c>
      <c r="AZ17">
        <v>280</v>
      </c>
      <c r="BA17">
        <v>323</v>
      </c>
      <c r="BB17" s="3">
        <v>527</v>
      </c>
      <c r="BC17" s="3">
        <v>522</v>
      </c>
      <c r="BD17">
        <v>333</v>
      </c>
      <c r="BE17">
        <v>384</v>
      </c>
      <c r="BF17">
        <v>397</v>
      </c>
      <c r="BG17" s="3">
        <v>460</v>
      </c>
      <c r="BH17">
        <v>300</v>
      </c>
      <c r="BI17" s="3">
        <v>544</v>
      </c>
      <c r="BJ17">
        <v>450</v>
      </c>
      <c r="BK17">
        <v>397</v>
      </c>
      <c r="BL17">
        <v>401</v>
      </c>
      <c r="BM17">
        <v>419</v>
      </c>
      <c r="BN17">
        <v>69</v>
      </c>
    </row>
    <row r="18" spans="1:66" x14ac:dyDescent="0.3">
      <c r="A18" t="s">
        <v>14</v>
      </c>
      <c r="B18" s="6" t="s">
        <v>464</v>
      </c>
      <c r="C18" s="6">
        <v>2300</v>
      </c>
      <c r="D18" s="2">
        <v>4</v>
      </c>
      <c r="E18">
        <v>17</v>
      </c>
      <c r="F18">
        <v>44</v>
      </c>
      <c r="G18">
        <v>43</v>
      </c>
      <c r="H18">
        <v>42</v>
      </c>
      <c r="I18" s="3">
        <v>371</v>
      </c>
      <c r="J18">
        <v>106</v>
      </c>
      <c r="K18">
        <v>129</v>
      </c>
      <c r="L18">
        <v>11</v>
      </c>
      <c r="M18" s="3">
        <v>364</v>
      </c>
      <c r="N18">
        <v>40</v>
      </c>
      <c r="O18">
        <v>38</v>
      </c>
      <c r="P18">
        <v>54</v>
      </c>
      <c r="Q18">
        <v>48</v>
      </c>
      <c r="R18">
        <v>105</v>
      </c>
      <c r="S18">
        <v>46</v>
      </c>
      <c r="T18">
        <v>192</v>
      </c>
      <c r="U18" s="4">
        <v>321</v>
      </c>
      <c r="V18" s="4">
        <v>621</v>
      </c>
      <c r="W18" s="4">
        <v>627</v>
      </c>
      <c r="X18" s="33">
        <v>1395</v>
      </c>
      <c r="Y18" s="33">
        <v>1116</v>
      </c>
      <c r="Z18">
        <v>142</v>
      </c>
      <c r="AA18">
        <v>124</v>
      </c>
      <c r="AB18">
        <v>166</v>
      </c>
      <c r="AC18">
        <v>48</v>
      </c>
      <c r="AD18">
        <v>141</v>
      </c>
      <c r="AE18">
        <v>65</v>
      </c>
      <c r="AF18">
        <v>65</v>
      </c>
      <c r="AG18">
        <v>50</v>
      </c>
      <c r="AH18">
        <v>56</v>
      </c>
      <c r="AI18">
        <v>108</v>
      </c>
      <c r="AJ18">
        <v>59</v>
      </c>
      <c r="AK18">
        <v>94</v>
      </c>
      <c r="AL18">
        <v>79</v>
      </c>
      <c r="AM18">
        <v>101</v>
      </c>
      <c r="AN18">
        <v>65</v>
      </c>
      <c r="AO18">
        <v>50</v>
      </c>
      <c r="AP18">
        <v>96</v>
      </c>
      <c r="AQ18" s="41">
        <v>2310</v>
      </c>
      <c r="AR18" s="33">
        <v>1187</v>
      </c>
      <c r="AS18" s="33">
        <v>960</v>
      </c>
      <c r="AT18" s="33">
        <v>922</v>
      </c>
      <c r="AU18" s="33">
        <v>1055</v>
      </c>
      <c r="AV18" s="19">
        <v>1449</v>
      </c>
      <c r="AW18" s="19">
        <v>1890</v>
      </c>
      <c r="AX18" s="33">
        <v>749</v>
      </c>
      <c r="AY18" s="4">
        <v>292</v>
      </c>
      <c r="AZ18">
        <v>68</v>
      </c>
      <c r="BA18">
        <v>50</v>
      </c>
      <c r="BB18">
        <v>54</v>
      </c>
      <c r="BC18">
        <v>47</v>
      </c>
      <c r="BD18" s="4">
        <v>396</v>
      </c>
      <c r="BE18">
        <v>61</v>
      </c>
      <c r="BF18" s="4">
        <v>505</v>
      </c>
      <c r="BG18">
        <v>52</v>
      </c>
      <c r="BH18" s="4">
        <v>487</v>
      </c>
      <c r="BI18" s="41">
        <v>3668</v>
      </c>
      <c r="BJ18">
        <v>61</v>
      </c>
      <c r="BK18" s="4">
        <v>505</v>
      </c>
      <c r="BL18">
        <v>83</v>
      </c>
      <c r="BM18">
        <v>115</v>
      </c>
      <c r="BN18" s="33">
        <v>870</v>
      </c>
    </row>
    <row r="19" spans="1:66" x14ac:dyDescent="0.3">
      <c r="A19" t="s">
        <v>15</v>
      </c>
      <c r="B19" s="6" t="s">
        <v>629</v>
      </c>
      <c r="C19" s="6">
        <v>40</v>
      </c>
      <c r="D19" s="2">
        <v>0.22</v>
      </c>
      <c r="E19">
        <v>0.17</v>
      </c>
      <c r="F19">
        <v>0.54</v>
      </c>
      <c r="G19">
        <v>0.37</v>
      </c>
      <c r="H19">
        <v>0.42</v>
      </c>
      <c r="I19">
        <v>3.34</v>
      </c>
      <c r="J19">
        <v>0.77</v>
      </c>
      <c r="K19">
        <v>0.79</v>
      </c>
      <c r="L19">
        <v>0.09</v>
      </c>
      <c r="M19">
        <v>0.4</v>
      </c>
      <c r="N19">
        <v>0.27</v>
      </c>
      <c r="O19">
        <v>0.23</v>
      </c>
      <c r="P19">
        <v>0.13</v>
      </c>
      <c r="Q19">
        <v>0.43</v>
      </c>
      <c r="R19">
        <v>0.38</v>
      </c>
      <c r="S19">
        <v>0.59</v>
      </c>
      <c r="T19" s="3">
        <v>4.3600000000000003</v>
      </c>
      <c r="U19">
        <v>0.51</v>
      </c>
      <c r="V19">
        <v>3.11</v>
      </c>
      <c r="W19">
        <v>2.92</v>
      </c>
      <c r="X19">
        <v>2.66</v>
      </c>
      <c r="Y19">
        <v>2.88</v>
      </c>
      <c r="Z19">
        <v>1.29</v>
      </c>
      <c r="AA19">
        <v>1.05</v>
      </c>
      <c r="AB19">
        <v>0.03</v>
      </c>
      <c r="AC19">
        <v>2.2999999999999998</v>
      </c>
      <c r="AD19">
        <v>1.47</v>
      </c>
      <c r="AE19" s="19">
        <v>8.41</v>
      </c>
      <c r="AF19" s="3">
        <v>5.96</v>
      </c>
      <c r="AG19" s="3">
        <v>4.88</v>
      </c>
      <c r="AH19" s="3">
        <v>4.87</v>
      </c>
      <c r="AI19">
        <v>1.0900000000000001</v>
      </c>
      <c r="AJ19">
        <v>2.87</v>
      </c>
      <c r="AK19">
        <v>2.84</v>
      </c>
      <c r="AL19">
        <v>5.3</v>
      </c>
      <c r="AM19">
        <v>1.64</v>
      </c>
      <c r="AN19" s="3">
        <v>4.09</v>
      </c>
      <c r="AO19">
        <v>2.48</v>
      </c>
      <c r="AP19">
        <v>3.1</v>
      </c>
      <c r="AQ19">
        <v>3.5</v>
      </c>
      <c r="AR19">
        <v>2.3199999999999998</v>
      </c>
      <c r="AS19">
        <v>2.2999999999999998</v>
      </c>
      <c r="AT19">
        <v>1.28</v>
      </c>
      <c r="AU19">
        <v>2.2200000000000002</v>
      </c>
      <c r="AV19">
        <v>2.93</v>
      </c>
      <c r="AW19" s="3">
        <v>4.2</v>
      </c>
      <c r="AX19">
        <v>2.08</v>
      </c>
      <c r="AY19">
        <v>1.67</v>
      </c>
      <c r="AZ19">
        <v>2.96</v>
      </c>
      <c r="BA19">
        <v>0.77</v>
      </c>
      <c r="BB19">
        <v>0.45</v>
      </c>
      <c r="BC19">
        <v>1.05</v>
      </c>
      <c r="BD19">
        <v>0.47</v>
      </c>
      <c r="BE19">
        <v>0.43</v>
      </c>
      <c r="BF19">
        <v>1.31</v>
      </c>
      <c r="BG19">
        <v>0.47</v>
      </c>
      <c r="BH19">
        <v>1</v>
      </c>
      <c r="BI19">
        <v>2.44</v>
      </c>
      <c r="BJ19">
        <v>0.54</v>
      </c>
      <c r="BK19">
        <v>1.31</v>
      </c>
      <c r="BL19">
        <v>0.94</v>
      </c>
      <c r="BM19">
        <v>1.27</v>
      </c>
      <c r="BN19">
        <v>0.53</v>
      </c>
    </row>
    <row r="20" spans="1:66" x14ac:dyDescent="0.3">
      <c r="A20" t="s">
        <v>16</v>
      </c>
      <c r="B20" s="6" t="s">
        <v>458</v>
      </c>
      <c r="C20" s="6">
        <v>10</v>
      </c>
      <c r="D20" s="2">
        <v>3.5999999999999997E-2</v>
      </c>
      <c r="E20">
        <v>5.1999999999999998E-2</v>
      </c>
      <c r="F20">
        <v>4.5999999999999999E-2</v>
      </c>
      <c r="G20">
        <v>2.5000000000000001E-2</v>
      </c>
      <c r="H20">
        <v>1.2999999999999999E-2</v>
      </c>
      <c r="I20">
        <v>0.08</v>
      </c>
      <c r="J20">
        <v>1.6E-2</v>
      </c>
      <c r="K20">
        <v>4.0000000000000001E-3</v>
      </c>
      <c r="L20">
        <v>1.6E-2</v>
      </c>
      <c r="M20">
        <v>2.9000000000000001E-2</v>
      </c>
      <c r="N20">
        <v>8.0000000000000002E-3</v>
      </c>
      <c r="O20">
        <v>6.0000000000000001E-3</v>
      </c>
      <c r="P20">
        <v>4.0000000000000001E-3</v>
      </c>
      <c r="Q20">
        <v>3.0000000000000001E-3</v>
      </c>
      <c r="R20">
        <v>2.5000000000000001E-2</v>
      </c>
      <c r="S20">
        <v>8.9999999999999993E-3</v>
      </c>
      <c r="T20">
        <v>4.2999999999999997E-2</v>
      </c>
      <c r="U20">
        <v>1.9E-2</v>
      </c>
      <c r="V20">
        <v>3.1E-2</v>
      </c>
      <c r="W20">
        <v>1.0999999999999999E-2</v>
      </c>
      <c r="X20">
        <v>0.04</v>
      </c>
      <c r="Y20">
        <v>3.2000000000000001E-2</v>
      </c>
      <c r="Z20">
        <v>7.1999999999999995E-2</v>
      </c>
      <c r="AA20">
        <v>1.2999999999999999E-2</v>
      </c>
      <c r="AB20">
        <v>2.3E-2</v>
      </c>
      <c r="AC20">
        <v>7.6999999999999999E-2</v>
      </c>
      <c r="AD20">
        <v>6.2E-2</v>
      </c>
      <c r="AE20">
        <v>0.126</v>
      </c>
      <c r="AF20">
        <v>0.108</v>
      </c>
      <c r="AG20">
        <v>9.9000000000000005E-2</v>
      </c>
      <c r="AH20">
        <v>8.1000000000000003E-2</v>
      </c>
      <c r="AI20">
        <v>0.23</v>
      </c>
      <c r="AJ20" s="3">
        <v>0.55900000000000005</v>
      </c>
      <c r="AK20" s="3">
        <v>0.56399999999999995</v>
      </c>
      <c r="AL20" s="41">
        <v>14.282999999999999</v>
      </c>
      <c r="AM20">
        <v>0.221</v>
      </c>
      <c r="AN20">
        <v>0.14799999999999999</v>
      </c>
      <c r="AO20">
        <v>7.9000000000000001E-2</v>
      </c>
      <c r="AP20">
        <v>0.107</v>
      </c>
      <c r="AQ20">
        <v>0.16400000000000001</v>
      </c>
      <c r="AR20">
        <v>8.3000000000000004E-2</v>
      </c>
      <c r="AS20">
        <v>5.1999999999999998E-2</v>
      </c>
      <c r="AT20">
        <v>0.06</v>
      </c>
      <c r="AU20">
        <v>9.2999999999999999E-2</v>
      </c>
      <c r="AV20" s="3">
        <v>0.35699999999999998</v>
      </c>
      <c r="AW20">
        <v>0.16</v>
      </c>
      <c r="AX20">
        <v>8.5999999999999993E-2</v>
      </c>
      <c r="AY20">
        <v>7.1999999999999995E-2</v>
      </c>
      <c r="AZ20">
        <v>9.2999999999999999E-2</v>
      </c>
      <c r="BA20">
        <v>0.11</v>
      </c>
      <c r="BB20">
        <v>4.2999999999999997E-2</v>
      </c>
      <c r="BC20">
        <v>0.11</v>
      </c>
      <c r="BD20">
        <v>0.13</v>
      </c>
      <c r="BE20">
        <v>4.9000000000000002E-2</v>
      </c>
      <c r="BF20">
        <v>0.186</v>
      </c>
      <c r="BG20">
        <v>8.8999999999999996E-2</v>
      </c>
      <c r="BH20">
        <v>0.1</v>
      </c>
      <c r="BI20" s="3">
        <v>0.33900000000000002</v>
      </c>
      <c r="BJ20">
        <v>5.5E-2</v>
      </c>
      <c r="BK20">
        <v>0.186</v>
      </c>
      <c r="BL20">
        <v>9.4E-2</v>
      </c>
      <c r="BM20">
        <v>0.11799999999999999</v>
      </c>
      <c r="BN20">
        <v>0.105</v>
      </c>
    </row>
    <row r="21" spans="1:66" x14ac:dyDescent="0.3">
      <c r="A21" t="s">
        <v>17</v>
      </c>
      <c r="B21" s="6" t="s">
        <v>628</v>
      </c>
      <c r="C21" s="6">
        <v>11</v>
      </c>
      <c r="D21" s="2">
        <v>0.08</v>
      </c>
      <c r="E21">
        <v>2.5999999999999999E-2</v>
      </c>
      <c r="F21">
        <v>1.7999999999999999E-2</v>
      </c>
      <c r="G21">
        <v>4.0000000000000001E-3</v>
      </c>
      <c r="H21">
        <v>3.0000000000000001E-3</v>
      </c>
      <c r="I21">
        <v>0.04</v>
      </c>
      <c r="J21">
        <v>6.0000000000000001E-3</v>
      </c>
      <c r="K21">
        <v>2E-3</v>
      </c>
      <c r="L21">
        <v>4.0000000000000001E-3</v>
      </c>
      <c r="M21">
        <v>2E-3</v>
      </c>
      <c r="N21">
        <v>1E-3</v>
      </c>
      <c r="O21">
        <v>1E-3</v>
      </c>
      <c r="P21">
        <v>1E-3</v>
      </c>
      <c r="Q21">
        <v>2E-3</v>
      </c>
      <c r="R21">
        <v>4.0000000000000001E-3</v>
      </c>
      <c r="S21">
        <v>4.0000000000000001E-3</v>
      </c>
      <c r="T21">
        <v>5.0000000000000001E-3</v>
      </c>
      <c r="U21">
        <v>1.0999999999999999E-2</v>
      </c>
      <c r="V21">
        <v>0.01</v>
      </c>
      <c r="W21">
        <v>0.03</v>
      </c>
      <c r="X21">
        <v>8.9999999999999993E-3</v>
      </c>
      <c r="Y21">
        <v>2.8000000000000001E-2</v>
      </c>
      <c r="Z21">
        <v>2.8000000000000001E-2</v>
      </c>
      <c r="AA21">
        <v>2.5999999999999999E-2</v>
      </c>
      <c r="AB21">
        <v>1.0999999999999999E-2</v>
      </c>
      <c r="AC21">
        <v>5.5E-2</v>
      </c>
      <c r="AD21">
        <v>3.7999999999999999E-2</v>
      </c>
      <c r="AE21">
        <v>1.6E-2</v>
      </c>
      <c r="AF21">
        <v>1.4999999999999999E-2</v>
      </c>
      <c r="AG21">
        <v>1.2999999999999999E-2</v>
      </c>
      <c r="AH21">
        <v>8.9999999999999993E-3</v>
      </c>
      <c r="AI21">
        <v>2.8000000000000001E-2</v>
      </c>
      <c r="AJ21">
        <v>3.3000000000000002E-2</v>
      </c>
      <c r="AK21">
        <v>0.185</v>
      </c>
      <c r="AL21">
        <v>0.35599999999999998</v>
      </c>
      <c r="AM21">
        <v>1.4999999999999999E-2</v>
      </c>
      <c r="AN21">
        <v>1.7999999999999999E-2</v>
      </c>
      <c r="AO21">
        <v>1.2999999999999999E-2</v>
      </c>
      <c r="AP21">
        <v>2.1999999999999999E-2</v>
      </c>
      <c r="AQ21">
        <v>2.1999999999999999E-2</v>
      </c>
      <c r="AR21">
        <v>1.4E-2</v>
      </c>
      <c r="AS21">
        <v>1.7999999999999999E-2</v>
      </c>
      <c r="AT21">
        <v>4.3999999999999997E-2</v>
      </c>
      <c r="AU21">
        <v>0.26500000000000001</v>
      </c>
      <c r="AV21" s="3">
        <v>0.97799999999999998</v>
      </c>
      <c r="AW21">
        <v>7.0000000000000007E-2</v>
      </c>
      <c r="AX21">
        <v>5.0000000000000001E-3</v>
      </c>
      <c r="AY21">
        <v>5.7000000000000002E-2</v>
      </c>
      <c r="AZ21">
        <v>2.1000000000000001E-2</v>
      </c>
      <c r="BA21">
        <v>0.02</v>
      </c>
      <c r="BB21">
        <v>1.2999999999999999E-2</v>
      </c>
      <c r="BC21">
        <v>1.9E-2</v>
      </c>
      <c r="BD21">
        <v>1.6E-2</v>
      </c>
      <c r="BE21">
        <v>1.6E-2</v>
      </c>
      <c r="BF21">
        <v>0.108</v>
      </c>
      <c r="BG21">
        <v>2.1000000000000001E-2</v>
      </c>
      <c r="BH21">
        <v>0.02</v>
      </c>
      <c r="BI21">
        <v>0.1</v>
      </c>
      <c r="BJ21">
        <v>1.2999999999999999E-2</v>
      </c>
      <c r="BK21">
        <v>0.108</v>
      </c>
      <c r="BL21">
        <v>0.02</v>
      </c>
      <c r="BM21">
        <v>0.04</v>
      </c>
      <c r="BN21">
        <v>0.04</v>
      </c>
    </row>
    <row r="22" spans="1:66" x14ac:dyDescent="0.3">
      <c r="A22" t="s">
        <v>18</v>
      </c>
      <c r="B22" s="6" t="s">
        <v>463</v>
      </c>
      <c r="C22" s="6">
        <v>400</v>
      </c>
      <c r="D22" s="2">
        <v>0.8</v>
      </c>
      <c r="E22">
        <v>1.8</v>
      </c>
      <c r="F22">
        <v>1.7</v>
      </c>
      <c r="G22">
        <v>3.7</v>
      </c>
      <c r="H22">
        <v>3.1</v>
      </c>
      <c r="I22">
        <v>16.3</v>
      </c>
      <c r="J22">
        <v>2.2999999999999998</v>
      </c>
      <c r="K22">
        <v>2.7</v>
      </c>
      <c r="L22">
        <v>1</v>
      </c>
      <c r="M22">
        <v>9.6999999999999993</v>
      </c>
      <c r="N22">
        <v>0.6</v>
      </c>
      <c r="O22">
        <v>0.5</v>
      </c>
      <c r="P22">
        <v>1.9</v>
      </c>
      <c r="Q22">
        <v>1.8</v>
      </c>
      <c r="R22">
        <v>3.7</v>
      </c>
      <c r="S22">
        <v>2.2000000000000002</v>
      </c>
      <c r="T22">
        <v>18.2</v>
      </c>
      <c r="U22">
        <v>2.4</v>
      </c>
      <c r="V22">
        <v>13.9</v>
      </c>
      <c r="W22">
        <v>17</v>
      </c>
      <c r="X22">
        <v>14.5</v>
      </c>
      <c r="Y22">
        <v>15</v>
      </c>
      <c r="Z22" s="3">
        <v>30.7</v>
      </c>
      <c r="AA22" s="3">
        <v>30.8</v>
      </c>
      <c r="AB22">
        <v>20</v>
      </c>
      <c r="AC22" s="39">
        <v>56</v>
      </c>
      <c r="AD22" s="3">
        <v>32</v>
      </c>
      <c r="AE22">
        <v>24.6</v>
      </c>
      <c r="AF22">
        <v>23.3</v>
      </c>
      <c r="AG22">
        <v>20.8</v>
      </c>
      <c r="AH22" s="3">
        <v>29.2</v>
      </c>
      <c r="AI22">
        <v>21.8</v>
      </c>
      <c r="AJ22" s="3">
        <v>38.9</v>
      </c>
      <c r="AK22" s="39">
        <v>168</v>
      </c>
      <c r="AL22" s="3">
        <v>36.1</v>
      </c>
      <c r="AM22" s="19">
        <v>50.3</v>
      </c>
      <c r="AN22">
        <v>13.2</v>
      </c>
      <c r="AO22" s="19">
        <v>48.2</v>
      </c>
      <c r="AP22">
        <v>29.4</v>
      </c>
      <c r="AQ22" s="39">
        <v>62</v>
      </c>
      <c r="AR22">
        <v>22.7</v>
      </c>
      <c r="AS22">
        <v>24.6</v>
      </c>
      <c r="AT22">
        <v>0</v>
      </c>
      <c r="AU22">
        <v>12.4</v>
      </c>
      <c r="AV22" s="3">
        <v>31.3</v>
      </c>
      <c r="AW22">
        <v>25.4</v>
      </c>
      <c r="AX22">
        <v>0</v>
      </c>
      <c r="AY22">
        <v>25.5</v>
      </c>
      <c r="AZ22" s="3">
        <v>32.9</v>
      </c>
      <c r="BA22" s="19">
        <v>46.8</v>
      </c>
      <c r="BB22" s="39">
        <v>108.2</v>
      </c>
      <c r="BC22" s="19">
        <v>46.8</v>
      </c>
      <c r="BD22" s="39">
        <v>60.1</v>
      </c>
      <c r="BE22" s="19">
        <v>41.4</v>
      </c>
      <c r="BF22" s="19">
        <v>52.7</v>
      </c>
      <c r="BG22">
        <v>14.1</v>
      </c>
      <c r="BH22" s="19">
        <v>43.3</v>
      </c>
      <c r="BI22" s="39">
        <v>68.099999999999994</v>
      </c>
      <c r="BJ22" s="3">
        <v>28.1</v>
      </c>
      <c r="BK22" s="19">
        <v>52.7</v>
      </c>
      <c r="BL22" s="19">
        <v>51.6</v>
      </c>
      <c r="BM22" s="19">
        <v>46.8</v>
      </c>
      <c r="BN22" s="39">
        <v>58.5</v>
      </c>
    </row>
    <row r="23" spans="1:66" x14ac:dyDescent="0.3">
      <c r="A23" t="s">
        <v>19</v>
      </c>
      <c r="B23" s="6" t="s">
        <v>632</v>
      </c>
      <c r="C23" s="6" t="s">
        <v>633</v>
      </c>
      <c r="D23" s="2">
        <v>7</v>
      </c>
      <c r="H23">
        <v>3.1</v>
      </c>
      <c r="J23">
        <v>8.5</v>
      </c>
      <c r="L23">
        <v>2.8</v>
      </c>
      <c r="M23">
        <v>31.6</v>
      </c>
      <c r="N23">
        <v>3</v>
      </c>
      <c r="O23">
        <v>3</v>
      </c>
      <c r="S23">
        <v>12</v>
      </c>
      <c r="Z23">
        <v>1.1000000000000001</v>
      </c>
      <c r="AA23">
        <v>4.8</v>
      </c>
      <c r="AE23">
        <v>22.4</v>
      </c>
      <c r="AF23">
        <v>22.4</v>
      </c>
      <c r="AG23">
        <v>22.4</v>
      </c>
      <c r="AH23">
        <v>22.4</v>
      </c>
      <c r="AQ23">
        <v>33.6</v>
      </c>
      <c r="AR23">
        <v>19.899999999999999</v>
      </c>
      <c r="AT23">
        <v>36</v>
      </c>
      <c r="AU23">
        <v>36</v>
      </c>
      <c r="AX23">
        <v>15.9</v>
      </c>
      <c r="AY23">
        <v>14.7</v>
      </c>
      <c r="AZ23">
        <v>20.9</v>
      </c>
      <c r="BD23">
        <v>31</v>
      </c>
    </row>
    <row r="24" spans="1:66" s="65" customFormat="1" x14ac:dyDescent="0.3">
      <c r="A24" s="63" t="s">
        <v>3</v>
      </c>
      <c r="B24" s="70"/>
      <c r="C24" s="70"/>
    </row>
    <row r="25" spans="1:66" x14ac:dyDescent="0.3">
      <c r="A25" t="s">
        <v>20</v>
      </c>
      <c r="B25" s="6">
        <v>90</v>
      </c>
      <c r="C25" s="6">
        <v>2000</v>
      </c>
      <c r="D25" s="2">
        <v>0.5</v>
      </c>
      <c r="E25">
        <v>5</v>
      </c>
      <c r="F25">
        <v>4.2</v>
      </c>
      <c r="G25">
        <v>0</v>
      </c>
      <c r="H25">
        <v>0</v>
      </c>
      <c r="I25">
        <v>8.6</v>
      </c>
      <c r="J25">
        <v>1.9</v>
      </c>
      <c r="K25">
        <v>2.6</v>
      </c>
      <c r="L25">
        <v>0</v>
      </c>
      <c r="M25">
        <v>0</v>
      </c>
      <c r="N25">
        <v>0.8</v>
      </c>
      <c r="O25">
        <v>0.6</v>
      </c>
      <c r="P25">
        <v>0.1</v>
      </c>
      <c r="Q25">
        <v>0.1</v>
      </c>
      <c r="R25">
        <v>0</v>
      </c>
      <c r="S25">
        <v>0.5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10.5</v>
      </c>
      <c r="AJ25">
        <v>0</v>
      </c>
      <c r="AK25">
        <v>0</v>
      </c>
      <c r="AL25">
        <v>1.9</v>
      </c>
      <c r="AM25" s="19">
        <v>32.700000000000003</v>
      </c>
      <c r="AN25">
        <v>1.3</v>
      </c>
      <c r="AO25">
        <v>0.6</v>
      </c>
      <c r="AP25">
        <v>0</v>
      </c>
      <c r="AQ25">
        <v>0</v>
      </c>
      <c r="AR25">
        <v>0</v>
      </c>
      <c r="AS25">
        <v>0.8</v>
      </c>
      <c r="AT25" s="3">
        <v>19.7</v>
      </c>
      <c r="AU25">
        <v>11</v>
      </c>
      <c r="AV25">
        <v>0</v>
      </c>
      <c r="AW25">
        <v>0</v>
      </c>
      <c r="AX25">
        <v>0.7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3.7</v>
      </c>
      <c r="BF25">
        <v>0</v>
      </c>
      <c r="BG25">
        <v>1.5</v>
      </c>
      <c r="BH25">
        <v>0</v>
      </c>
      <c r="BI25">
        <v>0</v>
      </c>
      <c r="BJ25">
        <v>2.9</v>
      </c>
      <c r="BK25">
        <v>0</v>
      </c>
      <c r="BL25">
        <v>0.4</v>
      </c>
      <c r="BM25">
        <v>0.7</v>
      </c>
      <c r="BN25">
        <v>0</v>
      </c>
    </row>
    <row r="26" spans="1:66" x14ac:dyDescent="0.3">
      <c r="A26" t="s">
        <v>21</v>
      </c>
      <c r="B26" s="6" t="s">
        <v>465</v>
      </c>
      <c r="C26" s="6" t="s">
        <v>455</v>
      </c>
      <c r="D26" s="2">
        <v>0</v>
      </c>
      <c r="E26">
        <v>1.4E-2</v>
      </c>
      <c r="F26">
        <v>6.5000000000000002E-2</v>
      </c>
      <c r="G26">
        <v>4.5999999999999999E-2</v>
      </c>
      <c r="H26">
        <v>4.4999999999999998E-2</v>
      </c>
      <c r="I26">
        <v>0.28299999999999997</v>
      </c>
      <c r="J26">
        <v>4.7E-2</v>
      </c>
      <c r="K26">
        <v>1.6E-2</v>
      </c>
      <c r="L26">
        <v>5.0000000000000001E-3</v>
      </c>
      <c r="M26">
        <v>2.7E-2</v>
      </c>
      <c r="N26">
        <v>3.2000000000000001E-2</v>
      </c>
      <c r="O26">
        <v>2.1999999999999999E-2</v>
      </c>
      <c r="P26">
        <v>3.5999999999999997E-2</v>
      </c>
      <c r="Q26">
        <v>4.2000000000000003E-2</v>
      </c>
      <c r="R26">
        <v>4.7E-2</v>
      </c>
      <c r="S26">
        <v>2.9000000000000001E-2</v>
      </c>
      <c r="T26">
        <v>6.3E-2</v>
      </c>
      <c r="U26">
        <v>0.02</v>
      </c>
      <c r="V26">
        <v>2.7E-2</v>
      </c>
      <c r="W26">
        <v>0.03</v>
      </c>
      <c r="X26">
        <v>2.9000000000000001E-2</v>
      </c>
      <c r="Y26">
        <v>0.154</v>
      </c>
      <c r="Z26">
        <v>0.04</v>
      </c>
      <c r="AA26">
        <v>6.6000000000000003E-2</v>
      </c>
      <c r="AB26">
        <v>4.0000000000000001E-3</v>
      </c>
      <c r="AC26">
        <v>0.17599999999999999</v>
      </c>
      <c r="AD26">
        <v>0.13</v>
      </c>
      <c r="AE26">
        <v>7.0000000000000007E-2</v>
      </c>
      <c r="AF26">
        <v>7.0000000000000007E-2</v>
      </c>
      <c r="AG26">
        <v>0.05</v>
      </c>
      <c r="AH26">
        <v>7.2999999999999995E-2</v>
      </c>
      <c r="AI26">
        <v>6.9000000000000006E-2</v>
      </c>
      <c r="AJ26">
        <v>0.10100000000000001</v>
      </c>
      <c r="AK26">
        <v>0.16</v>
      </c>
      <c r="AL26">
        <v>0.19400000000000001</v>
      </c>
      <c r="AM26">
        <v>3.5000000000000003E-2</v>
      </c>
      <c r="AN26">
        <v>2.1999999999999999E-2</v>
      </c>
      <c r="AO26" s="19">
        <v>0.65900000000000003</v>
      </c>
      <c r="AP26" s="3">
        <v>0.439</v>
      </c>
      <c r="AQ26" s="3">
        <v>0.40400000000000003</v>
      </c>
      <c r="AR26" s="19">
        <v>0.60099999999999998</v>
      </c>
      <c r="AS26">
        <v>0.217</v>
      </c>
      <c r="AT26">
        <v>4.2000000000000003E-2</v>
      </c>
      <c r="AU26">
        <v>0.152</v>
      </c>
      <c r="AV26" s="3">
        <v>0.36699999999999999</v>
      </c>
      <c r="AW26" s="39">
        <v>0.93</v>
      </c>
      <c r="AX26">
        <v>0.29399999999999998</v>
      </c>
      <c r="AY26">
        <v>0.115</v>
      </c>
      <c r="AZ26">
        <v>5.7000000000000002E-2</v>
      </c>
      <c r="BA26">
        <v>0.27800000000000002</v>
      </c>
      <c r="BB26">
        <v>0.13400000000000001</v>
      </c>
      <c r="BC26">
        <v>3.7999999999999999E-2</v>
      </c>
      <c r="BD26">
        <v>1.7000000000000001E-2</v>
      </c>
      <c r="BE26">
        <v>0.34</v>
      </c>
      <c r="BF26">
        <v>0.08</v>
      </c>
      <c r="BG26">
        <v>0.1</v>
      </c>
      <c r="BH26">
        <v>0.02</v>
      </c>
      <c r="BI26">
        <v>7.8E-2</v>
      </c>
      <c r="BJ26">
        <v>0.14299999999999999</v>
      </c>
      <c r="BK26">
        <v>0.08</v>
      </c>
      <c r="BL26">
        <v>0.159</v>
      </c>
      <c r="BM26">
        <v>0.112</v>
      </c>
      <c r="BN26">
        <v>3.5999999999999997E-2</v>
      </c>
    </row>
    <row r="27" spans="1:66" x14ac:dyDescent="0.3">
      <c r="A27" t="s">
        <v>22</v>
      </c>
      <c r="B27" s="6" t="s">
        <v>462</v>
      </c>
      <c r="C27" s="6" t="s">
        <v>455</v>
      </c>
      <c r="D27" s="2">
        <v>3.7999999999999999E-2</v>
      </c>
      <c r="E27">
        <v>3.5999999999999997E-2</v>
      </c>
      <c r="F27">
        <v>0.35499999999999998</v>
      </c>
      <c r="G27">
        <v>0.16900000000000001</v>
      </c>
      <c r="H27">
        <v>0.182</v>
      </c>
      <c r="I27" s="19">
        <v>1.2050000000000001</v>
      </c>
      <c r="J27">
        <v>0.316</v>
      </c>
      <c r="K27">
        <v>0.40500000000000003</v>
      </c>
      <c r="L27">
        <v>3.4000000000000002E-2</v>
      </c>
      <c r="M27">
        <v>0.16300000000000001</v>
      </c>
      <c r="N27">
        <v>0.14799999999999999</v>
      </c>
      <c r="O27">
        <v>0.11</v>
      </c>
      <c r="P27">
        <v>0.158</v>
      </c>
      <c r="Q27">
        <v>0.14000000000000001</v>
      </c>
      <c r="R27">
        <v>0.17199999999999999</v>
      </c>
      <c r="S27">
        <v>0.14199999999999999</v>
      </c>
      <c r="T27">
        <v>0.29599999999999999</v>
      </c>
      <c r="U27">
        <v>0.125</v>
      </c>
      <c r="V27">
        <v>0.375</v>
      </c>
      <c r="W27">
        <v>0.28299999999999997</v>
      </c>
      <c r="X27">
        <v>0.38200000000000001</v>
      </c>
      <c r="Y27" s="3">
        <v>0.84399999999999997</v>
      </c>
      <c r="Z27">
        <v>0.45700000000000002</v>
      </c>
      <c r="AA27">
        <v>0.51300000000000001</v>
      </c>
      <c r="AB27">
        <v>0.439</v>
      </c>
      <c r="AC27" s="3">
        <v>0.52800000000000002</v>
      </c>
      <c r="AD27" s="3">
        <v>0.79</v>
      </c>
      <c r="AE27">
        <v>0.24</v>
      </c>
      <c r="AF27">
        <v>0.2</v>
      </c>
      <c r="AG27">
        <v>0.15</v>
      </c>
      <c r="AH27">
        <v>0.13</v>
      </c>
      <c r="AI27">
        <v>0.217</v>
      </c>
      <c r="AJ27" s="19">
        <v>1.21</v>
      </c>
      <c r="AK27" s="39">
        <v>2.97</v>
      </c>
      <c r="AL27" s="39">
        <v>3.4249999999999998</v>
      </c>
      <c r="AM27">
        <v>0.14299999999999999</v>
      </c>
      <c r="AN27">
        <v>0.29399999999999998</v>
      </c>
      <c r="AO27">
        <v>0.26700000000000002</v>
      </c>
      <c r="AP27">
        <v>0.32200000000000001</v>
      </c>
      <c r="AQ27">
        <v>0.26400000000000001</v>
      </c>
      <c r="AR27">
        <v>0.221</v>
      </c>
      <c r="AS27">
        <v>0.185</v>
      </c>
      <c r="AT27">
        <v>0.13200000000000001</v>
      </c>
      <c r="AU27">
        <v>0.15</v>
      </c>
      <c r="AV27">
        <v>0.35699999999999998</v>
      </c>
      <c r="AW27">
        <v>0.33</v>
      </c>
      <c r="AX27">
        <v>0.19700000000000001</v>
      </c>
      <c r="AY27">
        <v>0.189</v>
      </c>
      <c r="AZ27">
        <v>0.17699999999999999</v>
      </c>
      <c r="BA27">
        <v>0.30599999999999999</v>
      </c>
      <c r="BB27">
        <v>0.13700000000000001</v>
      </c>
      <c r="BC27">
        <v>0.122</v>
      </c>
      <c r="BD27">
        <v>7.9000000000000001E-2</v>
      </c>
      <c r="BE27">
        <v>0.13500000000000001</v>
      </c>
      <c r="BF27">
        <v>0.22700000000000001</v>
      </c>
      <c r="BG27">
        <v>0.113</v>
      </c>
      <c r="BH27">
        <v>0.16</v>
      </c>
      <c r="BI27">
        <v>0.36299999999999999</v>
      </c>
      <c r="BJ27">
        <v>0.107</v>
      </c>
      <c r="BK27">
        <v>0.22700000000000001</v>
      </c>
      <c r="BL27" s="3">
        <v>0.41199999999999998</v>
      </c>
      <c r="BM27">
        <v>0.29899999999999999</v>
      </c>
      <c r="BN27">
        <v>0.13900000000000001</v>
      </c>
    </row>
    <row r="28" spans="1:66" x14ac:dyDescent="0.3">
      <c r="A28" t="s">
        <v>23</v>
      </c>
      <c r="B28" s="6" t="s">
        <v>624</v>
      </c>
      <c r="C28" s="6" t="s">
        <v>631</v>
      </c>
      <c r="D28" s="2">
        <v>0.121</v>
      </c>
      <c r="E28">
        <v>0.17699999999999999</v>
      </c>
      <c r="F28">
        <v>0.41699999999999998</v>
      </c>
      <c r="G28">
        <v>8.8999999999999996E-2</v>
      </c>
      <c r="H28">
        <v>9.4E-2</v>
      </c>
      <c r="I28">
        <v>0.64600000000000002</v>
      </c>
      <c r="J28">
        <v>0.19400000000000001</v>
      </c>
      <c r="K28">
        <v>0.21</v>
      </c>
      <c r="L28">
        <v>4.2000000000000003E-2</v>
      </c>
      <c r="M28">
        <v>9.9000000000000005E-2</v>
      </c>
      <c r="N28">
        <v>5.7000000000000002E-2</v>
      </c>
      <c r="O28">
        <v>3.9E-2</v>
      </c>
      <c r="P28">
        <v>7.3999999999999996E-2</v>
      </c>
      <c r="Q28">
        <v>7.9000000000000001E-2</v>
      </c>
      <c r="R28">
        <v>0.09</v>
      </c>
      <c r="S28">
        <v>7.4999999999999997E-2</v>
      </c>
      <c r="T28">
        <v>9.1999999999999998E-2</v>
      </c>
      <c r="U28">
        <v>0.14499999999999999</v>
      </c>
      <c r="V28">
        <v>0.08</v>
      </c>
      <c r="W28">
        <v>0.104</v>
      </c>
      <c r="X28">
        <v>1.016</v>
      </c>
      <c r="Y28">
        <v>0.99099999999999999</v>
      </c>
      <c r="Z28">
        <v>7.4999999999999997E-2</v>
      </c>
      <c r="AA28">
        <v>6.4000000000000001E-2</v>
      </c>
      <c r="AB28">
        <v>0.105</v>
      </c>
      <c r="AC28">
        <v>2.4E-2</v>
      </c>
      <c r="AD28">
        <v>0.15</v>
      </c>
      <c r="AE28">
        <v>2.4300000000000002</v>
      </c>
      <c r="AF28">
        <v>3.37</v>
      </c>
      <c r="AG28">
        <v>2.452</v>
      </c>
      <c r="AH28" s="3">
        <v>7.1760000000000002</v>
      </c>
      <c r="AI28">
        <v>3.62</v>
      </c>
      <c r="AJ28" s="3">
        <v>6.68</v>
      </c>
      <c r="AK28">
        <v>3.92</v>
      </c>
      <c r="AL28" s="39">
        <v>17.524999999999999</v>
      </c>
      <c r="AM28">
        <v>2.492</v>
      </c>
      <c r="AN28">
        <v>3.49</v>
      </c>
      <c r="AO28">
        <v>4.5880000000000001</v>
      </c>
      <c r="AP28">
        <v>5.3079999999999998</v>
      </c>
      <c r="AQ28" s="19">
        <v>11.099</v>
      </c>
      <c r="AR28">
        <v>4.4610000000000003</v>
      </c>
      <c r="AS28">
        <v>2.5209999999999999</v>
      </c>
      <c r="AT28">
        <v>3.32</v>
      </c>
      <c r="AU28">
        <v>3.31</v>
      </c>
      <c r="AV28" s="3">
        <v>6.0529999999999999</v>
      </c>
      <c r="AW28" s="3">
        <v>5.6</v>
      </c>
      <c r="AX28" s="3">
        <v>6.258</v>
      </c>
      <c r="AY28" s="3">
        <v>7.0430000000000001</v>
      </c>
      <c r="AZ28">
        <v>5.0860000000000003</v>
      </c>
      <c r="BA28" s="19">
        <v>10.54</v>
      </c>
      <c r="BB28" s="39">
        <v>22.07</v>
      </c>
      <c r="BC28" s="39">
        <v>18.756</v>
      </c>
      <c r="BD28" s="19">
        <v>11.698</v>
      </c>
      <c r="BE28" s="3">
        <v>8.0449999999999999</v>
      </c>
      <c r="BF28">
        <v>5.2450000000000001</v>
      </c>
      <c r="BG28" s="3">
        <v>7.3929999999999998</v>
      </c>
      <c r="BH28">
        <v>7</v>
      </c>
      <c r="BI28" s="39">
        <v>19.902999999999999</v>
      </c>
      <c r="BJ28" s="3">
        <v>6.6459999999999999</v>
      </c>
      <c r="BK28">
        <v>5.2450000000000001</v>
      </c>
      <c r="BL28" s="3">
        <v>6.85</v>
      </c>
      <c r="BM28">
        <v>4.1239999999999997</v>
      </c>
      <c r="BN28">
        <v>3.3</v>
      </c>
    </row>
    <row r="29" spans="1:66" x14ac:dyDescent="0.3">
      <c r="A29" t="s">
        <v>59</v>
      </c>
      <c r="B29" s="6">
        <v>1.3</v>
      </c>
      <c r="C29" s="6" t="s">
        <v>466</v>
      </c>
      <c r="D29" s="2">
        <v>2.4E-2</v>
      </c>
      <c r="E29">
        <v>1.0999999999999999E-2</v>
      </c>
      <c r="F29">
        <v>0.06</v>
      </c>
      <c r="G29">
        <v>3.5999999999999997E-2</v>
      </c>
      <c r="H29">
        <v>3.6999999999999998E-2</v>
      </c>
      <c r="I29">
        <v>0.30199999999999999</v>
      </c>
      <c r="J29">
        <v>0.05</v>
      </c>
      <c r="K29">
        <v>1.6E-2</v>
      </c>
      <c r="L29">
        <v>3.0000000000000001E-3</v>
      </c>
      <c r="M29">
        <v>4.5999999999999999E-2</v>
      </c>
      <c r="N29">
        <v>3.2000000000000001E-2</v>
      </c>
      <c r="O29">
        <v>2.5999999999999999E-2</v>
      </c>
      <c r="P29">
        <v>3.1E-2</v>
      </c>
      <c r="Q29">
        <v>4.2000000000000003E-2</v>
      </c>
      <c r="R29">
        <v>3.5999999999999997E-2</v>
      </c>
      <c r="S29">
        <v>3.2000000000000001E-2</v>
      </c>
      <c r="T29">
        <v>8.3000000000000004E-2</v>
      </c>
      <c r="U29">
        <v>3.5000000000000003E-2</v>
      </c>
      <c r="V29">
        <v>7.3999999999999996E-2</v>
      </c>
      <c r="W29">
        <v>3.6999999999999998E-2</v>
      </c>
      <c r="X29">
        <v>0.16600000000000001</v>
      </c>
      <c r="Y29">
        <v>0.42399999999999999</v>
      </c>
      <c r="Z29">
        <v>0.17</v>
      </c>
      <c r="AA29">
        <v>0.121</v>
      </c>
      <c r="AB29">
        <v>5.0000000000000001E-3</v>
      </c>
      <c r="AC29">
        <v>0.35</v>
      </c>
      <c r="AD29">
        <v>0.15</v>
      </c>
      <c r="AE29">
        <v>0.26</v>
      </c>
      <c r="AF29">
        <v>0.27</v>
      </c>
      <c r="AG29">
        <v>0.22</v>
      </c>
      <c r="AH29" s="3">
        <v>0.56399999999999995</v>
      </c>
      <c r="AI29">
        <v>0.14299999999999999</v>
      </c>
      <c r="AJ29">
        <v>0.245</v>
      </c>
      <c r="AK29">
        <v>0.39100000000000001</v>
      </c>
      <c r="AL29" s="19">
        <v>1.0169999999999999</v>
      </c>
      <c r="AM29">
        <v>0.02</v>
      </c>
      <c r="AN29">
        <v>0.155</v>
      </c>
      <c r="AO29">
        <v>0.38700000000000001</v>
      </c>
      <c r="AP29">
        <v>0.34599999999999997</v>
      </c>
      <c r="AQ29">
        <v>0.34899999999999998</v>
      </c>
      <c r="AR29">
        <v>0.38</v>
      </c>
      <c r="AS29">
        <v>0.29699999999999999</v>
      </c>
      <c r="AT29">
        <v>0.18</v>
      </c>
      <c r="AU29">
        <v>0.38800000000000001</v>
      </c>
      <c r="AV29" s="3">
        <v>0.45900000000000002</v>
      </c>
      <c r="AW29" s="3">
        <v>0.55000000000000004</v>
      </c>
      <c r="AX29">
        <v>0.32700000000000001</v>
      </c>
      <c r="AY29">
        <v>0.31</v>
      </c>
      <c r="AZ29" s="3">
        <v>0.41</v>
      </c>
      <c r="BA29" s="3">
        <v>0.52500000000000002</v>
      </c>
      <c r="BB29" s="19">
        <v>1.038</v>
      </c>
      <c r="BC29" s="19">
        <v>0.98099999999999998</v>
      </c>
      <c r="BD29">
        <v>0.43</v>
      </c>
      <c r="BE29" s="3">
        <v>0.64700000000000002</v>
      </c>
      <c r="BF29">
        <v>0.16700000000000001</v>
      </c>
      <c r="BG29" s="3">
        <v>0.56799999999999995</v>
      </c>
      <c r="BH29">
        <v>0.38</v>
      </c>
      <c r="BI29">
        <v>0.20300000000000001</v>
      </c>
      <c r="BJ29">
        <v>0.38600000000000001</v>
      </c>
      <c r="BK29">
        <v>0.16700000000000001</v>
      </c>
      <c r="BL29" s="3">
        <v>0.46</v>
      </c>
      <c r="BM29">
        <v>0.34799999999999998</v>
      </c>
      <c r="BN29">
        <v>0.17</v>
      </c>
    </row>
    <row r="30" spans="1:66" x14ac:dyDescent="0.3">
      <c r="A30" t="s">
        <v>573</v>
      </c>
      <c r="B30" s="6" t="s">
        <v>457</v>
      </c>
      <c r="C30" s="6">
        <v>1000</v>
      </c>
      <c r="D30" s="2">
        <v>2</v>
      </c>
      <c r="E30">
        <v>5</v>
      </c>
      <c r="F30">
        <v>7</v>
      </c>
      <c r="G30">
        <v>5</v>
      </c>
      <c r="H30">
        <v>5</v>
      </c>
      <c r="I30">
        <v>37</v>
      </c>
      <c r="J30">
        <v>8</v>
      </c>
      <c r="K30">
        <v>11</v>
      </c>
      <c r="L30">
        <v>3</v>
      </c>
      <c r="M30">
        <v>12</v>
      </c>
      <c r="N30">
        <v>2</v>
      </c>
      <c r="O30">
        <v>4</v>
      </c>
      <c r="P30">
        <v>1</v>
      </c>
      <c r="Q30">
        <v>2</v>
      </c>
      <c r="R30">
        <v>5</v>
      </c>
      <c r="S30">
        <v>7</v>
      </c>
      <c r="T30">
        <v>6</v>
      </c>
      <c r="U30">
        <v>11</v>
      </c>
      <c r="V30">
        <v>18</v>
      </c>
      <c r="W30">
        <v>7</v>
      </c>
      <c r="X30">
        <v>36</v>
      </c>
      <c r="Y30">
        <v>32</v>
      </c>
      <c r="Z30">
        <v>47</v>
      </c>
      <c r="AA30">
        <v>44</v>
      </c>
      <c r="AB30">
        <v>4</v>
      </c>
      <c r="AC30" s="3">
        <v>146</v>
      </c>
      <c r="AD30">
        <v>66</v>
      </c>
      <c r="AE30">
        <v>5</v>
      </c>
      <c r="AF30">
        <v>7</v>
      </c>
      <c r="AG30">
        <v>5</v>
      </c>
      <c r="AH30">
        <v>8</v>
      </c>
      <c r="AI30">
        <v>5</v>
      </c>
      <c r="AJ30">
        <v>5</v>
      </c>
      <c r="AK30">
        <v>83</v>
      </c>
      <c r="AL30" s="19">
        <v>253</v>
      </c>
      <c r="AM30">
        <v>8</v>
      </c>
      <c r="AN30">
        <v>7</v>
      </c>
      <c r="AO30">
        <v>4</v>
      </c>
      <c r="AP30">
        <v>5</v>
      </c>
      <c r="AQ30">
        <v>2</v>
      </c>
      <c r="AR30">
        <v>3</v>
      </c>
      <c r="AS30">
        <v>6</v>
      </c>
      <c r="AT30">
        <v>9</v>
      </c>
      <c r="AU30">
        <v>4</v>
      </c>
      <c r="AV30">
        <v>3</v>
      </c>
      <c r="AW30">
        <v>2</v>
      </c>
      <c r="AX30">
        <v>3</v>
      </c>
      <c r="AY30">
        <v>25</v>
      </c>
      <c r="AZ30">
        <v>7</v>
      </c>
      <c r="BA30">
        <v>2</v>
      </c>
      <c r="BB30">
        <v>2</v>
      </c>
      <c r="BC30">
        <v>10</v>
      </c>
      <c r="BD30">
        <v>5</v>
      </c>
      <c r="BE30">
        <v>34</v>
      </c>
      <c r="BF30">
        <v>10</v>
      </c>
      <c r="BG30">
        <v>14</v>
      </c>
      <c r="BH30">
        <v>20</v>
      </c>
      <c r="BI30">
        <v>13</v>
      </c>
      <c r="BJ30">
        <v>12</v>
      </c>
      <c r="BK30">
        <v>10</v>
      </c>
      <c r="BL30">
        <v>2</v>
      </c>
      <c r="BM30">
        <v>12</v>
      </c>
      <c r="BN30">
        <v>2</v>
      </c>
    </row>
    <row r="31" spans="1:66" x14ac:dyDescent="0.3">
      <c r="A31" t="s">
        <v>601</v>
      </c>
      <c r="B31" s="6" t="s">
        <v>625</v>
      </c>
      <c r="C31" s="6" t="s">
        <v>455</v>
      </c>
      <c r="D31" s="2">
        <v>0</v>
      </c>
      <c r="E31">
        <v>0.05</v>
      </c>
      <c r="F31" s="3">
        <v>0.71</v>
      </c>
      <c r="G31">
        <v>0.45</v>
      </c>
      <c r="H31">
        <v>0.5</v>
      </c>
      <c r="I31" s="41">
        <v>3.25</v>
      </c>
      <c r="J31">
        <v>0.16</v>
      </c>
      <c r="K31">
        <v>0.31</v>
      </c>
      <c r="L31">
        <v>0.17</v>
      </c>
      <c r="M31">
        <v>0.43</v>
      </c>
      <c r="N31">
        <v>0.22</v>
      </c>
      <c r="O31">
        <v>0.18</v>
      </c>
      <c r="P31">
        <v>0.28000000000000003</v>
      </c>
      <c r="Q31">
        <v>0.18</v>
      </c>
      <c r="R31">
        <v>0.46</v>
      </c>
      <c r="S31">
        <v>0.37</v>
      </c>
      <c r="T31" s="41">
        <v>3.34</v>
      </c>
      <c r="U31">
        <v>0.25</v>
      </c>
      <c r="V31" s="3">
        <v>0.83</v>
      </c>
      <c r="W31" s="39">
        <v>2.2799999999999998</v>
      </c>
      <c r="X31" s="19">
        <v>1.22</v>
      </c>
      <c r="Y31" s="19">
        <v>1.69</v>
      </c>
      <c r="Z31" s="3">
        <v>0.89</v>
      </c>
      <c r="AA31" s="19">
        <v>1.1100000000000001</v>
      </c>
      <c r="AB31">
        <v>0.09</v>
      </c>
      <c r="AC31" s="39">
        <v>1.95</v>
      </c>
      <c r="AD31" s="19">
        <v>1.58</v>
      </c>
      <c r="AE31" s="39">
        <v>2.29</v>
      </c>
      <c r="AF31" s="41">
        <v>2.4500000000000002</v>
      </c>
      <c r="AG31" s="41">
        <v>2.62</v>
      </c>
      <c r="AH31" s="19">
        <v>1.59</v>
      </c>
      <c r="AI31" s="41">
        <v>10.1</v>
      </c>
      <c r="AJ31" s="41">
        <v>10.8</v>
      </c>
      <c r="AK31" s="41">
        <v>24.9</v>
      </c>
      <c r="AL31" s="41">
        <v>70.58</v>
      </c>
      <c r="AM31" s="41">
        <v>2.59</v>
      </c>
      <c r="AN31" s="41">
        <v>3.13</v>
      </c>
      <c r="AO31">
        <v>0.55000000000000004</v>
      </c>
      <c r="AP31" s="3">
        <v>0.74</v>
      </c>
      <c r="AQ31" s="19">
        <v>1.23</v>
      </c>
      <c r="AR31">
        <v>0.64</v>
      </c>
      <c r="AS31" s="19">
        <v>1.82</v>
      </c>
      <c r="AT31" s="3">
        <v>0.79</v>
      </c>
      <c r="AU31" s="19">
        <v>1.08</v>
      </c>
      <c r="AV31" s="19">
        <v>1.52</v>
      </c>
      <c r="AW31" s="41">
        <v>2.8</v>
      </c>
      <c r="AX31" s="19">
        <v>1.18</v>
      </c>
      <c r="AY31">
        <v>0.28000000000000003</v>
      </c>
      <c r="AZ31">
        <v>0.35</v>
      </c>
      <c r="BA31" s="41">
        <v>10.88</v>
      </c>
      <c r="BB31" s="39">
        <v>2.35</v>
      </c>
      <c r="BC31" s="39">
        <v>2.19</v>
      </c>
      <c r="BD31" s="39">
        <v>2.2000000000000002</v>
      </c>
      <c r="BE31" s="39">
        <v>2.8</v>
      </c>
      <c r="BF31" s="39">
        <v>8.94</v>
      </c>
      <c r="BG31" s="41">
        <v>3.17</v>
      </c>
      <c r="BH31" s="41">
        <v>4.4000000000000004</v>
      </c>
      <c r="BI31" s="3">
        <v>0.88</v>
      </c>
      <c r="BJ31" s="41">
        <v>4.1100000000000003</v>
      </c>
      <c r="BK31" s="41">
        <v>8.94</v>
      </c>
      <c r="BL31" s="41">
        <v>19</v>
      </c>
      <c r="BM31" s="41">
        <v>13.14</v>
      </c>
      <c r="BN31" s="41">
        <v>4.2699999999999996</v>
      </c>
    </row>
    <row r="32" spans="1:66" x14ac:dyDescent="0.3">
      <c r="A32" t="s">
        <v>26</v>
      </c>
      <c r="B32" s="6">
        <v>900</v>
      </c>
      <c r="C32" s="6">
        <v>3000</v>
      </c>
      <c r="D32" s="2">
        <v>0</v>
      </c>
      <c r="E32">
        <v>61</v>
      </c>
      <c r="F32">
        <v>44</v>
      </c>
      <c r="G32">
        <v>46</v>
      </c>
      <c r="H32">
        <v>2</v>
      </c>
      <c r="I32">
        <v>258</v>
      </c>
      <c r="J32">
        <v>65</v>
      </c>
      <c r="K32">
        <v>74</v>
      </c>
      <c r="L32" s="19">
        <v>684</v>
      </c>
      <c r="M32">
        <v>37</v>
      </c>
      <c r="N32">
        <v>181</v>
      </c>
      <c r="O32" s="3">
        <v>411</v>
      </c>
      <c r="P32">
        <v>3</v>
      </c>
      <c r="Q32">
        <v>2</v>
      </c>
      <c r="R32">
        <v>47</v>
      </c>
      <c r="S32">
        <v>27</v>
      </c>
      <c r="T32">
        <v>220</v>
      </c>
      <c r="U32" s="3">
        <v>366</v>
      </c>
      <c r="V32">
        <v>265</v>
      </c>
      <c r="W32">
        <v>179</v>
      </c>
      <c r="X32">
        <v>198</v>
      </c>
      <c r="Y32">
        <v>125</v>
      </c>
      <c r="Z32">
        <v>160</v>
      </c>
      <c r="AA32">
        <v>149</v>
      </c>
      <c r="AB32">
        <v>0</v>
      </c>
      <c r="AC32">
        <v>381</v>
      </c>
      <c r="AD32">
        <v>156</v>
      </c>
      <c r="AE32">
        <v>0</v>
      </c>
      <c r="AF32">
        <v>0</v>
      </c>
      <c r="AG32">
        <v>0</v>
      </c>
      <c r="AH32">
        <v>0</v>
      </c>
      <c r="AI32">
        <v>6</v>
      </c>
      <c r="AJ32">
        <v>0</v>
      </c>
      <c r="AK32">
        <v>0</v>
      </c>
      <c r="AL32" s="41">
        <v>9442</v>
      </c>
      <c r="AM32">
        <v>12</v>
      </c>
      <c r="AN32">
        <v>0</v>
      </c>
      <c r="AO32">
        <v>2</v>
      </c>
      <c r="AP32">
        <v>4</v>
      </c>
      <c r="AQ32">
        <v>11</v>
      </c>
      <c r="AR32">
        <v>0</v>
      </c>
      <c r="AS32">
        <v>25</v>
      </c>
      <c r="AT32">
        <v>13</v>
      </c>
      <c r="AU32">
        <v>0</v>
      </c>
      <c r="AV32">
        <v>0</v>
      </c>
      <c r="AW32">
        <v>0</v>
      </c>
      <c r="AX32">
        <v>12</v>
      </c>
      <c r="AY32">
        <v>28</v>
      </c>
      <c r="AZ32">
        <v>0</v>
      </c>
      <c r="BA32" s="19">
        <v>757</v>
      </c>
      <c r="BB32">
        <v>22</v>
      </c>
      <c r="BC32">
        <v>18</v>
      </c>
      <c r="BD32">
        <v>5</v>
      </c>
      <c r="BE32">
        <v>16</v>
      </c>
      <c r="BF32">
        <v>32</v>
      </c>
      <c r="BG32">
        <v>59</v>
      </c>
      <c r="BH32">
        <v>18</v>
      </c>
      <c r="BI32">
        <v>12</v>
      </c>
      <c r="BJ32">
        <v>100</v>
      </c>
      <c r="BK32">
        <v>32</v>
      </c>
      <c r="BL32">
        <v>54</v>
      </c>
      <c r="BM32">
        <v>36</v>
      </c>
      <c r="BN32">
        <v>258</v>
      </c>
    </row>
    <row r="33" spans="1:66" s="15" customFormat="1" x14ac:dyDescent="0.3">
      <c r="A33" s="15" t="s">
        <v>4</v>
      </c>
      <c r="B33" s="16"/>
      <c r="C33" s="16"/>
      <c r="D33" s="2">
        <v>0</v>
      </c>
      <c r="E33" s="15">
        <v>212</v>
      </c>
      <c r="F33" s="15">
        <v>147</v>
      </c>
      <c r="G33" s="15">
        <v>162</v>
      </c>
      <c r="H33" s="15">
        <v>15</v>
      </c>
      <c r="I33" s="15">
        <v>934</v>
      </c>
      <c r="J33" s="15">
        <v>239</v>
      </c>
      <c r="K33" s="15">
        <v>267</v>
      </c>
      <c r="L33" s="15">
        <v>2499</v>
      </c>
      <c r="M33" s="15">
        <v>140</v>
      </c>
      <c r="N33" s="15">
        <v>656</v>
      </c>
      <c r="O33" s="15">
        <v>1470</v>
      </c>
      <c r="P33" s="15">
        <v>12</v>
      </c>
      <c r="Q33" s="15">
        <v>7</v>
      </c>
      <c r="R33" s="15">
        <v>165</v>
      </c>
      <c r="S33" s="15">
        <v>99</v>
      </c>
      <c r="T33" s="15">
        <v>830</v>
      </c>
      <c r="U33" s="15">
        <v>1343</v>
      </c>
      <c r="V33" s="15">
        <v>1002</v>
      </c>
      <c r="W33" s="15">
        <v>676</v>
      </c>
      <c r="X33" s="15">
        <v>763</v>
      </c>
      <c r="Y33" s="15">
        <v>422</v>
      </c>
      <c r="Z33" s="15">
        <v>540</v>
      </c>
      <c r="AA33" s="15">
        <v>520</v>
      </c>
      <c r="AB33" s="15">
        <v>0</v>
      </c>
      <c r="AC33" s="15">
        <v>1442</v>
      </c>
      <c r="AD33" s="15">
        <v>543</v>
      </c>
      <c r="AE33" s="15">
        <v>0</v>
      </c>
      <c r="AF33" s="15">
        <v>0</v>
      </c>
      <c r="AG33" s="15">
        <v>0</v>
      </c>
      <c r="AH33" s="15">
        <v>0</v>
      </c>
      <c r="AI33" s="15">
        <v>117</v>
      </c>
      <c r="AJ33" s="15">
        <v>0</v>
      </c>
      <c r="AK33" s="15">
        <v>0</v>
      </c>
      <c r="AL33" s="15">
        <v>31714</v>
      </c>
      <c r="AM33" s="15">
        <v>39</v>
      </c>
      <c r="AN33" s="15">
        <v>0</v>
      </c>
      <c r="AO33" s="15">
        <v>7</v>
      </c>
      <c r="AP33" s="15">
        <v>13</v>
      </c>
      <c r="AQ33" s="15">
        <v>37</v>
      </c>
      <c r="AR33" s="15">
        <v>0</v>
      </c>
      <c r="AS33" s="15">
        <v>84</v>
      </c>
      <c r="AT33" s="15">
        <v>75</v>
      </c>
      <c r="AU33" s="15">
        <v>0</v>
      </c>
      <c r="AV33" s="15">
        <v>0</v>
      </c>
      <c r="AW33" s="15">
        <v>0</v>
      </c>
      <c r="AX33" s="15">
        <v>41</v>
      </c>
      <c r="AY33" s="15">
        <v>93</v>
      </c>
      <c r="AZ33" s="15">
        <v>0</v>
      </c>
      <c r="BA33" s="15">
        <v>2520</v>
      </c>
      <c r="BB33" s="15">
        <v>65</v>
      </c>
      <c r="BC33" s="15">
        <v>60</v>
      </c>
      <c r="BD33" s="15">
        <v>16</v>
      </c>
      <c r="BE33" s="15">
        <v>50</v>
      </c>
      <c r="BF33" s="15">
        <v>108</v>
      </c>
      <c r="BG33" s="15">
        <v>197</v>
      </c>
      <c r="BH33" s="15">
        <v>60</v>
      </c>
      <c r="BI33" s="15">
        <v>40</v>
      </c>
      <c r="BJ33" s="15">
        <v>301</v>
      </c>
      <c r="BK33" s="15">
        <v>108</v>
      </c>
      <c r="BL33" s="15">
        <v>180</v>
      </c>
      <c r="BM33" s="15">
        <v>120</v>
      </c>
      <c r="BN33" s="15">
        <v>860</v>
      </c>
    </row>
    <row r="34" spans="1:66" x14ac:dyDescent="0.3">
      <c r="A34" t="s">
        <v>27</v>
      </c>
      <c r="B34" s="6" t="s">
        <v>456</v>
      </c>
      <c r="C34" s="6">
        <v>1000</v>
      </c>
      <c r="D34" s="2">
        <v>0</v>
      </c>
      <c r="E34">
        <v>0.08</v>
      </c>
      <c r="G34">
        <v>7.0000000000000007E-2</v>
      </c>
      <c r="H34">
        <v>0.01</v>
      </c>
      <c r="I34">
        <v>0.57999999999999996</v>
      </c>
      <c r="J34">
        <v>0.16</v>
      </c>
      <c r="K34">
        <v>0.2</v>
      </c>
      <c r="L34">
        <v>2.3199999999999998</v>
      </c>
      <c r="M34">
        <v>0.08</v>
      </c>
      <c r="N34">
        <v>0.55000000000000004</v>
      </c>
      <c r="O34">
        <v>1.06</v>
      </c>
      <c r="P34">
        <v>0</v>
      </c>
      <c r="Q34">
        <v>0</v>
      </c>
      <c r="R34">
        <v>7.0000000000000007E-2</v>
      </c>
      <c r="S34">
        <v>0.06</v>
      </c>
      <c r="T34">
        <v>0.38</v>
      </c>
      <c r="U34">
        <v>0.28999999999999998</v>
      </c>
      <c r="V34">
        <v>0.28999999999999998</v>
      </c>
      <c r="W34">
        <v>0.19</v>
      </c>
      <c r="X34">
        <v>0.25</v>
      </c>
      <c r="Y34">
        <v>0.18</v>
      </c>
      <c r="Z34">
        <v>1.05</v>
      </c>
      <c r="AA34">
        <v>1.03</v>
      </c>
      <c r="AB34">
        <v>0</v>
      </c>
      <c r="AC34">
        <v>2.58</v>
      </c>
      <c r="AD34">
        <v>1.08</v>
      </c>
      <c r="AE34">
        <v>0.2</v>
      </c>
      <c r="AF34">
        <v>0.19</v>
      </c>
      <c r="AG34">
        <v>0.28999999999999998</v>
      </c>
      <c r="AH34">
        <v>0.44</v>
      </c>
      <c r="AI34">
        <v>1.67</v>
      </c>
      <c r="AJ34">
        <v>0.28999999999999998</v>
      </c>
      <c r="AK34">
        <v>0.08</v>
      </c>
      <c r="AL34">
        <v>0.51</v>
      </c>
      <c r="AN34">
        <v>0.3</v>
      </c>
      <c r="AO34">
        <v>0.21</v>
      </c>
      <c r="AP34">
        <v>0.26</v>
      </c>
      <c r="AQ34">
        <v>0.31</v>
      </c>
      <c r="AR34">
        <v>0.36</v>
      </c>
      <c r="AS34">
        <v>0</v>
      </c>
      <c r="AT34">
        <v>0.41</v>
      </c>
      <c r="AU34">
        <v>0</v>
      </c>
      <c r="AV34">
        <v>0.22</v>
      </c>
      <c r="AX34">
        <v>0.55000000000000004</v>
      </c>
      <c r="AY34">
        <v>1.24</v>
      </c>
      <c r="AZ34">
        <v>0.34</v>
      </c>
      <c r="BB34">
        <v>0.28999999999999998</v>
      </c>
      <c r="BD34">
        <v>2.2999999999999998</v>
      </c>
      <c r="BF34">
        <v>2.04</v>
      </c>
      <c r="BH34">
        <v>1.6</v>
      </c>
      <c r="BI34" s="3">
        <v>3.33</v>
      </c>
      <c r="BJ34">
        <v>2.79</v>
      </c>
      <c r="BK34">
        <v>2.04</v>
      </c>
      <c r="BM34">
        <v>1.37</v>
      </c>
      <c r="BN34">
        <v>1.71</v>
      </c>
    </row>
    <row r="35" spans="1:66" x14ac:dyDescent="0.3">
      <c r="A35" t="s">
        <v>28</v>
      </c>
      <c r="B35" s="6" t="s">
        <v>604</v>
      </c>
      <c r="C35" s="6">
        <v>100</v>
      </c>
      <c r="D35" s="2">
        <v>0</v>
      </c>
      <c r="E35">
        <v>0.1</v>
      </c>
      <c r="G35">
        <v>0.1</v>
      </c>
      <c r="H35">
        <v>0</v>
      </c>
      <c r="I35">
        <v>0.5</v>
      </c>
      <c r="J35">
        <v>0.1</v>
      </c>
      <c r="K35">
        <v>0.2</v>
      </c>
      <c r="L35">
        <v>1.5</v>
      </c>
      <c r="M35">
        <v>0.1</v>
      </c>
      <c r="N35">
        <v>0.4</v>
      </c>
      <c r="O35">
        <v>0.7</v>
      </c>
      <c r="R35">
        <v>1.3</v>
      </c>
      <c r="S35">
        <v>0.1</v>
      </c>
      <c r="T35">
        <v>0.5</v>
      </c>
      <c r="U35">
        <v>0.6</v>
      </c>
      <c r="V35">
        <v>0.6</v>
      </c>
      <c r="W35">
        <v>0.4</v>
      </c>
      <c r="X35">
        <v>0.5</v>
      </c>
      <c r="Y35">
        <v>0.4</v>
      </c>
      <c r="Z35">
        <v>2</v>
      </c>
      <c r="AA35">
        <v>2.2000000000000002</v>
      </c>
      <c r="AB35">
        <v>0</v>
      </c>
      <c r="AC35" s="3">
        <v>5.4</v>
      </c>
      <c r="AD35">
        <v>1.4</v>
      </c>
      <c r="AE35">
        <v>0.4</v>
      </c>
      <c r="AF35">
        <v>0.3</v>
      </c>
      <c r="AG35">
        <v>0.7</v>
      </c>
      <c r="AH35">
        <v>0.2</v>
      </c>
      <c r="AI35">
        <v>0</v>
      </c>
      <c r="AJ35">
        <v>0.1</v>
      </c>
      <c r="AK35">
        <v>1.1000000000000001</v>
      </c>
      <c r="AL35">
        <v>1.2</v>
      </c>
      <c r="AN35">
        <v>0.4</v>
      </c>
      <c r="AO35">
        <v>0.8</v>
      </c>
      <c r="AP35">
        <v>1.1000000000000001</v>
      </c>
      <c r="AQ35">
        <v>1</v>
      </c>
      <c r="AR35">
        <v>0.7</v>
      </c>
      <c r="AS35">
        <v>0.8</v>
      </c>
      <c r="AV35">
        <v>1</v>
      </c>
      <c r="AX35">
        <v>0.7</v>
      </c>
      <c r="AY35">
        <v>0.2</v>
      </c>
      <c r="AZ35">
        <v>0</v>
      </c>
      <c r="BB35">
        <v>2</v>
      </c>
      <c r="BF35" s="3">
        <v>4.8</v>
      </c>
      <c r="BH35" s="19">
        <v>9.6</v>
      </c>
      <c r="BI35">
        <v>1.7</v>
      </c>
      <c r="BJ35" s="39">
        <v>19</v>
      </c>
      <c r="BK35" s="3">
        <v>4.8</v>
      </c>
      <c r="BM35" s="3">
        <v>5.4</v>
      </c>
      <c r="BN35">
        <v>2.8</v>
      </c>
    </row>
    <row r="36" spans="1:66" s="15" customFormat="1" x14ac:dyDescent="0.3">
      <c r="A36" s="15" t="s">
        <v>29</v>
      </c>
      <c r="B36" s="16"/>
      <c r="C36" s="16"/>
      <c r="D36" s="2">
        <v>0</v>
      </c>
      <c r="E36" s="15">
        <v>3</v>
      </c>
      <c r="G36" s="15">
        <v>2</v>
      </c>
      <c r="H36" s="15">
        <v>0</v>
      </c>
      <c r="I36" s="15">
        <v>20</v>
      </c>
      <c r="J36" s="15">
        <v>6</v>
      </c>
      <c r="K36" s="15">
        <v>6</v>
      </c>
      <c r="L36" s="15">
        <v>60</v>
      </c>
      <c r="M36" s="15">
        <v>3</v>
      </c>
      <c r="N36" s="15">
        <v>14</v>
      </c>
      <c r="O36" s="15">
        <v>27</v>
      </c>
      <c r="R36" s="15">
        <v>52</v>
      </c>
      <c r="S36" s="15">
        <v>2</v>
      </c>
      <c r="T36" s="15">
        <v>20</v>
      </c>
      <c r="U36" s="15">
        <v>25</v>
      </c>
      <c r="V36" s="15">
        <v>24</v>
      </c>
      <c r="W36" s="15">
        <v>16</v>
      </c>
      <c r="X36" s="15">
        <v>21</v>
      </c>
      <c r="Y36" s="15">
        <v>16</v>
      </c>
      <c r="Z36" s="15">
        <v>82</v>
      </c>
      <c r="AA36" s="15">
        <v>87</v>
      </c>
      <c r="AB36" s="15">
        <v>0</v>
      </c>
      <c r="AC36" s="15">
        <v>218</v>
      </c>
      <c r="AD36" s="15">
        <v>55</v>
      </c>
      <c r="AE36" s="15">
        <v>16</v>
      </c>
      <c r="AF36" s="15">
        <v>13</v>
      </c>
      <c r="AG36" s="15">
        <v>27</v>
      </c>
      <c r="AH36" s="15">
        <v>9</v>
      </c>
      <c r="AI36" s="15">
        <v>0</v>
      </c>
      <c r="AJ36" s="15">
        <v>3</v>
      </c>
      <c r="AK36" s="15">
        <v>45</v>
      </c>
      <c r="AL36" s="15">
        <v>49</v>
      </c>
      <c r="AN36" s="15">
        <v>15</v>
      </c>
      <c r="AO36" s="15">
        <v>31</v>
      </c>
      <c r="AP36" s="15">
        <v>45</v>
      </c>
      <c r="AQ36" s="15">
        <v>42</v>
      </c>
      <c r="AR36" s="15">
        <v>30</v>
      </c>
      <c r="AS36" s="15">
        <v>32</v>
      </c>
      <c r="AV36" s="15">
        <v>41</v>
      </c>
      <c r="AX36" s="15">
        <v>27</v>
      </c>
      <c r="AY36" s="15">
        <v>7</v>
      </c>
      <c r="AZ36" s="15">
        <v>1</v>
      </c>
      <c r="BB36" s="15">
        <v>82</v>
      </c>
      <c r="BF36" s="15">
        <v>193</v>
      </c>
      <c r="BH36" s="15">
        <v>386</v>
      </c>
      <c r="BI36" s="15">
        <v>69</v>
      </c>
      <c r="BJ36" s="15">
        <v>759</v>
      </c>
      <c r="BK36" s="15">
        <v>193</v>
      </c>
      <c r="BM36" s="15">
        <v>214</v>
      </c>
      <c r="BN36" s="15">
        <v>113</v>
      </c>
    </row>
    <row r="37" spans="1:66" x14ac:dyDescent="0.3">
      <c r="A37" t="s">
        <v>30</v>
      </c>
      <c r="B37" s="6">
        <v>120</v>
      </c>
      <c r="C37" s="6" t="s">
        <v>455</v>
      </c>
      <c r="D37" s="2">
        <v>0</v>
      </c>
      <c r="E37">
        <v>0.3</v>
      </c>
      <c r="G37">
        <v>0.3</v>
      </c>
      <c r="H37">
        <v>0</v>
      </c>
      <c r="I37">
        <v>2.2000000000000002</v>
      </c>
      <c r="J37">
        <v>0.6</v>
      </c>
      <c r="K37">
        <v>1.3</v>
      </c>
      <c r="L37">
        <v>7</v>
      </c>
      <c r="M37">
        <v>0</v>
      </c>
      <c r="N37">
        <v>1.7</v>
      </c>
      <c r="O37">
        <v>3.2</v>
      </c>
      <c r="P37">
        <v>0</v>
      </c>
      <c r="Q37">
        <v>0</v>
      </c>
      <c r="R37">
        <v>0.3</v>
      </c>
      <c r="S37">
        <v>0.2</v>
      </c>
      <c r="T37">
        <v>2.5</v>
      </c>
      <c r="U37">
        <v>2.9</v>
      </c>
      <c r="V37">
        <v>2.8</v>
      </c>
      <c r="W37">
        <v>2.2999999999999998</v>
      </c>
      <c r="X37">
        <v>2.4</v>
      </c>
      <c r="Y37">
        <v>1.8</v>
      </c>
      <c r="Z37">
        <v>0.3</v>
      </c>
      <c r="AA37">
        <v>0.3</v>
      </c>
      <c r="AB37">
        <v>0</v>
      </c>
      <c r="AC37">
        <v>0.7</v>
      </c>
      <c r="AD37">
        <v>0.3</v>
      </c>
      <c r="AE37">
        <v>2</v>
      </c>
      <c r="AF37">
        <v>1.8</v>
      </c>
      <c r="AG37">
        <v>2.4</v>
      </c>
      <c r="AH37">
        <v>1.6</v>
      </c>
      <c r="AI37">
        <v>0.1</v>
      </c>
      <c r="AJ37">
        <v>0.5</v>
      </c>
      <c r="AK37">
        <v>0</v>
      </c>
      <c r="AL37">
        <v>3.3</v>
      </c>
      <c r="AN37">
        <v>1.2</v>
      </c>
      <c r="AO37">
        <v>0</v>
      </c>
      <c r="AP37">
        <v>0</v>
      </c>
      <c r="AQ37">
        <v>0.1</v>
      </c>
      <c r="AR37">
        <v>0</v>
      </c>
      <c r="AS37">
        <v>0.3</v>
      </c>
      <c r="AT37">
        <v>0</v>
      </c>
      <c r="AV37">
        <v>3.2</v>
      </c>
      <c r="AX37">
        <v>0.4</v>
      </c>
      <c r="AY37">
        <v>2.4</v>
      </c>
      <c r="AZ37">
        <v>0.9</v>
      </c>
      <c r="BB37">
        <v>0.1</v>
      </c>
      <c r="BD37">
        <v>6.9</v>
      </c>
      <c r="BF37">
        <v>2.6</v>
      </c>
      <c r="BH37">
        <v>0.1</v>
      </c>
      <c r="BI37" s="3">
        <v>12.1</v>
      </c>
      <c r="BJ37">
        <v>0.1</v>
      </c>
      <c r="BK37">
        <v>2.6</v>
      </c>
      <c r="BM37">
        <v>0.1</v>
      </c>
      <c r="BN37">
        <v>0.2</v>
      </c>
    </row>
    <row r="38" spans="1:66" x14ac:dyDescent="0.3">
      <c r="A38" t="s">
        <v>24</v>
      </c>
      <c r="B38" s="6" t="s">
        <v>459</v>
      </c>
      <c r="C38" s="6" t="s">
        <v>455</v>
      </c>
      <c r="D38" s="2">
        <v>6.8000000000000005E-2</v>
      </c>
      <c r="E38">
        <v>0.223</v>
      </c>
      <c r="F38">
        <v>0.40699999999999997</v>
      </c>
      <c r="G38">
        <v>0.373</v>
      </c>
      <c r="H38">
        <v>0.35699999999999998</v>
      </c>
      <c r="I38" s="3">
        <v>2.2709999999999999</v>
      </c>
      <c r="J38">
        <v>0.63800000000000001</v>
      </c>
      <c r="K38">
        <v>0.83499999999999996</v>
      </c>
      <c r="L38">
        <v>0.11</v>
      </c>
      <c r="M38">
        <v>0.55700000000000005</v>
      </c>
      <c r="N38">
        <v>0.27600000000000002</v>
      </c>
      <c r="O38">
        <v>0.255</v>
      </c>
      <c r="P38">
        <v>0.38300000000000001</v>
      </c>
      <c r="Q38">
        <v>0.38100000000000001</v>
      </c>
      <c r="S38">
        <v>0.38900000000000001</v>
      </c>
      <c r="T38">
        <v>0.42899999999999999</v>
      </c>
      <c r="U38">
        <v>0.56999999999999995</v>
      </c>
      <c r="V38">
        <v>0.41299999999999998</v>
      </c>
      <c r="W38">
        <v>0.14099999999999999</v>
      </c>
      <c r="X38" s="3">
        <v>1.7290000000000001</v>
      </c>
      <c r="Y38">
        <v>0.96699999999999997</v>
      </c>
      <c r="Z38" s="3">
        <v>1.5329999999999999</v>
      </c>
      <c r="AA38">
        <v>1.3979999999999999</v>
      </c>
      <c r="AB38">
        <v>0.19</v>
      </c>
      <c r="AC38" s="19">
        <v>2.99</v>
      </c>
      <c r="AD38" s="3">
        <v>1.7609999999999999</v>
      </c>
      <c r="AE38">
        <v>0.31</v>
      </c>
      <c r="AF38">
        <v>0.32</v>
      </c>
      <c r="AG38">
        <v>0.252</v>
      </c>
      <c r="AH38">
        <v>0.53100000000000003</v>
      </c>
      <c r="AI38">
        <v>1.21</v>
      </c>
      <c r="AJ38" s="3">
        <v>1.6</v>
      </c>
      <c r="AK38">
        <v>1.56</v>
      </c>
      <c r="AL38" s="39">
        <v>7.11</v>
      </c>
      <c r="AM38">
        <v>0.623</v>
      </c>
      <c r="AN38">
        <v>0.745</v>
      </c>
      <c r="AO38">
        <v>0.67700000000000005</v>
      </c>
      <c r="AP38">
        <v>1.1970000000000001</v>
      </c>
      <c r="AQ38">
        <v>1.171</v>
      </c>
      <c r="AR38">
        <v>0.45700000000000002</v>
      </c>
      <c r="AS38">
        <v>0.41499999999999998</v>
      </c>
      <c r="AT38">
        <v>0.69599999999999995</v>
      </c>
      <c r="AU38">
        <v>0.36</v>
      </c>
      <c r="AV38">
        <v>1.2010000000000001</v>
      </c>
      <c r="AW38">
        <v>1.06</v>
      </c>
      <c r="AX38">
        <v>0.72399999999999998</v>
      </c>
      <c r="AY38">
        <v>0.88900000000000001</v>
      </c>
      <c r="AZ38">
        <v>0.85799999999999998</v>
      </c>
      <c r="BA38">
        <v>1.37</v>
      </c>
      <c r="BB38">
        <v>0.33400000000000002</v>
      </c>
      <c r="BC38">
        <v>0.48499999999999999</v>
      </c>
      <c r="BD38">
        <v>0.37</v>
      </c>
      <c r="BE38" s="3">
        <v>1.4750000000000001</v>
      </c>
      <c r="BF38">
        <v>0.64200000000000002</v>
      </c>
      <c r="BG38">
        <v>1.2729999999999999</v>
      </c>
      <c r="BH38">
        <v>0.56000000000000005</v>
      </c>
      <c r="BI38">
        <v>0.90900000000000003</v>
      </c>
      <c r="BJ38" s="3">
        <v>1.99</v>
      </c>
      <c r="BK38">
        <v>0.64200000000000002</v>
      </c>
      <c r="BL38">
        <v>0.99</v>
      </c>
      <c r="BM38">
        <v>0.74</v>
      </c>
      <c r="BN38">
        <v>8.1000000000000003E-2</v>
      </c>
    </row>
    <row r="39" spans="1:66" x14ac:dyDescent="0.3">
      <c r="A39" t="s">
        <v>25</v>
      </c>
      <c r="B39" s="6" t="s">
        <v>630</v>
      </c>
      <c r="C39" s="6">
        <v>3500</v>
      </c>
      <c r="D39" s="2">
        <v>2.2000000000000002</v>
      </c>
      <c r="E39">
        <v>16</v>
      </c>
      <c r="G39">
        <v>14.3</v>
      </c>
      <c r="H39">
        <v>15.6</v>
      </c>
      <c r="I39">
        <v>117.4</v>
      </c>
      <c r="J39">
        <v>31.3</v>
      </c>
      <c r="K39">
        <v>89.1</v>
      </c>
      <c r="L39">
        <v>18.8</v>
      </c>
      <c r="M39">
        <v>18.399999999999999</v>
      </c>
      <c r="N39">
        <v>16.8</v>
      </c>
      <c r="O39">
        <v>16.8</v>
      </c>
      <c r="P39">
        <v>16</v>
      </c>
      <c r="Q39">
        <v>16</v>
      </c>
      <c r="S39">
        <v>15.2</v>
      </c>
      <c r="T39">
        <v>15.5</v>
      </c>
      <c r="U39">
        <v>27.2</v>
      </c>
      <c r="V39">
        <v>16.5</v>
      </c>
      <c r="W39">
        <v>15.4</v>
      </c>
      <c r="X39">
        <v>15.4</v>
      </c>
      <c r="Y39">
        <v>15.4</v>
      </c>
      <c r="Z39" s="19">
        <v>293.8</v>
      </c>
      <c r="AA39" s="19">
        <v>293.8</v>
      </c>
      <c r="AB39">
        <v>1.1000000000000001</v>
      </c>
      <c r="AC39" s="39">
        <v>820.2</v>
      </c>
      <c r="AD39" s="19">
        <v>263.39999999999998</v>
      </c>
      <c r="AE39">
        <v>102</v>
      </c>
      <c r="AF39">
        <v>102</v>
      </c>
      <c r="AG39">
        <v>82.2</v>
      </c>
      <c r="AH39">
        <v>102.7</v>
      </c>
      <c r="AI39" s="39">
        <v>490.9</v>
      </c>
      <c r="AJ39" s="19">
        <v>228.8</v>
      </c>
      <c r="AK39" s="39">
        <v>513.20000000000005</v>
      </c>
      <c r="AL39" s="19">
        <v>426</v>
      </c>
      <c r="AN39" s="3">
        <v>155</v>
      </c>
      <c r="AO39">
        <v>98.2</v>
      </c>
      <c r="AP39">
        <v>103.4</v>
      </c>
      <c r="AQ39">
        <v>123.2</v>
      </c>
      <c r="AR39">
        <v>84.3</v>
      </c>
      <c r="AS39">
        <v>65.599999999999994</v>
      </c>
      <c r="AT39">
        <v>53.3</v>
      </c>
      <c r="AV39">
        <v>93.5</v>
      </c>
      <c r="AX39">
        <v>66.900000000000006</v>
      </c>
      <c r="AY39">
        <v>63.5</v>
      </c>
      <c r="AZ39">
        <v>69.8</v>
      </c>
      <c r="BB39">
        <v>77.599999999999994</v>
      </c>
      <c r="BF39">
        <v>75</v>
      </c>
      <c r="BH39">
        <v>85</v>
      </c>
      <c r="BI39">
        <v>85</v>
      </c>
      <c r="BJ39">
        <v>77.599999999999994</v>
      </c>
      <c r="BK39">
        <v>75</v>
      </c>
      <c r="BM39">
        <v>83.3</v>
      </c>
      <c r="BN39">
        <v>104.1</v>
      </c>
    </row>
    <row r="40" spans="1:66" x14ac:dyDescent="0.3">
      <c r="A40" t="s">
        <v>467</v>
      </c>
      <c r="D40" s="2">
        <v>1.7</v>
      </c>
      <c r="G40">
        <v>0.6</v>
      </c>
      <c r="H40">
        <v>1.9</v>
      </c>
      <c r="M40">
        <v>0.7</v>
      </c>
      <c r="T40">
        <v>0.6</v>
      </c>
      <c r="U40">
        <v>0.7</v>
      </c>
      <c r="V40">
        <v>0.7</v>
      </c>
      <c r="Z40">
        <v>0.3</v>
      </c>
      <c r="AA40">
        <v>0.6</v>
      </c>
      <c r="AB40">
        <v>0.3</v>
      </c>
      <c r="AC40">
        <v>0.9</v>
      </c>
      <c r="AE40">
        <v>13.4</v>
      </c>
      <c r="AF40">
        <v>13.4</v>
      </c>
      <c r="AG40">
        <v>10.8</v>
      </c>
      <c r="AH40">
        <v>13.5</v>
      </c>
      <c r="AJ40">
        <v>4.0999999999999996</v>
      </c>
      <c r="AL40">
        <v>5.6</v>
      </c>
      <c r="AN40">
        <v>2.8</v>
      </c>
      <c r="AO40">
        <v>3.8</v>
      </c>
      <c r="AP40">
        <v>4.0999999999999996</v>
      </c>
      <c r="AQ40">
        <v>3.5</v>
      </c>
      <c r="AR40">
        <v>5.7</v>
      </c>
      <c r="AS40">
        <v>5.8</v>
      </c>
      <c r="AT40">
        <v>4.8</v>
      </c>
      <c r="AV40">
        <v>4.3</v>
      </c>
      <c r="AX40">
        <v>3.6</v>
      </c>
      <c r="AY40">
        <v>17.3</v>
      </c>
      <c r="AZ40">
        <v>5.9</v>
      </c>
    </row>
    <row r="41" spans="1:66" s="65" customFormat="1" x14ac:dyDescent="0.3">
      <c r="A41" s="63" t="s">
        <v>53</v>
      </c>
      <c r="B41" s="66"/>
      <c r="C41" s="66"/>
    </row>
    <row r="42" spans="1:66" x14ac:dyDescent="0.3">
      <c r="A42" t="s">
        <v>55</v>
      </c>
      <c r="B42" s="6" t="s">
        <v>469</v>
      </c>
      <c r="C42" s="6" t="s">
        <v>471</v>
      </c>
      <c r="D42" s="2">
        <v>0</v>
      </c>
      <c r="E42">
        <v>2.0089999999999999</v>
      </c>
      <c r="F42">
        <v>4.6029999999999998</v>
      </c>
      <c r="G42">
        <v>1.865</v>
      </c>
      <c r="H42">
        <v>5.0999999999999997E-2</v>
      </c>
      <c r="I42">
        <v>16.742000000000001</v>
      </c>
      <c r="J42">
        <v>4.5910000000000002</v>
      </c>
      <c r="K42">
        <v>4.5339999999999998</v>
      </c>
      <c r="L42">
        <v>51.368000000000002</v>
      </c>
      <c r="M42">
        <v>1.718</v>
      </c>
      <c r="N42">
        <v>12.02</v>
      </c>
      <c r="O42">
        <v>23.032</v>
      </c>
      <c r="P42">
        <v>0.23</v>
      </c>
      <c r="Q42">
        <v>5.7000000000000002E-2</v>
      </c>
      <c r="R42">
        <v>1.899</v>
      </c>
      <c r="S42">
        <v>2.0960000000000001</v>
      </c>
      <c r="T42">
        <v>17.779</v>
      </c>
      <c r="U42">
        <v>19.292000000000002</v>
      </c>
      <c r="V42">
        <v>21.091999999999999</v>
      </c>
      <c r="W42">
        <v>13.151999999999999</v>
      </c>
      <c r="X42">
        <v>18.669</v>
      </c>
      <c r="Y42">
        <v>14.946</v>
      </c>
      <c r="Z42">
        <v>3.1259999999999999</v>
      </c>
      <c r="AA42">
        <v>3.2669999999999999</v>
      </c>
      <c r="AB42">
        <v>0</v>
      </c>
      <c r="AC42">
        <v>9.5510000000000002</v>
      </c>
      <c r="AD42">
        <v>3.5569999999999999</v>
      </c>
      <c r="AE42">
        <v>10</v>
      </c>
      <c r="AF42">
        <v>7.53</v>
      </c>
      <c r="AG42">
        <v>17.8</v>
      </c>
      <c r="AH42">
        <v>5.6029999999999998</v>
      </c>
      <c r="AI42">
        <v>2.3940000000000001</v>
      </c>
      <c r="AJ42">
        <v>1.4039999999999999</v>
      </c>
      <c r="AK42">
        <v>1.0660000000000001</v>
      </c>
      <c r="AL42">
        <v>1.696</v>
      </c>
      <c r="AM42">
        <v>1.27</v>
      </c>
      <c r="AN42">
        <v>8.125</v>
      </c>
      <c r="AO42">
        <v>3.38</v>
      </c>
      <c r="AP42">
        <v>4.8540000000000001</v>
      </c>
      <c r="AQ42">
        <v>13.739000000000001</v>
      </c>
      <c r="AR42">
        <v>5.98</v>
      </c>
      <c r="AS42">
        <v>9.3010000000000002</v>
      </c>
      <c r="AT42">
        <v>7.99</v>
      </c>
      <c r="AU42">
        <v>11.7</v>
      </c>
      <c r="AV42">
        <v>9.3160000000000007</v>
      </c>
      <c r="AW42">
        <v>13.1</v>
      </c>
      <c r="AX42">
        <v>9.1530000000000005</v>
      </c>
      <c r="AY42">
        <v>4.6100000000000003</v>
      </c>
      <c r="AZ42">
        <v>2.84</v>
      </c>
      <c r="BA42">
        <v>1.6120000000000001</v>
      </c>
      <c r="BB42">
        <v>0.20499999999999999</v>
      </c>
      <c r="BC42">
        <v>0.42</v>
      </c>
      <c r="BD42">
        <v>1.28</v>
      </c>
      <c r="BE42">
        <v>2.504</v>
      </c>
      <c r="BF42">
        <v>1.528</v>
      </c>
      <c r="BG42">
        <v>1.944</v>
      </c>
      <c r="BH42">
        <v>1.486</v>
      </c>
      <c r="BI42">
        <v>2.2029999999999998</v>
      </c>
      <c r="BJ42">
        <v>1.651</v>
      </c>
      <c r="BK42">
        <v>1.528</v>
      </c>
      <c r="BL42">
        <v>4.1760000000000002</v>
      </c>
      <c r="BM42">
        <v>2.6150000000000002</v>
      </c>
      <c r="BN42">
        <v>2.3809999999999998</v>
      </c>
    </row>
    <row r="43" spans="1:66" x14ac:dyDescent="0.3">
      <c r="A43" t="s">
        <v>56</v>
      </c>
      <c r="D43" s="2">
        <v>0</v>
      </c>
      <c r="E43">
        <v>1.6579999999999999</v>
      </c>
      <c r="F43">
        <v>1.724</v>
      </c>
      <c r="G43">
        <v>0.81200000000000006</v>
      </c>
      <c r="H43">
        <v>2.1000000000000001E-2</v>
      </c>
      <c r="I43">
        <v>7.9240000000000004</v>
      </c>
      <c r="J43">
        <v>2.335</v>
      </c>
      <c r="K43">
        <v>2.1429999999999998</v>
      </c>
      <c r="L43">
        <v>21.021000000000001</v>
      </c>
      <c r="M43">
        <v>0.77800000000000002</v>
      </c>
      <c r="N43">
        <v>5.577</v>
      </c>
      <c r="O43">
        <v>10.686</v>
      </c>
      <c r="P43">
        <v>0.1</v>
      </c>
      <c r="Q43">
        <v>2.5000000000000001E-2</v>
      </c>
      <c r="R43">
        <v>0.82699999999999996</v>
      </c>
      <c r="S43">
        <v>0.89300000000000002</v>
      </c>
      <c r="T43">
        <v>7.274</v>
      </c>
      <c r="U43">
        <v>8.6199999999999992</v>
      </c>
      <c r="V43">
        <v>9.391</v>
      </c>
      <c r="W43">
        <v>6.5730000000000004</v>
      </c>
      <c r="X43">
        <v>7.7779999999999996</v>
      </c>
      <c r="Y43">
        <v>4.6230000000000002</v>
      </c>
      <c r="Z43">
        <v>3.6579999999999999</v>
      </c>
      <c r="AA43">
        <v>4.077</v>
      </c>
      <c r="AB43">
        <v>0</v>
      </c>
      <c r="AC43">
        <v>11.738</v>
      </c>
      <c r="AD43">
        <v>4.3239999999999998</v>
      </c>
      <c r="AE43">
        <v>10.86</v>
      </c>
      <c r="AF43">
        <v>8.68</v>
      </c>
      <c r="AG43">
        <v>18.88</v>
      </c>
      <c r="AH43">
        <v>5.93</v>
      </c>
      <c r="AI43">
        <v>1.8819999999999999</v>
      </c>
      <c r="AJ43">
        <v>1.0109999999999999</v>
      </c>
      <c r="AK43">
        <v>0.71099999999999997</v>
      </c>
      <c r="AL43">
        <v>0.64700000000000002</v>
      </c>
      <c r="AM43">
        <v>0.95</v>
      </c>
      <c r="AN43">
        <v>10.102</v>
      </c>
      <c r="AO43">
        <v>4.16</v>
      </c>
      <c r="AP43">
        <v>6.173</v>
      </c>
      <c r="AQ43">
        <v>18.52</v>
      </c>
      <c r="AR43">
        <v>7.88</v>
      </c>
      <c r="AS43">
        <v>10.526</v>
      </c>
      <c r="AT43">
        <v>10.555</v>
      </c>
      <c r="AU43">
        <v>12.789</v>
      </c>
      <c r="AV43">
        <v>11.127000000000001</v>
      </c>
      <c r="AW43">
        <v>18.2</v>
      </c>
      <c r="AX43">
        <v>12.375999999999999</v>
      </c>
      <c r="AY43">
        <v>7.09</v>
      </c>
      <c r="AZ43">
        <v>3.19</v>
      </c>
      <c r="BA43">
        <v>2.0529999999999999</v>
      </c>
      <c r="BB43">
        <v>0.13800000000000001</v>
      </c>
      <c r="BC43">
        <v>0.24299999999999999</v>
      </c>
      <c r="BD43">
        <v>3.262</v>
      </c>
      <c r="BE43">
        <v>4.4320000000000004</v>
      </c>
      <c r="BF43">
        <v>3.8690000000000002</v>
      </c>
      <c r="BG43">
        <v>3.6179999999999999</v>
      </c>
      <c r="BH43">
        <v>1.919</v>
      </c>
      <c r="BI43">
        <v>3.77</v>
      </c>
      <c r="BJ43">
        <v>2.363</v>
      </c>
      <c r="BK43">
        <v>3.8690000000000002</v>
      </c>
      <c r="BL43">
        <v>7.0060000000000002</v>
      </c>
      <c r="BM43">
        <v>4.79</v>
      </c>
      <c r="BN43">
        <v>11.946999999999999</v>
      </c>
    </row>
    <row r="44" spans="1:66" x14ac:dyDescent="0.3">
      <c r="A44" t="s">
        <v>57</v>
      </c>
      <c r="D44" s="2">
        <v>0</v>
      </c>
      <c r="E44">
        <v>0.497</v>
      </c>
      <c r="F44">
        <v>0.308</v>
      </c>
      <c r="G44">
        <v>0.19500000000000001</v>
      </c>
      <c r="H44">
        <v>3.0000000000000001E-3</v>
      </c>
      <c r="I44">
        <v>0.66500000000000004</v>
      </c>
      <c r="J44">
        <v>0.245</v>
      </c>
      <c r="K44">
        <v>0.375</v>
      </c>
      <c r="L44">
        <v>3.0430000000000001</v>
      </c>
      <c r="M44">
        <v>0.123</v>
      </c>
      <c r="N44">
        <v>0.71699999999999997</v>
      </c>
      <c r="O44">
        <v>1.3740000000000001</v>
      </c>
      <c r="P44">
        <v>1.0999999999999999E-2</v>
      </c>
      <c r="Q44">
        <v>4.0000000000000001E-3</v>
      </c>
      <c r="R44">
        <v>0.19800000000000001</v>
      </c>
      <c r="S44">
        <v>9.1999999999999998E-2</v>
      </c>
      <c r="T44">
        <v>0.97199999999999998</v>
      </c>
      <c r="U44">
        <v>1.4370000000000001</v>
      </c>
      <c r="V44">
        <v>0.94199999999999995</v>
      </c>
      <c r="W44">
        <v>0.76500000000000001</v>
      </c>
      <c r="X44">
        <v>0.8</v>
      </c>
      <c r="Y44">
        <v>0.59099999999999997</v>
      </c>
      <c r="Z44">
        <v>1.911</v>
      </c>
      <c r="AA44">
        <v>1.4139999999999999</v>
      </c>
      <c r="AB44">
        <v>0</v>
      </c>
      <c r="AC44">
        <v>4.2039999999999997</v>
      </c>
      <c r="AD44">
        <v>1.3240000000000001</v>
      </c>
      <c r="AE44">
        <v>0.9</v>
      </c>
      <c r="AF44">
        <v>0.67</v>
      </c>
      <c r="AG44">
        <v>1.53</v>
      </c>
      <c r="AH44">
        <v>0.54700000000000004</v>
      </c>
      <c r="AI44">
        <v>1.6319999999999999</v>
      </c>
      <c r="AJ44">
        <v>0.98499999999999999</v>
      </c>
      <c r="AK44">
        <v>0.82699999999999996</v>
      </c>
      <c r="AL44">
        <v>0.63900000000000001</v>
      </c>
      <c r="AM44">
        <v>0.51</v>
      </c>
      <c r="AN44">
        <v>0.746</v>
      </c>
      <c r="AO44">
        <v>0.7</v>
      </c>
      <c r="AP44">
        <v>2.7829999999999999</v>
      </c>
      <c r="AQ44">
        <v>4.548</v>
      </c>
      <c r="AR44">
        <v>1.81</v>
      </c>
      <c r="AS44">
        <v>1.1200000000000001</v>
      </c>
      <c r="AT44">
        <v>4.6719999999999997</v>
      </c>
      <c r="AU44">
        <v>2.512</v>
      </c>
      <c r="AV44">
        <v>2.5289999999999999</v>
      </c>
      <c r="AW44">
        <v>3.6</v>
      </c>
      <c r="AX44">
        <v>3.7269999999999999</v>
      </c>
      <c r="AY44">
        <v>4.0999999999999996</v>
      </c>
      <c r="AZ44">
        <v>2.48</v>
      </c>
      <c r="BA44">
        <v>1.8440000000000001</v>
      </c>
      <c r="BB44">
        <v>0.17499999999999999</v>
      </c>
      <c r="BC44">
        <v>0.40300000000000002</v>
      </c>
      <c r="BD44">
        <v>2.972</v>
      </c>
      <c r="BE44">
        <v>4.4260000000000002</v>
      </c>
      <c r="BF44">
        <v>5.1479999999999997</v>
      </c>
      <c r="BG44">
        <v>1.9630000000000001</v>
      </c>
      <c r="BH44">
        <v>1.5169999999999999</v>
      </c>
      <c r="BI44">
        <v>2.5619999999999998</v>
      </c>
      <c r="BJ44">
        <v>1.7989999999999999</v>
      </c>
      <c r="BK44">
        <v>5.1479999999999997</v>
      </c>
      <c r="BL44">
        <v>4.3</v>
      </c>
      <c r="BM44">
        <v>2.7349999999999999</v>
      </c>
      <c r="BN44">
        <v>1.679</v>
      </c>
    </row>
    <row r="45" spans="1:66" x14ac:dyDescent="0.3">
      <c r="A45" t="s">
        <v>54</v>
      </c>
      <c r="B45" s="6" t="s">
        <v>469</v>
      </c>
      <c r="C45" s="6" t="s">
        <v>472</v>
      </c>
      <c r="D45" s="2">
        <v>0</v>
      </c>
      <c r="E45">
        <v>14</v>
      </c>
      <c r="F45">
        <v>27</v>
      </c>
      <c r="G45">
        <v>10</v>
      </c>
      <c r="H45">
        <v>2</v>
      </c>
      <c r="I45" s="3">
        <v>97</v>
      </c>
      <c r="J45">
        <v>29</v>
      </c>
      <c r="K45">
        <v>29</v>
      </c>
      <c r="L45" s="39">
        <v>215</v>
      </c>
      <c r="M45">
        <v>17</v>
      </c>
      <c r="N45">
        <v>66</v>
      </c>
      <c r="O45" s="19">
        <v>137</v>
      </c>
      <c r="P45">
        <v>2</v>
      </c>
      <c r="Q45">
        <v>1</v>
      </c>
      <c r="R45">
        <v>11</v>
      </c>
      <c r="S45">
        <v>13</v>
      </c>
      <c r="T45" s="3">
        <v>92</v>
      </c>
      <c r="U45" s="19">
        <v>110</v>
      </c>
      <c r="V45" s="19">
        <v>105</v>
      </c>
      <c r="W45" s="3">
        <v>79</v>
      </c>
      <c r="X45" s="3">
        <v>75</v>
      </c>
      <c r="Y45" s="3">
        <v>89</v>
      </c>
      <c r="Z45" s="41">
        <v>372</v>
      </c>
      <c r="AA45" s="41">
        <v>373</v>
      </c>
      <c r="AB45">
        <v>0</v>
      </c>
      <c r="AC45" s="41">
        <v>1085</v>
      </c>
      <c r="AD45" s="41">
        <v>844</v>
      </c>
      <c r="AE45" s="19">
        <v>104</v>
      </c>
      <c r="AF45" s="3">
        <v>93</v>
      </c>
      <c r="AG45" s="3">
        <v>94</v>
      </c>
      <c r="AH45" s="3">
        <v>92</v>
      </c>
      <c r="AI45" s="41">
        <v>3100</v>
      </c>
      <c r="AJ45" s="39">
        <v>212</v>
      </c>
      <c r="AK45" s="41">
        <v>716</v>
      </c>
      <c r="AL45" s="41">
        <v>396</v>
      </c>
      <c r="AM45" s="39">
        <v>277</v>
      </c>
      <c r="AN45" s="19">
        <v>132</v>
      </c>
      <c r="AO45" s="3">
        <v>79</v>
      </c>
      <c r="AP45" s="3">
        <v>86</v>
      </c>
      <c r="AQ45" s="19">
        <v>110</v>
      </c>
      <c r="AR45">
        <v>62</v>
      </c>
      <c r="AS45">
        <v>60</v>
      </c>
      <c r="AT45" s="3">
        <v>80</v>
      </c>
      <c r="AU45" s="3">
        <v>75</v>
      </c>
      <c r="AV45" s="3">
        <v>89</v>
      </c>
      <c r="AW45" s="3">
        <v>80</v>
      </c>
      <c r="AX45" s="3">
        <v>84</v>
      </c>
      <c r="AY45" s="3">
        <v>87</v>
      </c>
      <c r="AZ45" s="3">
        <v>82</v>
      </c>
      <c r="BA45">
        <v>49</v>
      </c>
      <c r="BB45">
        <v>47</v>
      </c>
      <c r="BC45">
        <v>60</v>
      </c>
      <c r="BD45">
        <v>31</v>
      </c>
      <c r="BE45">
        <v>63</v>
      </c>
      <c r="BF45" s="19">
        <v>142</v>
      </c>
      <c r="BG45">
        <v>63</v>
      </c>
      <c r="BH45">
        <v>39</v>
      </c>
      <c r="BI45" s="3">
        <v>85</v>
      </c>
      <c r="BJ45">
        <v>70</v>
      </c>
      <c r="BK45" s="19">
        <v>142</v>
      </c>
      <c r="BL45" s="3">
        <v>75</v>
      </c>
      <c r="BM45" s="3">
        <v>77</v>
      </c>
      <c r="BN45">
        <v>13</v>
      </c>
    </row>
    <row r="46" spans="1:66" s="65" customFormat="1" x14ac:dyDescent="0.3">
      <c r="A46" s="63" t="s">
        <v>34</v>
      </c>
      <c r="B46" s="141" t="s">
        <v>641</v>
      </c>
      <c r="C46" s="66"/>
    </row>
    <row r="47" spans="1:66" s="3" customFormat="1" x14ac:dyDescent="0.3">
      <c r="A47" s="3" t="s">
        <v>35</v>
      </c>
      <c r="B47" s="32" t="s">
        <v>642</v>
      </c>
      <c r="C47" s="32"/>
      <c r="D47" s="3">
        <v>4.0000000000000001E-3</v>
      </c>
      <c r="E47" s="3">
        <v>1.7000000000000001E-2</v>
      </c>
      <c r="F47" s="3">
        <v>8.4000000000000005E-2</v>
      </c>
      <c r="G47" s="3">
        <v>0.04</v>
      </c>
      <c r="H47" s="3">
        <v>4.2999999999999997E-2</v>
      </c>
      <c r="I47" s="3">
        <v>0.371</v>
      </c>
      <c r="J47" s="3">
        <v>9.6000000000000002E-2</v>
      </c>
      <c r="L47" s="3">
        <v>1.2E-2</v>
      </c>
      <c r="M47" s="3">
        <v>0.14699999999999999</v>
      </c>
      <c r="N47" s="3">
        <v>3.7999999999999999E-2</v>
      </c>
      <c r="O47" s="3">
        <v>2.9000000000000001E-2</v>
      </c>
      <c r="P47" s="3">
        <v>1.2999999999999999E-2</v>
      </c>
      <c r="Q47" s="3">
        <v>1.6E-2</v>
      </c>
      <c r="R47" s="3">
        <v>4.1000000000000002E-2</v>
      </c>
      <c r="S47" s="3">
        <v>0.02</v>
      </c>
      <c r="T47" s="19">
        <v>0.40100000000000002</v>
      </c>
      <c r="U47" s="3">
        <v>6.9000000000000006E-2</v>
      </c>
      <c r="V47" s="19">
        <v>0.32</v>
      </c>
      <c r="W47" s="39">
        <v>0.51500000000000001</v>
      </c>
      <c r="X47" s="19">
        <v>0.312</v>
      </c>
      <c r="Y47" s="3">
        <v>0.2</v>
      </c>
      <c r="Z47" s="3">
        <v>0.16700000000000001</v>
      </c>
      <c r="AA47" s="3">
        <v>0.153</v>
      </c>
      <c r="AB47" s="3">
        <v>0.125</v>
      </c>
      <c r="AC47" s="3">
        <v>0.17699999999999999</v>
      </c>
      <c r="AD47" s="3">
        <v>0.20899999999999999</v>
      </c>
      <c r="AE47" s="3">
        <v>0.3</v>
      </c>
      <c r="AF47" s="3">
        <v>0.17599999999999999</v>
      </c>
      <c r="AG47" s="3">
        <v>0.14199999999999999</v>
      </c>
      <c r="AH47" s="3">
        <v>0.17699999999999999</v>
      </c>
      <c r="AL47" s="19">
        <v>0.36799999999999999</v>
      </c>
      <c r="AM47" s="3">
        <v>0.186</v>
      </c>
      <c r="AO47" s="19">
        <v>0.36299999999999999</v>
      </c>
      <c r="AP47" s="19">
        <v>0.29599999999999999</v>
      </c>
      <c r="AQ47" s="19">
        <v>0.32100000000000001</v>
      </c>
      <c r="AR47" s="3">
        <v>0.245</v>
      </c>
      <c r="AS47" s="3">
        <v>0.214</v>
      </c>
      <c r="AU47" s="3">
        <v>0.126</v>
      </c>
      <c r="AV47" s="3">
        <v>0.114</v>
      </c>
      <c r="AW47" s="3">
        <v>0.253</v>
      </c>
      <c r="AX47" s="3">
        <v>0.155</v>
      </c>
      <c r="AY47" s="3">
        <v>0.25700000000000001</v>
      </c>
      <c r="AZ47" s="19">
        <v>0.311</v>
      </c>
      <c r="BA47" s="19">
        <v>0.33500000000000002</v>
      </c>
      <c r="BB47" s="19">
        <v>0.313</v>
      </c>
      <c r="BC47" s="19">
        <v>0.316</v>
      </c>
      <c r="BD47" s="19">
        <v>0.29699999999999999</v>
      </c>
      <c r="BE47" s="3">
        <v>0.248</v>
      </c>
      <c r="BF47" s="3">
        <v>0.27600000000000002</v>
      </c>
      <c r="BG47" s="3">
        <v>0.27200000000000002</v>
      </c>
      <c r="BH47" s="3">
        <v>0.24</v>
      </c>
      <c r="BI47" s="19">
        <v>0.32400000000000001</v>
      </c>
      <c r="BJ47" s="3">
        <v>0.27900000000000003</v>
      </c>
      <c r="BK47" s="3">
        <v>0.27600000000000002</v>
      </c>
      <c r="BL47" s="3">
        <v>0.26700000000000002</v>
      </c>
      <c r="BM47" s="3">
        <v>0.25800000000000001</v>
      </c>
      <c r="BN47" s="3">
        <v>0.159</v>
      </c>
    </row>
    <row r="48" spans="1:66" s="3" customFormat="1" x14ac:dyDescent="0.3">
      <c r="A48" s="3" t="s">
        <v>36</v>
      </c>
      <c r="B48" s="32" t="s">
        <v>643</v>
      </c>
      <c r="C48" s="32"/>
      <c r="D48" s="3">
        <v>4.0000000000000001E-3</v>
      </c>
      <c r="E48" s="3">
        <v>4.5999999999999999E-2</v>
      </c>
      <c r="F48" s="3">
        <v>0.26800000000000002</v>
      </c>
      <c r="G48" s="3">
        <v>0.13400000000000001</v>
      </c>
      <c r="H48" s="3">
        <v>0.14399999999999999</v>
      </c>
      <c r="I48" s="3">
        <v>1.1879999999999999</v>
      </c>
      <c r="J48" s="3">
        <v>0.307</v>
      </c>
      <c r="L48" s="3">
        <v>3.7999999999999999E-2</v>
      </c>
      <c r="M48" s="3">
        <v>0.5</v>
      </c>
      <c r="N48" s="3">
        <v>0.122</v>
      </c>
      <c r="O48" s="3">
        <v>9.2999999999999999E-2</v>
      </c>
      <c r="P48" s="3">
        <v>5.3999999999999999E-2</v>
      </c>
      <c r="Q48" s="3">
        <v>3.7999999999999999E-2</v>
      </c>
      <c r="R48" s="3">
        <v>0.13700000000000001</v>
      </c>
      <c r="S48" s="3">
        <v>0.14199999999999999</v>
      </c>
      <c r="T48" s="19">
        <v>1.038</v>
      </c>
      <c r="U48" s="3">
        <v>0.23300000000000001</v>
      </c>
      <c r="V48" s="3">
        <v>0.88600000000000001</v>
      </c>
      <c r="W48" s="19">
        <v>0.98299999999999998</v>
      </c>
      <c r="X48" s="3">
        <v>0.78500000000000003</v>
      </c>
      <c r="Y48" s="3">
        <v>0.63700000000000001</v>
      </c>
      <c r="Z48" s="3">
        <v>0.55600000000000005</v>
      </c>
      <c r="AA48" s="3">
        <v>0.60399999999999998</v>
      </c>
      <c r="AB48" s="3">
        <v>0.44900000000000001</v>
      </c>
      <c r="AC48" s="3">
        <v>0.68700000000000006</v>
      </c>
      <c r="AD48" s="3">
        <v>0.64100000000000001</v>
      </c>
      <c r="AE48" s="19">
        <v>1.17</v>
      </c>
      <c r="AF48" s="19">
        <v>1.07</v>
      </c>
      <c r="AG48" s="3">
        <v>0.86199999999999999</v>
      </c>
      <c r="AH48" s="19">
        <v>1.077</v>
      </c>
      <c r="AL48" s="19">
        <v>1.2150000000000001</v>
      </c>
      <c r="AM48" s="3">
        <v>0.76100000000000001</v>
      </c>
      <c r="AO48" s="39">
        <v>1.3049999999999999</v>
      </c>
      <c r="AP48" s="19">
        <v>1.0940000000000001</v>
      </c>
      <c r="AQ48" s="39">
        <v>1.5009999999999999</v>
      </c>
      <c r="AR48" s="19">
        <v>0.94099999999999995</v>
      </c>
      <c r="AS48" s="3">
        <v>0.77</v>
      </c>
      <c r="AU48" s="3">
        <v>0.50900000000000001</v>
      </c>
      <c r="AV48" s="3">
        <v>0.52100000000000002</v>
      </c>
      <c r="AW48" s="19">
        <v>1.012</v>
      </c>
      <c r="AX48" s="3">
        <v>0.76800000000000002</v>
      </c>
      <c r="AY48" s="19">
        <v>0.92200000000000004</v>
      </c>
      <c r="AZ48" s="19">
        <v>1.2270000000000001</v>
      </c>
      <c r="BA48" s="39">
        <v>1.3109999999999999</v>
      </c>
      <c r="BB48" s="19">
        <v>1.224</v>
      </c>
      <c r="BC48" s="19">
        <v>1.2370000000000001</v>
      </c>
      <c r="BD48" s="19">
        <v>1.163</v>
      </c>
      <c r="BE48" s="19">
        <v>0.96899999999999997</v>
      </c>
      <c r="BF48" s="19">
        <v>1.079</v>
      </c>
      <c r="BG48" s="19">
        <v>1.0649999999999999</v>
      </c>
      <c r="BH48" s="19">
        <v>0.94</v>
      </c>
      <c r="BI48" s="19">
        <v>1.266</v>
      </c>
      <c r="BJ48" s="19">
        <v>1.0920000000000001</v>
      </c>
      <c r="BK48" s="19">
        <v>1.079</v>
      </c>
      <c r="BL48" s="19">
        <v>1.0449999999999999</v>
      </c>
      <c r="BM48" s="19">
        <v>1.01</v>
      </c>
      <c r="BN48" s="3">
        <v>0.622</v>
      </c>
    </row>
    <row r="49" spans="1:66" s="3" customFormat="1" x14ac:dyDescent="0.3">
      <c r="A49" s="3" t="s">
        <v>37</v>
      </c>
      <c r="B49" s="32" t="s">
        <v>644</v>
      </c>
      <c r="C49" s="32"/>
      <c r="D49" s="3">
        <v>8.0000000000000002E-3</v>
      </c>
      <c r="E49" s="3">
        <v>5.6000000000000001E-2</v>
      </c>
      <c r="F49" s="3">
        <v>0.33800000000000002</v>
      </c>
      <c r="G49" s="3">
        <v>0.16300000000000001</v>
      </c>
      <c r="H49" s="3">
        <v>0.17399999999999999</v>
      </c>
      <c r="I49" s="3">
        <v>1.5920000000000001</v>
      </c>
      <c r="J49" s="3">
        <v>0.41199999999999998</v>
      </c>
      <c r="L49" s="3">
        <v>5.0999999999999997E-2</v>
      </c>
      <c r="M49" s="3">
        <v>0.59099999999999997</v>
      </c>
      <c r="N49" s="3">
        <v>0.16300000000000001</v>
      </c>
      <c r="O49" s="3">
        <v>0.124</v>
      </c>
      <c r="P49" s="3">
        <v>4.7E-2</v>
      </c>
      <c r="Q49" s="3">
        <v>3.7999999999999999E-2</v>
      </c>
      <c r="R49" s="3">
        <v>0.16600000000000001</v>
      </c>
      <c r="S49" s="3">
        <v>0.189</v>
      </c>
      <c r="T49" s="39">
        <v>1.5369999999999999</v>
      </c>
      <c r="U49" s="3">
        <v>0.32400000000000001</v>
      </c>
      <c r="V49" s="39">
        <v>1.546</v>
      </c>
      <c r="W49" s="19">
        <v>1.135</v>
      </c>
      <c r="X49" s="19">
        <v>1.1240000000000001</v>
      </c>
      <c r="Y49" s="3">
        <v>0.80300000000000005</v>
      </c>
      <c r="Z49" s="3">
        <v>0.67100000000000004</v>
      </c>
      <c r="AA49" s="3">
        <v>0.68600000000000005</v>
      </c>
      <c r="AB49" s="3">
        <v>0.66100000000000003</v>
      </c>
      <c r="AC49" s="3">
        <v>0.86599999999999999</v>
      </c>
      <c r="AD49" s="3">
        <v>0.81599999999999995</v>
      </c>
      <c r="AE49" s="19">
        <v>1.204</v>
      </c>
      <c r="AF49" s="19">
        <v>1.2190000000000001</v>
      </c>
      <c r="AG49" s="19">
        <v>0.98099999999999998</v>
      </c>
      <c r="AH49" s="19">
        <v>1.2270000000000001</v>
      </c>
      <c r="AL49" s="39">
        <v>1.3520000000000001</v>
      </c>
      <c r="AM49" s="19">
        <v>0.97299999999999998</v>
      </c>
      <c r="AO49" s="39">
        <v>1.3380000000000001</v>
      </c>
      <c r="AP49" s="3">
        <v>1.1779999999999999</v>
      </c>
      <c r="AQ49" s="39">
        <v>1.798</v>
      </c>
      <c r="AR49" s="19">
        <v>0.91800000000000004</v>
      </c>
      <c r="AS49" s="3">
        <v>0.80900000000000005</v>
      </c>
      <c r="AU49" s="3">
        <v>0.54</v>
      </c>
      <c r="AV49" s="3">
        <v>0.67500000000000004</v>
      </c>
      <c r="AW49" s="19">
        <v>1.0840000000000001</v>
      </c>
      <c r="AX49" s="3">
        <v>0.70899999999999996</v>
      </c>
      <c r="AY49" s="19">
        <v>1.125</v>
      </c>
      <c r="AZ49" s="39">
        <v>1.409</v>
      </c>
      <c r="BA49" s="39">
        <v>1.3779999999999999</v>
      </c>
      <c r="BB49" s="19">
        <v>1.2869999999999999</v>
      </c>
      <c r="BC49" s="39">
        <v>1.3</v>
      </c>
      <c r="BD49" s="19">
        <v>1.2230000000000001</v>
      </c>
      <c r="BE49" s="19">
        <v>1.018</v>
      </c>
      <c r="BF49" s="19">
        <v>1.1339999999999999</v>
      </c>
      <c r="BG49" s="19">
        <v>1.1200000000000001</v>
      </c>
      <c r="BH49" s="19">
        <v>0.98799999999999999</v>
      </c>
      <c r="BI49" s="39">
        <v>1.331</v>
      </c>
      <c r="BJ49" s="19">
        <v>1.1479999999999999</v>
      </c>
      <c r="BK49" s="19">
        <v>1.1339999999999999</v>
      </c>
      <c r="BL49" s="19">
        <v>1.099</v>
      </c>
      <c r="BM49" s="19">
        <v>1.0609999999999999</v>
      </c>
      <c r="BN49" s="3">
        <v>0.65400000000000003</v>
      </c>
    </row>
    <row r="50" spans="1:66" s="3" customFormat="1" x14ac:dyDescent="0.3">
      <c r="A50" s="3" t="s">
        <v>38</v>
      </c>
      <c r="B50" s="32" t="s">
        <v>645</v>
      </c>
      <c r="C50" s="32"/>
      <c r="D50" s="3">
        <v>0.01</v>
      </c>
      <c r="E50" s="3">
        <v>9.5000000000000001E-2</v>
      </c>
      <c r="F50" s="3">
        <v>0.58699999999999997</v>
      </c>
      <c r="G50" s="3">
        <v>0.29899999999999999</v>
      </c>
      <c r="H50" s="3">
        <v>0.31900000000000001</v>
      </c>
      <c r="I50" s="39">
        <v>2.5779999999999998</v>
      </c>
      <c r="J50" s="3">
        <v>0.66700000000000004</v>
      </c>
      <c r="L50" s="3">
        <v>8.3000000000000004E-2</v>
      </c>
      <c r="M50" s="3">
        <v>1.1160000000000001</v>
      </c>
      <c r="N50" s="3">
        <v>0.26400000000000001</v>
      </c>
      <c r="O50" s="3">
        <v>0.20100000000000001</v>
      </c>
      <c r="P50" s="3">
        <v>7.8E-2</v>
      </c>
      <c r="Q50" s="3">
        <v>7.1999999999999995E-2</v>
      </c>
      <c r="R50" s="3">
        <v>0.30399999999999999</v>
      </c>
      <c r="S50" s="3">
        <v>0.35</v>
      </c>
      <c r="T50" s="39">
        <v>2.9590000000000001</v>
      </c>
      <c r="U50" s="3">
        <v>0.65700000000000003</v>
      </c>
      <c r="V50" s="39">
        <v>2.3849999999999998</v>
      </c>
      <c r="W50" s="19">
        <v>1.8260000000000001</v>
      </c>
      <c r="X50" s="39">
        <v>1.919</v>
      </c>
      <c r="Y50" s="3">
        <v>1.395</v>
      </c>
      <c r="Z50" s="3">
        <v>1.0860000000000001</v>
      </c>
      <c r="AA50" s="3">
        <v>1.075</v>
      </c>
      <c r="AB50" s="3">
        <v>1.016</v>
      </c>
      <c r="AC50" s="3">
        <v>1.399</v>
      </c>
      <c r="AD50" s="3">
        <v>1.1459999999999999</v>
      </c>
      <c r="AE50" s="39">
        <v>2.1160000000000001</v>
      </c>
      <c r="AF50" s="39">
        <v>2.1309999999999998</v>
      </c>
      <c r="AG50" s="19">
        <v>1.716</v>
      </c>
      <c r="AH50" s="39">
        <v>2.145</v>
      </c>
      <c r="AL50" s="39">
        <v>2.67</v>
      </c>
      <c r="AM50" s="3">
        <v>1.498</v>
      </c>
      <c r="AO50" s="39">
        <v>2.2919999999999998</v>
      </c>
      <c r="AP50" s="39">
        <v>2.048</v>
      </c>
      <c r="AQ50" s="39">
        <v>2.9849999999999999</v>
      </c>
      <c r="AR50" s="19">
        <v>1.6970000000000001</v>
      </c>
      <c r="AS50" s="3">
        <v>1.385</v>
      </c>
      <c r="AU50" s="3">
        <v>0.93700000000000006</v>
      </c>
      <c r="AV50" s="3">
        <v>0.92900000000000005</v>
      </c>
      <c r="AW50" s="19">
        <v>1.625</v>
      </c>
      <c r="AX50" s="3">
        <v>1.302</v>
      </c>
      <c r="AY50" s="19">
        <v>1.653</v>
      </c>
      <c r="AZ50" s="39">
        <v>2.1840000000000002</v>
      </c>
      <c r="BA50" s="39">
        <v>2.431</v>
      </c>
      <c r="BB50" s="39">
        <v>2.27</v>
      </c>
      <c r="BC50" s="39">
        <v>2.2930000000000001</v>
      </c>
      <c r="BD50" s="39">
        <v>2.1560000000000001</v>
      </c>
      <c r="BE50" s="19">
        <v>1.796</v>
      </c>
      <c r="BF50" s="39">
        <v>2.0009999999999999</v>
      </c>
      <c r="BG50" s="39">
        <v>1.9750000000000001</v>
      </c>
      <c r="BH50" s="19">
        <v>1.742</v>
      </c>
      <c r="BI50" s="39">
        <v>2.3479999999999999</v>
      </c>
      <c r="BJ50" s="39">
        <v>2.0249999999999999</v>
      </c>
      <c r="BK50" s="39">
        <v>2.0009999999999999</v>
      </c>
      <c r="BL50" s="39">
        <v>1.9379999999999999</v>
      </c>
      <c r="BM50" s="19">
        <v>1.8720000000000001</v>
      </c>
      <c r="BN50" s="3">
        <v>1.153</v>
      </c>
    </row>
    <row r="51" spans="1:66" s="3" customFormat="1" x14ac:dyDescent="0.3">
      <c r="A51" s="3" t="s">
        <v>39</v>
      </c>
      <c r="B51" s="32" t="s">
        <v>646</v>
      </c>
      <c r="C51" s="32"/>
      <c r="D51" s="3">
        <v>8.0000000000000002E-3</v>
      </c>
      <c r="E51" s="3">
        <v>6.8000000000000005E-2</v>
      </c>
      <c r="F51" s="3">
        <v>0.51300000000000001</v>
      </c>
      <c r="G51" s="3">
        <v>0.26400000000000001</v>
      </c>
      <c r="H51" s="3">
        <v>0.28199999999999997</v>
      </c>
      <c r="I51" s="19">
        <v>2.0870000000000002</v>
      </c>
      <c r="J51" s="3">
        <v>0.54</v>
      </c>
      <c r="L51" s="3">
        <v>6.7000000000000004E-2</v>
      </c>
      <c r="M51" s="3">
        <v>0.93400000000000005</v>
      </c>
      <c r="N51" s="3">
        <v>0.214</v>
      </c>
      <c r="O51" s="3">
        <v>0.16300000000000001</v>
      </c>
      <c r="P51" s="3">
        <v>6.8000000000000005E-2</v>
      </c>
      <c r="Q51" s="3">
        <v>6.5000000000000002E-2</v>
      </c>
      <c r="R51" s="3">
        <v>0.26900000000000002</v>
      </c>
      <c r="S51" s="3">
        <v>0.311</v>
      </c>
      <c r="T51" s="39">
        <v>2.585</v>
      </c>
      <c r="U51" s="3">
        <v>0.56699999999999995</v>
      </c>
      <c r="V51" s="19">
        <v>2.0720000000000001</v>
      </c>
      <c r="W51" s="3">
        <v>0.96499999999999997</v>
      </c>
      <c r="X51" s="3">
        <v>1.8520000000000001</v>
      </c>
      <c r="Y51" s="3">
        <v>1.2190000000000001</v>
      </c>
      <c r="Z51" s="3">
        <v>0.91200000000000003</v>
      </c>
      <c r="AA51" s="3">
        <v>0.90400000000000003</v>
      </c>
      <c r="AB51" s="3">
        <v>0.80600000000000005</v>
      </c>
      <c r="AC51" s="3">
        <v>1.2170000000000001</v>
      </c>
      <c r="AD51" s="3">
        <v>0.88100000000000001</v>
      </c>
      <c r="AE51" s="19">
        <v>2.2280000000000002</v>
      </c>
      <c r="AF51" s="19">
        <v>2.2639999999999998</v>
      </c>
      <c r="AG51" s="3">
        <v>1.823</v>
      </c>
      <c r="AH51" s="19">
        <v>2.2789999999999999</v>
      </c>
      <c r="AL51" s="19">
        <v>2.2469999999999999</v>
      </c>
      <c r="AM51" s="3">
        <v>1.446</v>
      </c>
      <c r="AO51" s="39">
        <v>2.569</v>
      </c>
      <c r="AP51" s="19">
        <v>2.2130000000000001</v>
      </c>
      <c r="AQ51" s="39">
        <v>3.18</v>
      </c>
      <c r="AR51" s="3">
        <v>1.825</v>
      </c>
      <c r="AS51" s="3">
        <v>1.4990000000000001</v>
      </c>
      <c r="AU51" s="3">
        <v>1.024</v>
      </c>
      <c r="AV51" s="3">
        <v>1.107</v>
      </c>
      <c r="AW51" s="3">
        <v>1.8779999999999999</v>
      </c>
      <c r="AX51" s="3">
        <v>1.4770000000000001</v>
      </c>
      <c r="AY51" s="3">
        <v>1.7649999999999999</v>
      </c>
      <c r="AZ51" s="39">
        <v>2.5569999999999999</v>
      </c>
      <c r="BA51" s="39">
        <v>2.7469999999999999</v>
      </c>
      <c r="BB51" s="39">
        <v>2.5649999999999999</v>
      </c>
      <c r="BC51" s="39">
        <v>2.59</v>
      </c>
      <c r="BD51" s="39">
        <v>2.4369999999999998</v>
      </c>
      <c r="BE51" s="19">
        <v>2.0299999999999998</v>
      </c>
      <c r="BF51" s="19">
        <v>2.2599999999999998</v>
      </c>
      <c r="BG51" s="19">
        <v>2.2320000000000002</v>
      </c>
      <c r="BH51" s="19">
        <v>1.968</v>
      </c>
      <c r="BI51" s="39">
        <v>2.653</v>
      </c>
      <c r="BJ51" s="19">
        <v>2.2869999999999999</v>
      </c>
      <c r="BK51" s="19">
        <v>2.2599999999999998</v>
      </c>
      <c r="BL51" s="19">
        <v>2.19</v>
      </c>
      <c r="BM51" s="19">
        <v>2.1150000000000002</v>
      </c>
      <c r="BN51" s="3">
        <v>1.3029999999999999</v>
      </c>
    </row>
    <row r="52" spans="1:66" s="3" customFormat="1" x14ac:dyDescent="0.3">
      <c r="A52" s="3" t="s">
        <v>40</v>
      </c>
      <c r="B52" s="32" t="s">
        <v>647</v>
      </c>
      <c r="C52" s="32"/>
      <c r="D52" s="3">
        <v>1E-3</v>
      </c>
      <c r="E52" s="3">
        <v>2.1000000000000001E-2</v>
      </c>
      <c r="F52" s="3">
        <v>0.155</v>
      </c>
      <c r="G52" s="3">
        <v>8.3000000000000004E-2</v>
      </c>
      <c r="H52" s="3">
        <v>8.7999999999999995E-2</v>
      </c>
      <c r="I52" s="3">
        <v>0.66</v>
      </c>
      <c r="J52" s="3">
        <v>0.17100000000000001</v>
      </c>
      <c r="L52" s="3">
        <v>2.1000000000000001E-2</v>
      </c>
      <c r="M52" s="3">
        <v>0.26900000000000002</v>
      </c>
      <c r="N52" s="3">
        <v>6.8000000000000005E-2</v>
      </c>
      <c r="O52" s="3">
        <v>5.0999999999999997E-2</v>
      </c>
      <c r="P52" s="3">
        <v>1.6E-2</v>
      </c>
      <c r="Q52" s="3">
        <v>1.4E-2</v>
      </c>
      <c r="R52" s="3">
        <v>8.4000000000000005E-2</v>
      </c>
      <c r="S52" s="3">
        <v>0.10199999999999999</v>
      </c>
      <c r="T52" s="39">
        <v>0.78400000000000003</v>
      </c>
      <c r="U52" s="3">
        <v>0.191</v>
      </c>
      <c r="V52" s="19">
        <v>0.65200000000000002</v>
      </c>
      <c r="W52" s="19">
        <v>0.51500000000000001</v>
      </c>
      <c r="X52" s="19">
        <v>0.58399999999999996</v>
      </c>
      <c r="Y52" s="3">
        <v>0.36799999999999999</v>
      </c>
      <c r="Z52" s="3">
        <v>0.38</v>
      </c>
      <c r="AA52" s="3">
        <v>0.39200000000000002</v>
      </c>
      <c r="AB52" s="3">
        <v>0.39900000000000002</v>
      </c>
      <c r="AC52" s="3">
        <v>0.378</v>
      </c>
      <c r="AD52" s="3">
        <v>0.42099999999999999</v>
      </c>
      <c r="AE52" s="19">
        <v>0.68500000000000005</v>
      </c>
      <c r="AF52" s="19">
        <v>0.69799999999999995</v>
      </c>
      <c r="AG52" s="19">
        <v>0.56200000000000006</v>
      </c>
      <c r="AH52" s="39">
        <v>0.70199999999999996</v>
      </c>
      <c r="AL52" s="39">
        <v>0.75900000000000001</v>
      </c>
      <c r="AM52" s="3">
        <v>0.40799999999999997</v>
      </c>
      <c r="AO52" s="39">
        <v>0.75600000000000001</v>
      </c>
      <c r="AP52" s="19">
        <v>0.68200000000000005</v>
      </c>
      <c r="AQ52" s="39">
        <v>0.85299999999999998</v>
      </c>
      <c r="AR52" s="19">
        <v>0.55100000000000005</v>
      </c>
      <c r="AS52" s="3">
        <v>0.44500000000000001</v>
      </c>
      <c r="AU52" s="3">
        <v>0.29799999999999999</v>
      </c>
      <c r="AV52" s="3">
        <v>0.30099999999999999</v>
      </c>
      <c r="AW52" s="3">
        <v>0.47</v>
      </c>
      <c r="AX52" s="3">
        <v>0.47299999999999998</v>
      </c>
      <c r="AY52" s="19">
        <v>0.59099999999999997</v>
      </c>
      <c r="AZ52" s="39">
        <v>0.79</v>
      </c>
      <c r="BA52" s="39">
        <v>0.88500000000000001</v>
      </c>
      <c r="BB52" s="39">
        <v>0.82699999999999996</v>
      </c>
      <c r="BC52" s="39">
        <v>0.83499999999999996</v>
      </c>
      <c r="BD52" s="39">
        <v>0.78500000000000003</v>
      </c>
      <c r="BE52" s="19">
        <v>0.65400000000000003</v>
      </c>
      <c r="BF52" s="39">
        <v>0.72899999999999998</v>
      </c>
      <c r="BG52" s="39">
        <v>0.71899999999999997</v>
      </c>
      <c r="BH52" s="19">
        <v>0.63400000000000001</v>
      </c>
      <c r="BI52" s="39">
        <v>0.85499999999999998</v>
      </c>
      <c r="BJ52" s="39">
        <v>0.73799999999999999</v>
      </c>
      <c r="BK52" s="39">
        <v>0.72899999999999998</v>
      </c>
      <c r="BL52" s="39">
        <v>0.70599999999999996</v>
      </c>
      <c r="BM52" s="19">
        <v>0.68200000000000005</v>
      </c>
      <c r="BN52" s="3">
        <v>0.42</v>
      </c>
    </row>
    <row r="53" spans="1:66" x14ac:dyDescent="0.3">
      <c r="A53" t="s">
        <v>41</v>
      </c>
      <c r="B53" s="6" t="s">
        <v>648</v>
      </c>
      <c r="D53" s="2">
        <v>3.0000000000000001E-3</v>
      </c>
      <c r="E53">
        <v>1.9E-2</v>
      </c>
      <c r="F53">
        <v>3.5000000000000003E-2</v>
      </c>
      <c r="G53">
        <v>1.9E-2</v>
      </c>
      <c r="H53">
        <v>2.1000000000000001E-2</v>
      </c>
      <c r="I53">
        <v>0.24299999999999999</v>
      </c>
      <c r="J53">
        <v>6.3E-2</v>
      </c>
      <c r="L53">
        <v>8.0000000000000002E-3</v>
      </c>
      <c r="M53">
        <v>6.6000000000000003E-2</v>
      </c>
      <c r="N53">
        <v>2.5000000000000001E-2</v>
      </c>
      <c r="O53">
        <v>1.9E-2</v>
      </c>
      <c r="P53">
        <v>1.7000000000000001E-2</v>
      </c>
      <c r="Q53">
        <v>1.4E-2</v>
      </c>
      <c r="R53">
        <v>0.02</v>
      </c>
      <c r="S53">
        <v>3.2000000000000001E-2</v>
      </c>
      <c r="T53">
        <v>0.28999999999999998</v>
      </c>
      <c r="U53">
        <v>4.2000000000000003E-2</v>
      </c>
      <c r="V53">
        <v>0.125</v>
      </c>
      <c r="W53">
        <v>0.115</v>
      </c>
      <c r="X53">
        <v>0.107</v>
      </c>
      <c r="Y53">
        <v>8.3000000000000004E-2</v>
      </c>
      <c r="Z53">
        <v>0.27200000000000002</v>
      </c>
      <c r="AA53">
        <v>0.29199999999999998</v>
      </c>
      <c r="AB53">
        <v>0.28699999999999998</v>
      </c>
      <c r="AC53">
        <v>0.26400000000000001</v>
      </c>
      <c r="AD53">
        <v>0.311</v>
      </c>
      <c r="AE53">
        <v>0.3</v>
      </c>
      <c r="AF53">
        <v>0.34599999999999997</v>
      </c>
      <c r="AG53">
        <v>0.27800000000000002</v>
      </c>
      <c r="AH53">
        <v>0.34799999999999998</v>
      </c>
      <c r="AL53">
        <v>0.52600000000000002</v>
      </c>
      <c r="AM53">
        <v>0.313</v>
      </c>
      <c r="AO53">
        <v>0.36399999999999999</v>
      </c>
      <c r="AP53">
        <v>0.28100000000000003</v>
      </c>
      <c r="AQ53">
        <v>0.42599999999999999</v>
      </c>
      <c r="AR53">
        <v>0.315</v>
      </c>
      <c r="AS53">
        <v>0.20899999999999999</v>
      </c>
      <c r="AU53">
        <v>0.13500000000000001</v>
      </c>
      <c r="AV53">
        <v>0.19600000000000001</v>
      </c>
      <c r="AW53">
        <v>0.28899999999999998</v>
      </c>
      <c r="AX53">
        <v>0.19600000000000001</v>
      </c>
      <c r="AY53">
        <v>0.311</v>
      </c>
      <c r="AZ53">
        <v>0.308</v>
      </c>
      <c r="BA53">
        <v>0.32100000000000001</v>
      </c>
      <c r="BB53">
        <v>0.3</v>
      </c>
      <c r="BC53">
        <v>0.30199999999999999</v>
      </c>
      <c r="BD53">
        <v>0.28399999999999997</v>
      </c>
      <c r="BE53">
        <v>0.23699999999999999</v>
      </c>
      <c r="BF53">
        <v>0.26400000000000001</v>
      </c>
      <c r="BG53">
        <v>0.26</v>
      </c>
      <c r="BH53">
        <v>0.23</v>
      </c>
      <c r="BI53">
        <v>0.31</v>
      </c>
      <c r="BJ53">
        <v>0.26700000000000002</v>
      </c>
      <c r="BK53">
        <v>0.26400000000000001</v>
      </c>
      <c r="BL53">
        <v>0.25600000000000001</v>
      </c>
      <c r="BM53">
        <v>0.247</v>
      </c>
      <c r="BN53">
        <v>0.152</v>
      </c>
    </row>
    <row r="54" spans="1:66" s="3" customFormat="1" x14ac:dyDescent="0.3">
      <c r="A54" s="3" t="s">
        <v>50</v>
      </c>
      <c r="B54" s="154" t="s">
        <v>649</v>
      </c>
      <c r="C54" s="32"/>
      <c r="D54" s="3">
        <v>1.0999999999999999E-2</v>
      </c>
      <c r="E54" s="3">
        <v>4.5999999999999999E-2</v>
      </c>
      <c r="F54" s="3">
        <v>0.28399999999999997</v>
      </c>
      <c r="G54" s="3">
        <v>0.16300000000000001</v>
      </c>
      <c r="H54" s="3">
        <v>0.17499999999999999</v>
      </c>
      <c r="I54" s="19">
        <v>1.2709999999999999</v>
      </c>
      <c r="J54" s="3">
        <v>0.32900000000000001</v>
      </c>
      <c r="L54" s="3">
        <v>4.1000000000000002E-2</v>
      </c>
      <c r="M54" s="3">
        <v>0.57699999999999996</v>
      </c>
      <c r="N54" s="3">
        <v>0.13</v>
      </c>
      <c r="O54" s="3">
        <v>9.9000000000000005E-2</v>
      </c>
      <c r="P54" s="3">
        <v>2.7E-2</v>
      </c>
      <c r="Q54" s="3">
        <v>2.5000000000000001E-2</v>
      </c>
      <c r="R54" s="3">
        <v>0.16600000000000001</v>
      </c>
      <c r="S54" s="3">
        <v>0.189</v>
      </c>
      <c r="T54" s="39">
        <v>1.6619999999999999</v>
      </c>
      <c r="U54" s="3">
        <v>0.29099999999999998</v>
      </c>
      <c r="V54" s="39">
        <v>1.3109999999999999</v>
      </c>
      <c r="W54" s="19">
        <v>1.0109999999999999</v>
      </c>
      <c r="X54" s="19">
        <v>1.087</v>
      </c>
      <c r="Y54" s="3">
        <v>0.67500000000000004</v>
      </c>
      <c r="Z54" s="3">
        <v>0.68</v>
      </c>
      <c r="AA54" s="3">
        <v>0.66800000000000004</v>
      </c>
      <c r="AB54" s="3">
        <v>0.68600000000000005</v>
      </c>
      <c r="AC54" s="3">
        <v>0.68100000000000005</v>
      </c>
      <c r="AD54" s="3">
        <v>0.73699999999999999</v>
      </c>
      <c r="AE54" s="19">
        <v>1.0449999999999999</v>
      </c>
      <c r="AF54" s="19">
        <v>1.0580000000000001</v>
      </c>
      <c r="AG54" s="3">
        <v>0.85199999999999998</v>
      </c>
      <c r="AH54" s="19">
        <v>1.0649999999999999</v>
      </c>
      <c r="AL54" s="39">
        <v>1.5149999999999999</v>
      </c>
      <c r="AM54" s="3">
        <v>0.82899999999999996</v>
      </c>
      <c r="AO54" s="19">
        <v>1.1399999999999999</v>
      </c>
      <c r="AP54" s="19">
        <v>1.034</v>
      </c>
      <c r="AQ54" s="39">
        <v>1.5209999999999999</v>
      </c>
      <c r="AR54" s="19">
        <v>0.92200000000000004</v>
      </c>
      <c r="AS54" s="3">
        <v>0.68899999999999995</v>
      </c>
      <c r="AU54" s="3">
        <v>0.47399999999999998</v>
      </c>
      <c r="AV54" s="3">
        <v>0.48099999999999998</v>
      </c>
      <c r="AW54" s="19">
        <v>0.94</v>
      </c>
      <c r="AX54" s="3">
        <v>0.64900000000000002</v>
      </c>
      <c r="AY54" s="3">
        <v>0.89900000000000002</v>
      </c>
      <c r="AZ54" s="19">
        <v>1.1000000000000001</v>
      </c>
      <c r="BA54" s="19">
        <v>1.1679999999999999</v>
      </c>
      <c r="BB54" s="19">
        <v>1.091</v>
      </c>
      <c r="BC54" s="19">
        <v>1.101</v>
      </c>
      <c r="BD54" s="19">
        <v>1.036</v>
      </c>
      <c r="BE54" s="3">
        <v>0.86299999999999999</v>
      </c>
      <c r="BF54" s="19">
        <v>0.96099999999999997</v>
      </c>
      <c r="BG54" s="19">
        <v>0.94899999999999995</v>
      </c>
      <c r="BH54" s="3">
        <v>0.83699999999999997</v>
      </c>
      <c r="BI54" s="19">
        <v>1.1279999999999999</v>
      </c>
      <c r="BJ54" s="19">
        <v>0.97299999999999998</v>
      </c>
      <c r="BK54" s="19">
        <v>0.96099999999999997</v>
      </c>
      <c r="BL54" s="19">
        <v>0.93100000000000005</v>
      </c>
      <c r="BM54" s="3">
        <v>0.89900000000000002</v>
      </c>
      <c r="BN54" s="3">
        <v>0.55400000000000005</v>
      </c>
    </row>
    <row r="55" spans="1:66" x14ac:dyDescent="0.3">
      <c r="A55" t="s">
        <v>42</v>
      </c>
      <c r="B55" s="155"/>
      <c r="D55" s="2">
        <v>8.0000000000000002E-3</v>
      </c>
      <c r="E55">
        <v>5.2999999999999999E-2</v>
      </c>
      <c r="F55">
        <v>0.28100000000000003</v>
      </c>
      <c r="G55">
        <v>0.159</v>
      </c>
      <c r="H55">
        <v>0.17</v>
      </c>
      <c r="I55">
        <v>1.2709999999999999</v>
      </c>
      <c r="J55">
        <v>0.32900000000000001</v>
      </c>
      <c r="L55">
        <v>4.1000000000000002E-2</v>
      </c>
      <c r="M55">
        <v>0.60399999999999998</v>
      </c>
      <c r="N55">
        <v>0.13</v>
      </c>
      <c r="O55">
        <v>9.9000000000000005E-2</v>
      </c>
      <c r="P55">
        <v>2.4E-2</v>
      </c>
      <c r="Q55">
        <v>1.9E-2</v>
      </c>
      <c r="R55">
        <v>0.16200000000000001</v>
      </c>
      <c r="S55">
        <v>0.17499999999999999</v>
      </c>
      <c r="T55">
        <v>1.6930000000000001</v>
      </c>
      <c r="U55">
        <v>0.30299999999999999</v>
      </c>
      <c r="V55">
        <v>1.202</v>
      </c>
      <c r="W55">
        <v>1.0429999999999999</v>
      </c>
      <c r="X55">
        <v>1.2949999999999999</v>
      </c>
      <c r="Y55">
        <v>0.66800000000000004</v>
      </c>
      <c r="Z55">
        <v>0.499</v>
      </c>
      <c r="AA55">
        <v>0.51300000000000001</v>
      </c>
      <c r="AB55">
        <v>0.45700000000000002</v>
      </c>
      <c r="AC55">
        <v>0.67800000000000005</v>
      </c>
      <c r="AD55">
        <v>0.54300000000000004</v>
      </c>
      <c r="AE55">
        <v>0.9</v>
      </c>
      <c r="AF55">
        <v>0.85399999999999998</v>
      </c>
      <c r="AG55">
        <v>0.68700000000000006</v>
      </c>
      <c r="AH55">
        <v>0.85899999999999999</v>
      </c>
      <c r="AL55">
        <v>1.1279999999999999</v>
      </c>
      <c r="AM55">
        <v>0.46</v>
      </c>
      <c r="AO55">
        <v>0.995</v>
      </c>
      <c r="AP55">
        <v>0.98599999999999999</v>
      </c>
      <c r="AQ55">
        <v>1.2</v>
      </c>
      <c r="AR55">
        <v>0.68200000000000005</v>
      </c>
      <c r="AS55">
        <v>0.60599999999999998</v>
      </c>
      <c r="AU55">
        <v>0.38800000000000001</v>
      </c>
      <c r="AV55">
        <v>0.55200000000000005</v>
      </c>
      <c r="AW55">
        <v>0.68600000000000005</v>
      </c>
      <c r="AX55">
        <v>0.56000000000000005</v>
      </c>
      <c r="AY55">
        <v>0.73199999999999998</v>
      </c>
      <c r="AZ55">
        <v>1.0660000000000001</v>
      </c>
      <c r="BA55">
        <v>1.01</v>
      </c>
      <c r="BB55">
        <v>0.94299999999999995</v>
      </c>
      <c r="BC55">
        <v>0.95199999999999996</v>
      </c>
      <c r="BD55">
        <v>0.89600000000000002</v>
      </c>
      <c r="BE55">
        <v>0.746</v>
      </c>
      <c r="BF55">
        <v>0.83099999999999996</v>
      </c>
      <c r="BG55">
        <v>0.82</v>
      </c>
      <c r="BH55">
        <v>0.72399999999999998</v>
      </c>
      <c r="BI55">
        <v>0.97499999999999998</v>
      </c>
      <c r="BJ55">
        <v>0.84</v>
      </c>
      <c r="BK55">
        <v>0.83099999999999996</v>
      </c>
      <c r="BL55">
        <v>0.80500000000000005</v>
      </c>
      <c r="BM55">
        <v>0.77800000000000002</v>
      </c>
      <c r="BN55">
        <v>0.47899999999999998</v>
      </c>
    </row>
    <row r="56" spans="1:66" s="3" customFormat="1" x14ac:dyDescent="0.3">
      <c r="A56" s="3" t="s">
        <v>49</v>
      </c>
      <c r="B56" s="32" t="s">
        <v>650</v>
      </c>
      <c r="C56" s="32"/>
      <c r="D56" s="3">
        <v>8.9999999999999993E-3</v>
      </c>
      <c r="E56" s="3">
        <v>6.3E-2</v>
      </c>
      <c r="F56" s="3">
        <v>0.44800000000000001</v>
      </c>
      <c r="G56" s="3">
        <v>0.20599999999999999</v>
      </c>
      <c r="H56" s="3">
        <v>0.221</v>
      </c>
      <c r="I56" s="39">
        <v>1.762</v>
      </c>
      <c r="J56" s="3">
        <v>0.45600000000000002</v>
      </c>
      <c r="L56" s="3">
        <v>5.7000000000000002E-2</v>
      </c>
      <c r="M56" s="3">
        <v>0.748</v>
      </c>
      <c r="N56" s="3">
        <v>0.18099999999999999</v>
      </c>
      <c r="O56" s="3">
        <v>0.13700000000000001</v>
      </c>
      <c r="P56" s="3">
        <v>4.5999999999999999E-2</v>
      </c>
      <c r="Q56" s="3">
        <v>3.7999999999999999E-2</v>
      </c>
      <c r="R56" s="3">
        <v>0.21</v>
      </c>
      <c r="S56" s="3">
        <v>0.28699999999999998</v>
      </c>
      <c r="T56" s="39">
        <v>2.1389999999999998</v>
      </c>
      <c r="U56" s="3">
        <v>0.39500000000000002</v>
      </c>
      <c r="V56" s="39">
        <v>1.663</v>
      </c>
      <c r="W56" s="19">
        <v>1.3220000000000001</v>
      </c>
      <c r="X56" s="39">
        <v>1.556</v>
      </c>
      <c r="Y56" s="19">
        <v>1.0649999999999999</v>
      </c>
      <c r="Z56" s="3">
        <v>0.85799999999999998</v>
      </c>
      <c r="AA56" s="3">
        <v>0.76700000000000002</v>
      </c>
      <c r="AB56" s="3">
        <v>0.80900000000000005</v>
      </c>
      <c r="AC56" s="3">
        <v>0.94899999999999995</v>
      </c>
      <c r="AD56" s="3">
        <v>0.94</v>
      </c>
      <c r="AE56" s="19">
        <v>1.302</v>
      </c>
      <c r="AF56" s="19">
        <v>1.329</v>
      </c>
      <c r="AG56" s="19">
        <v>1.07</v>
      </c>
      <c r="AH56" s="19">
        <v>1.3380000000000001</v>
      </c>
      <c r="AL56" s="39">
        <v>1.7609999999999999</v>
      </c>
      <c r="AM56" s="19">
        <v>1.0049999999999999</v>
      </c>
      <c r="AO56" s="39">
        <v>1.55</v>
      </c>
      <c r="AP56" s="19">
        <v>1.2589999999999999</v>
      </c>
      <c r="AQ56" s="39">
        <v>2.04</v>
      </c>
      <c r="AR56" s="3">
        <v>0.94099999999999995</v>
      </c>
      <c r="AS56" s="3">
        <v>0.92700000000000005</v>
      </c>
      <c r="AU56" s="3">
        <v>0.61399999999999999</v>
      </c>
      <c r="AV56" s="3">
        <v>0.66800000000000004</v>
      </c>
      <c r="AW56" s="19">
        <v>1.1200000000000001</v>
      </c>
      <c r="AX56" s="3">
        <v>0.78</v>
      </c>
      <c r="AY56" s="19">
        <v>1.1000000000000001</v>
      </c>
      <c r="AZ56" s="39">
        <v>1.464</v>
      </c>
      <c r="BA56" s="39">
        <v>1.5409999999999999</v>
      </c>
      <c r="BB56" s="39">
        <v>1.4379999999999999</v>
      </c>
      <c r="BC56" s="39">
        <v>1.4530000000000001</v>
      </c>
      <c r="BD56" s="19">
        <v>1.367</v>
      </c>
      <c r="BE56" s="19">
        <v>1.139</v>
      </c>
      <c r="BF56" s="19">
        <v>1.268</v>
      </c>
      <c r="BG56" s="19">
        <v>1.252</v>
      </c>
      <c r="BH56" s="19">
        <v>1.1040000000000001</v>
      </c>
      <c r="BI56" s="39">
        <v>1.488</v>
      </c>
      <c r="BJ56" s="19">
        <v>1.2829999999999999</v>
      </c>
      <c r="BK56" s="19">
        <v>1.268</v>
      </c>
      <c r="BL56" s="19">
        <v>1.228</v>
      </c>
      <c r="BM56" s="19">
        <v>1.1870000000000001</v>
      </c>
      <c r="BN56" s="3">
        <v>0.73099999999999998</v>
      </c>
    </row>
    <row r="57" spans="1:66" s="4" customFormat="1" x14ac:dyDescent="0.3">
      <c r="A57" s="4" t="s">
        <v>51</v>
      </c>
      <c r="B57" s="18"/>
      <c r="C57" s="18"/>
      <c r="D57" s="4">
        <v>5.0000000000000001E-3</v>
      </c>
      <c r="E57" s="4">
        <v>4.2999999999999997E-2</v>
      </c>
      <c r="F57" s="4">
        <v>0.19800000000000001</v>
      </c>
      <c r="G57" s="4">
        <v>0.09</v>
      </c>
      <c r="H57" s="4">
        <v>9.6000000000000002E-2</v>
      </c>
      <c r="I57" s="4">
        <v>0.95299999999999996</v>
      </c>
      <c r="J57" s="4">
        <v>0.247</v>
      </c>
      <c r="L57" s="4">
        <v>3.1E-2</v>
      </c>
      <c r="M57" s="4">
        <v>0.497</v>
      </c>
      <c r="N57" s="4">
        <v>9.8000000000000004E-2</v>
      </c>
      <c r="O57" s="4">
        <v>7.3999999999999996E-2</v>
      </c>
      <c r="P57" s="4">
        <v>2.5000000000000001E-2</v>
      </c>
      <c r="Q57" s="4">
        <v>2.1000000000000001E-2</v>
      </c>
      <c r="R57" s="4">
        <v>9.1999999999999998E-2</v>
      </c>
      <c r="S57" s="4">
        <v>0.104</v>
      </c>
      <c r="T57" s="4">
        <v>0.92700000000000005</v>
      </c>
      <c r="U57" s="4">
        <v>0.23499999999999999</v>
      </c>
      <c r="V57" s="4">
        <v>0.94099999999999995</v>
      </c>
      <c r="W57" s="4">
        <v>0.51500000000000001</v>
      </c>
      <c r="X57" s="4">
        <v>0.71099999999999997</v>
      </c>
      <c r="Y57" s="4">
        <v>0.47</v>
      </c>
      <c r="Z57" s="4">
        <v>0.82</v>
      </c>
      <c r="AA57" s="4">
        <v>0.755</v>
      </c>
      <c r="AB57" s="4">
        <v>0.64800000000000002</v>
      </c>
      <c r="AC57" s="4">
        <v>1.099</v>
      </c>
      <c r="AD57" s="4">
        <v>0.83499999999999996</v>
      </c>
      <c r="AE57" s="4">
        <v>1.6919999999999999</v>
      </c>
      <c r="AF57" s="4">
        <v>1.732</v>
      </c>
      <c r="AG57" s="4">
        <v>1.395</v>
      </c>
      <c r="AH57" s="4">
        <v>1.7430000000000001</v>
      </c>
      <c r="AL57" s="4">
        <v>1.7350000000000001</v>
      </c>
      <c r="AM57" s="4">
        <v>1.234</v>
      </c>
      <c r="AO57" s="4">
        <v>1.776</v>
      </c>
      <c r="AP57" s="4">
        <v>1.603</v>
      </c>
      <c r="AQ57" s="4">
        <v>2.4830000000000001</v>
      </c>
      <c r="AR57" s="4">
        <v>1.4590000000000001</v>
      </c>
      <c r="AS57" s="4">
        <v>1.03</v>
      </c>
      <c r="AU57" s="4">
        <v>0.90800000000000003</v>
      </c>
      <c r="AV57" s="4">
        <v>0.85499999999999998</v>
      </c>
      <c r="AW57" s="4">
        <v>1.373</v>
      </c>
      <c r="AX57" s="4">
        <v>1.147</v>
      </c>
      <c r="AY57" s="4">
        <v>1.3779999999999999</v>
      </c>
      <c r="AZ57" s="4">
        <v>1.9790000000000001</v>
      </c>
      <c r="BA57" s="4">
        <v>1.79</v>
      </c>
      <c r="BB57" s="4">
        <v>1.671</v>
      </c>
      <c r="BC57" s="4">
        <v>1.6879999999999999</v>
      </c>
      <c r="BD57" s="4">
        <v>1.5880000000000001</v>
      </c>
      <c r="BE57" s="4">
        <v>1.3220000000000001</v>
      </c>
      <c r="BF57" s="4">
        <v>1.4730000000000001</v>
      </c>
      <c r="BG57" s="4">
        <v>1.454</v>
      </c>
      <c r="BH57" s="4">
        <v>1.282</v>
      </c>
      <c r="BI57" s="4">
        <v>1.7290000000000001</v>
      </c>
      <c r="BJ57" s="4">
        <v>1.4910000000000001</v>
      </c>
      <c r="BK57" s="4">
        <v>1.4730000000000001</v>
      </c>
      <c r="BL57" s="4">
        <v>1.427</v>
      </c>
      <c r="BM57" s="4">
        <v>1.3779999999999999</v>
      </c>
      <c r="BN57" s="4">
        <v>0.84899999999999998</v>
      </c>
    </row>
    <row r="58" spans="1:66" s="4" customFormat="1" x14ac:dyDescent="0.3">
      <c r="A58" s="4" t="s">
        <v>52</v>
      </c>
      <c r="B58" s="18" t="s">
        <v>651</v>
      </c>
      <c r="C58" s="18"/>
      <c r="D58" s="4">
        <v>1E-3</v>
      </c>
      <c r="E58" s="4">
        <v>2.3E-2</v>
      </c>
      <c r="F58" s="4">
        <v>0.16700000000000001</v>
      </c>
      <c r="G58" s="4">
        <v>9.5000000000000001E-2</v>
      </c>
      <c r="H58" s="4">
        <v>0.10199999999999999</v>
      </c>
      <c r="I58" s="4">
        <v>0.71399999999999997</v>
      </c>
      <c r="J58" s="4">
        <v>0.185</v>
      </c>
      <c r="L58" s="4">
        <v>2.3E-2</v>
      </c>
      <c r="M58" s="4">
        <v>0.32600000000000001</v>
      </c>
      <c r="N58" s="4">
        <v>7.2999999999999995E-2</v>
      </c>
      <c r="O58" s="4">
        <v>5.6000000000000001E-2</v>
      </c>
      <c r="P58" s="4">
        <v>1.6E-2</v>
      </c>
      <c r="Q58" s="4">
        <v>1.4999999999999999E-2</v>
      </c>
      <c r="R58" s="4">
        <v>9.7000000000000003E-2</v>
      </c>
      <c r="S58" s="4">
        <v>8.5999999999999993E-2</v>
      </c>
      <c r="T58" s="4">
        <v>1.0649999999999999</v>
      </c>
      <c r="U58" s="4">
        <v>0.17499999999999999</v>
      </c>
      <c r="V58" s="4">
        <v>0.874</v>
      </c>
      <c r="W58" s="4">
        <v>0.51500000000000001</v>
      </c>
      <c r="X58" s="4">
        <v>0.75800000000000001</v>
      </c>
      <c r="Y58" s="4">
        <v>0.39700000000000002</v>
      </c>
      <c r="Z58" s="4">
        <v>0.309</v>
      </c>
      <c r="AA58" s="4">
        <v>0.29799999999999999</v>
      </c>
      <c r="AB58" s="4">
        <v>0.28999999999999998</v>
      </c>
      <c r="AC58" s="4">
        <v>0.41599999999999998</v>
      </c>
      <c r="AD58" s="4">
        <v>0.315</v>
      </c>
      <c r="AE58" s="4">
        <v>0.91700000000000004</v>
      </c>
      <c r="AF58" s="4">
        <v>0.85499999999999998</v>
      </c>
      <c r="AG58" s="4">
        <v>0.68799999999999994</v>
      </c>
      <c r="AH58" s="4">
        <v>0.86</v>
      </c>
      <c r="AL58" s="4">
        <v>0.879</v>
      </c>
      <c r="AM58" s="4">
        <v>0.62</v>
      </c>
      <c r="AO58" s="4">
        <v>1.141</v>
      </c>
      <c r="AP58" s="4">
        <v>1.012</v>
      </c>
      <c r="AQ58" s="4">
        <v>1.4410000000000001</v>
      </c>
      <c r="AR58" s="4">
        <v>0.73499999999999999</v>
      </c>
      <c r="AS58" s="4">
        <v>0.64600000000000002</v>
      </c>
      <c r="AU58" s="4">
        <v>0.36099999999999999</v>
      </c>
      <c r="AV58" s="4">
        <v>0.35899999999999999</v>
      </c>
      <c r="AW58" s="4">
        <v>0.61399999999999999</v>
      </c>
      <c r="AX58" s="4">
        <v>0.56000000000000005</v>
      </c>
      <c r="AY58" s="4">
        <v>0.65500000000000003</v>
      </c>
      <c r="AZ58" s="4">
        <v>0.84499999999999997</v>
      </c>
      <c r="BA58" s="4">
        <v>0.88</v>
      </c>
      <c r="BB58" s="4">
        <v>0.82199999999999995</v>
      </c>
      <c r="BC58" s="4">
        <v>0.83</v>
      </c>
      <c r="BD58" s="4">
        <v>0.78100000000000003</v>
      </c>
      <c r="BE58" s="4">
        <v>0.65100000000000002</v>
      </c>
      <c r="BF58" s="4">
        <v>0.72499999999999998</v>
      </c>
      <c r="BG58" s="4">
        <v>0.71499999999999997</v>
      </c>
      <c r="BH58" s="4">
        <v>0.63100000000000001</v>
      </c>
      <c r="BI58" s="4">
        <v>0.85</v>
      </c>
      <c r="BJ58" s="4">
        <v>0.73299999999999998</v>
      </c>
      <c r="BK58" s="4">
        <v>0.72499999999999998</v>
      </c>
      <c r="BL58" s="4">
        <v>0.70199999999999996</v>
      </c>
      <c r="BM58" s="4">
        <v>0.67800000000000005</v>
      </c>
      <c r="BN58" s="4">
        <v>0.41799999999999998</v>
      </c>
    </row>
    <row r="59" spans="1:66" x14ac:dyDescent="0.3">
      <c r="A59" t="s">
        <v>43</v>
      </c>
      <c r="D59" s="2">
        <v>6.0000000000000001E-3</v>
      </c>
      <c r="E59">
        <v>3.5999999999999997E-2</v>
      </c>
      <c r="F59">
        <v>0.26900000000000002</v>
      </c>
      <c r="G59">
        <v>0.107</v>
      </c>
      <c r="H59">
        <v>0.114</v>
      </c>
      <c r="I59">
        <v>0.90800000000000003</v>
      </c>
      <c r="J59">
        <v>0.23499999999999999</v>
      </c>
      <c r="L59">
        <v>2.9000000000000001E-2</v>
      </c>
      <c r="M59">
        <v>0.38400000000000001</v>
      </c>
      <c r="N59">
        <v>9.2999999999999999E-2</v>
      </c>
      <c r="O59">
        <v>7.0999999999999994E-2</v>
      </c>
      <c r="P59">
        <v>3.9E-2</v>
      </c>
      <c r="Q59">
        <v>3.3000000000000002E-2</v>
      </c>
      <c r="R59">
        <v>0.108</v>
      </c>
      <c r="S59">
        <v>0.14799999999999999</v>
      </c>
      <c r="T59">
        <v>0.91400000000000003</v>
      </c>
      <c r="U59">
        <v>0.184</v>
      </c>
      <c r="V59">
        <v>0.70299999999999996</v>
      </c>
      <c r="W59">
        <v>0.70699999999999996</v>
      </c>
      <c r="X59">
        <v>0.64400000000000002</v>
      </c>
      <c r="Y59">
        <v>0.63900000000000001</v>
      </c>
      <c r="Z59">
        <v>0.73499999999999999</v>
      </c>
      <c r="AA59">
        <v>0.7</v>
      </c>
      <c r="AB59">
        <v>0.70399999999999996</v>
      </c>
      <c r="AC59">
        <v>0.83599999999999997</v>
      </c>
      <c r="AD59">
        <v>0.76200000000000001</v>
      </c>
      <c r="AE59">
        <v>1.615</v>
      </c>
      <c r="AF59">
        <v>1.629</v>
      </c>
      <c r="AG59">
        <v>1.3109999999999999</v>
      </c>
      <c r="AH59">
        <v>1.639</v>
      </c>
      <c r="AL59">
        <v>1.627</v>
      </c>
      <c r="AM59">
        <v>1.26</v>
      </c>
      <c r="AO59">
        <v>1.6639999999999999</v>
      </c>
      <c r="AP59">
        <v>1.425</v>
      </c>
      <c r="AQ59">
        <v>2.4529999999999998</v>
      </c>
      <c r="AR59">
        <v>1.1830000000000001</v>
      </c>
      <c r="AS59">
        <v>0.96599999999999997</v>
      </c>
      <c r="AU59">
        <v>0.72399999999999998</v>
      </c>
      <c r="AV59">
        <v>0.88</v>
      </c>
      <c r="AW59">
        <v>1.3360000000000001</v>
      </c>
      <c r="AX59">
        <v>1.0880000000000001</v>
      </c>
      <c r="AY59">
        <v>1.27</v>
      </c>
      <c r="AZ59">
        <v>1.79</v>
      </c>
      <c r="BA59">
        <v>1.8089999999999999</v>
      </c>
      <c r="BB59">
        <v>1.6890000000000001</v>
      </c>
      <c r="BC59">
        <v>1.706</v>
      </c>
      <c r="BD59">
        <v>1.605</v>
      </c>
      <c r="BE59">
        <v>1.337</v>
      </c>
      <c r="BF59">
        <v>1.4890000000000001</v>
      </c>
      <c r="BG59">
        <v>1.47</v>
      </c>
      <c r="BH59">
        <v>1.296</v>
      </c>
      <c r="BI59">
        <v>1.7470000000000001</v>
      </c>
      <c r="BJ59">
        <v>1.5069999999999999</v>
      </c>
      <c r="BK59">
        <v>1.4890000000000001</v>
      </c>
      <c r="BL59">
        <v>1.4419999999999999</v>
      </c>
      <c r="BM59">
        <v>1.393</v>
      </c>
      <c r="BN59">
        <v>0.85799999999999998</v>
      </c>
    </row>
    <row r="60" spans="1:66" x14ac:dyDescent="0.3">
      <c r="A60" t="s">
        <v>44</v>
      </c>
      <c r="D60" s="2">
        <v>2.7E-2</v>
      </c>
      <c r="E60">
        <v>8.2000000000000003E-2</v>
      </c>
      <c r="F60">
        <v>0.32800000000000001</v>
      </c>
      <c r="G60">
        <v>0.27</v>
      </c>
      <c r="H60">
        <v>0.28799999999999998</v>
      </c>
      <c r="I60">
        <v>1.9970000000000001</v>
      </c>
      <c r="J60">
        <v>0.51700000000000002</v>
      </c>
      <c r="L60">
        <v>6.4000000000000001E-2</v>
      </c>
      <c r="M60">
        <v>0.90500000000000003</v>
      </c>
      <c r="N60">
        <v>0.20499999999999999</v>
      </c>
      <c r="O60">
        <v>0.156</v>
      </c>
      <c r="P60">
        <v>8.3000000000000004E-2</v>
      </c>
      <c r="Q60">
        <v>7.3999999999999996E-2</v>
      </c>
      <c r="R60">
        <v>0.27500000000000002</v>
      </c>
      <c r="S60">
        <v>0.27500000000000002</v>
      </c>
      <c r="T60">
        <v>1.569</v>
      </c>
      <c r="U60">
        <v>0.51400000000000001</v>
      </c>
      <c r="V60">
        <v>1.6</v>
      </c>
      <c r="W60">
        <v>1.633</v>
      </c>
      <c r="X60">
        <v>1.4359999999999999</v>
      </c>
      <c r="Y60">
        <v>0.77900000000000003</v>
      </c>
      <c r="Z60">
        <v>1.329</v>
      </c>
      <c r="AA60">
        <v>1.264</v>
      </c>
      <c r="AB60">
        <v>1.22</v>
      </c>
      <c r="AC60">
        <v>1.55</v>
      </c>
      <c r="AD60">
        <v>1.294</v>
      </c>
      <c r="AE60">
        <v>2.4460000000000002</v>
      </c>
      <c r="AF60">
        <v>2.44</v>
      </c>
      <c r="AG60">
        <v>1.9650000000000001</v>
      </c>
      <c r="AH60">
        <v>2.456</v>
      </c>
      <c r="AL60">
        <v>2.694</v>
      </c>
      <c r="AM60">
        <v>1.2310000000000001</v>
      </c>
      <c r="AO60">
        <v>2.65</v>
      </c>
      <c r="AP60">
        <v>2.327</v>
      </c>
      <c r="AQ60">
        <v>3.6070000000000002</v>
      </c>
      <c r="AR60">
        <v>1.897</v>
      </c>
      <c r="AS60">
        <v>1.55</v>
      </c>
      <c r="AU60">
        <v>1.143</v>
      </c>
      <c r="AV60">
        <v>1.2849999999999999</v>
      </c>
      <c r="AW60">
        <v>2.0950000000000002</v>
      </c>
      <c r="AX60">
        <v>1.6160000000000001</v>
      </c>
      <c r="AY60">
        <v>1.95</v>
      </c>
      <c r="AZ60">
        <v>2.7090000000000001</v>
      </c>
      <c r="BA60">
        <v>3.0619999999999998</v>
      </c>
      <c r="BB60">
        <v>2.86</v>
      </c>
      <c r="BC60">
        <v>2.8879999999999999</v>
      </c>
      <c r="BD60">
        <v>2.7170000000000001</v>
      </c>
      <c r="BE60">
        <v>2.2629999999999999</v>
      </c>
      <c r="BF60">
        <v>2.52</v>
      </c>
      <c r="BG60">
        <v>2.488</v>
      </c>
      <c r="BH60">
        <v>2.1949999999999998</v>
      </c>
      <c r="BI60">
        <v>2.9580000000000002</v>
      </c>
      <c r="BJ60">
        <v>2.5510000000000002</v>
      </c>
      <c r="BK60">
        <v>2.52</v>
      </c>
      <c r="BL60">
        <v>2.4420000000000002</v>
      </c>
      <c r="BM60">
        <v>2.3580000000000001</v>
      </c>
      <c r="BN60">
        <v>1.4530000000000001</v>
      </c>
    </row>
    <row r="61" spans="1:66" x14ac:dyDescent="0.3">
      <c r="A61" t="s">
        <v>45</v>
      </c>
      <c r="D61" s="2">
        <v>1.7999999999999999E-2</v>
      </c>
      <c r="E61">
        <v>0.16800000000000001</v>
      </c>
      <c r="F61">
        <v>1.0189999999999999</v>
      </c>
      <c r="G61">
        <v>0.70799999999999996</v>
      </c>
      <c r="H61">
        <v>0.75700000000000001</v>
      </c>
      <c r="I61">
        <v>5.5119999999999996</v>
      </c>
      <c r="J61">
        <v>1.4259999999999999</v>
      </c>
      <c r="L61">
        <v>0.17799999999999999</v>
      </c>
      <c r="M61">
        <v>2.6030000000000002</v>
      </c>
      <c r="N61">
        <v>0.56499999999999995</v>
      </c>
      <c r="O61">
        <v>0.42899999999999999</v>
      </c>
      <c r="P61">
        <v>0.14799999999999999</v>
      </c>
      <c r="Q61">
        <v>0.13600000000000001</v>
      </c>
      <c r="R61">
        <v>0.72099999999999997</v>
      </c>
      <c r="S61">
        <v>0.67900000000000005</v>
      </c>
      <c r="T61">
        <v>5.7039999999999997</v>
      </c>
      <c r="U61">
        <v>1.304</v>
      </c>
      <c r="V61">
        <v>6.0919999999999996</v>
      </c>
      <c r="W61">
        <v>4.4580000000000002</v>
      </c>
      <c r="X61">
        <v>5.1790000000000003</v>
      </c>
      <c r="Y61">
        <v>2.4209999999999998</v>
      </c>
      <c r="Z61">
        <v>1.673</v>
      </c>
      <c r="AA61">
        <v>1.6439999999999999</v>
      </c>
      <c r="AB61">
        <v>1.55</v>
      </c>
      <c r="AC61">
        <v>1.97</v>
      </c>
      <c r="AD61">
        <v>1.6619999999999999</v>
      </c>
      <c r="AE61">
        <v>4.0229999999999997</v>
      </c>
      <c r="AF61">
        <v>4.0220000000000002</v>
      </c>
      <c r="AG61">
        <v>3.238</v>
      </c>
      <c r="AH61">
        <v>4.0469999999999997</v>
      </c>
      <c r="AL61">
        <v>3.6520000000000001</v>
      </c>
      <c r="AM61">
        <v>2.1739999999999999</v>
      </c>
      <c r="AO61">
        <v>4.4720000000000004</v>
      </c>
      <c r="AP61">
        <v>3.8010000000000002</v>
      </c>
      <c r="AQ61">
        <v>5.6429999999999998</v>
      </c>
      <c r="AR61">
        <v>3.2669999999999999</v>
      </c>
      <c r="AS61">
        <v>2.718</v>
      </c>
      <c r="AU61">
        <v>1.889</v>
      </c>
      <c r="AV61">
        <v>1.929</v>
      </c>
      <c r="AW61">
        <v>3.8290000000000002</v>
      </c>
      <c r="AX61">
        <v>2.6850000000000001</v>
      </c>
      <c r="AY61">
        <v>3.605</v>
      </c>
      <c r="AZ61">
        <v>4.484</v>
      </c>
      <c r="BA61">
        <v>4.4640000000000004</v>
      </c>
      <c r="BB61">
        <v>4.1680000000000001</v>
      </c>
      <c r="BC61">
        <v>4.21</v>
      </c>
      <c r="BD61">
        <v>3.9609999999999999</v>
      </c>
      <c r="BE61">
        <v>3.2989999999999999</v>
      </c>
      <c r="BF61">
        <v>3.6739999999999999</v>
      </c>
      <c r="BG61">
        <v>3.6269999999999998</v>
      </c>
      <c r="BH61">
        <v>3.1989999999999998</v>
      </c>
      <c r="BI61">
        <v>4.3120000000000003</v>
      </c>
      <c r="BJ61">
        <v>3.7189999999999999</v>
      </c>
      <c r="BK61">
        <v>3.6739999999999999</v>
      </c>
      <c r="BL61">
        <v>3.5590000000000002</v>
      </c>
      <c r="BM61">
        <v>3.4380000000000002</v>
      </c>
      <c r="BN61">
        <v>2.1179999999999999</v>
      </c>
    </row>
    <row r="62" spans="1:66" x14ac:dyDescent="0.3">
      <c r="A62" t="s">
        <v>46</v>
      </c>
      <c r="D62" s="2">
        <v>7.0000000000000001E-3</v>
      </c>
      <c r="E62">
        <v>2.5999999999999999E-2</v>
      </c>
      <c r="F62">
        <v>4.1000000000000002E-2</v>
      </c>
      <c r="G62">
        <v>6.2E-2</v>
      </c>
      <c r="H62">
        <v>6.7000000000000004E-2</v>
      </c>
      <c r="I62">
        <v>0.55700000000000005</v>
      </c>
      <c r="J62">
        <v>0.14399999999999999</v>
      </c>
      <c r="L62">
        <v>1.7999999999999999E-2</v>
      </c>
      <c r="M62">
        <v>0.222</v>
      </c>
      <c r="N62">
        <v>5.7000000000000002E-2</v>
      </c>
      <c r="O62">
        <v>4.2999999999999997E-2</v>
      </c>
      <c r="P62">
        <v>1.7999999999999999E-2</v>
      </c>
      <c r="Q62">
        <v>1.4E-2</v>
      </c>
      <c r="R62">
        <v>6.4000000000000001E-2</v>
      </c>
      <c r="S62">
        <v>8.4000000000000005E-2</v>
      </c>
      <c r="T62">
        <v>0.50800000000000001</v>
      </c>
      <c r="U62">
        <v>0.14199999999999999</v>
      </c>
      <c r="V62">
        <v>0.42899999999999999</v>
      </c>
      <c r="W62">
        <v>0.51500000000000001</v>
      </c>
      <c r="X62">
        <v>0.40600000000000003</v>
      </c>
      <c r="Y62">
        <v>9.7000000000000003E-2</v>
      </c>
      <c r="Z62">
        <v>0.432</v>
      </c>
      <c r="AA62">
        <v>0.42299999999999999</v>
      </c>
      <c r="AB62">
        <v>0.41299999999999998</v>
      </c>
      <c r="AC62">
        <v>0.48799999999999999</v>
      </c>
      <c r="AD62">
        <v>0.434</v>
      </c>
      <c r="AE62">
        <v>1.4610000000000001</v>
      </c>
      <c r="AF62">
        <v>1.631</v>
      </c>
      <c r="AG62">
        <v>1.3129999999999999</v>
      </c>
      <c r="AH62">
        <v>1.6419999999999999</v>
      </c>
      <c r="AL62">
        <v>1.627</v>
      </c>
      <c r="AM62">
        <v>0.92400000000000004</v>
      </c>
      <c r="AO62">
        <v>1.357</v>
      </c>
      <c r="AP62">
        <v>1.125</v>
      </c>
      <c r="AQ62">
        <v>2.6909999999999998</v>
      </c>
      <c r="AR62">
        <v>1.0409999999999999</v>
      </c>
      <c r="AS62">
        <v>0.80500000000000005</v>
      </c>
      <c r="AU62">
        <v>0.66400000000000003</v>
      </c>
      <c r="AV62">
        <v>1.1890000000000001</v>
      </c>
      <c r="AW62">
        <v>1.5529999999999999</v>
      </c>
      <c r="AX62">
        <v>1.1779999999999999</v>
      </c>
      <c r="AY62">
        <v>1.3779999999999999</v>
      </c>
      <c r="AZ62">
        <v>1.6819999999999999</v>
      </c>
      <c r="BA62">
        <v>1.4359999999999999</v>
      </c>
      <c r="BB62">
        <v>1.34</v>
      </c>
      <c r="BC62">
        <v>1.3540000000000001</v>
      </c>
      <c r="BD62">
        <v>1.274</v>
      </c>
      <c r="BE62">
        <v>1.0609999999999999</v>
      </c>
      <c r="BF62">
        <v>1.181</v>
      </c>
      <c r="BG62">
        <v>1.1659999999999999</v>
      </c>
      <c r="BH62">
        <v>1.0289999999999999</v>
      </c>
      <c r="BI62">
        <v>1.387</v>
      </c>
      <c r="BJ62">
        <v>1.196</v>
      </c>
      <c r="BK62">
        <v>1.181</v>
      </c>
      <c r="BL62">
        <v>1.145</v>
      </c>
      <c r="BM62">
        <v>1.1060000000000001</v>
      </c>
      <c r="BN62">
        <v>0.68100000000000005</v>
      </c>
    </row>
    <row r="63" spans="1:66" x14ac:dyDescent="0.3">
      <c r="A63" t="s">
        <v>47</v>
      </c>
      <c r="D63" s="2">
        <v>0.09</v>
      </c>
      <c r="E63">
        <v>8.2000000000000003E-2</v>
      </c>
      <c r="F63">
        <v>0.57999999999999996</v>
      </c>
      <c r="G63">
        <v>0.311</v>
      </c>
      <c r="H63">
        <v>0.33200000000000002</v>
      </c>
      <c r="I63">
        <v>2.5489999999999999</v>
      </c>
      <c r="J63">
        <v>0.66</v>
      </c>
      <c r="L63">
        <v>8.2000000000000003E-2</v>
      </c>
      <c r="M63">
        <v>1.2290000000000001</v>
      </c>
      <c r="N63">
        <v>0.26200000000000001</v>
      </c>
      <c r="O63">
        <v>0.19900000000000001</v>
      </c>
      <c r="P63">
        <v>5.1999999999999998E-2</v>
      </c>
      <c r="Q63">
        <v>4.4999999999999998E-2</v>
      </c>
      <c r="R63">
        <v>0.317</v>
      </c>
      <c r="S63">
        <v>0.41099999999999998</v>
      </c>
      <c r="T63">
        <v>3.69</v>
      </c>
      <c r="U63">
        <v>0.66500000000000004</v>
      </c>
      <c r="V63">
        <v>2.806</v>
      </c>
      <c r="W63">
        <v>2.351</v>
      </c>
      <c r="X63">
        <v>2.1</v>
      </c>
      <c r="Y63">
        <v>1.3779999999999999</v>
      </c>
      <c r="Z63">
        <v>0.51200000000000001</v>
      </c>
      <c r="AA63">
        <v>0.501</v>
      </c>
      <c r="AB63">
        <v>0.435</v>
      </c>
      <c r="AC63">
        <v>0.64600000000000002</v>
      </c>
      <c r="AD63">
        <v>0.51800000000000002</v>
      </c>
      <c r="AE63">
        <v>1.1819999999999999</v>
      </c>
      <c r="AF63">
        <v>1.2769999999999999</v>
      </c>
      <c r="AG63">
        <v>1.028</v>
      </c>
      <c r="AH63">
        <v>1.2849999999999999</v>
      </c>
      <c r="AL63">
        <v>1.343</v>
      </c>
      <c r="AM63">
        <v>2.089</v>
      </c>
      <c r="AO63">
        <v>1.1479999999999999</v>
      </c>
      <c r="AP63">
        <v>1.006</v>
      </c>
      <c r="AQ63">
        <v>2.1030000000000002</v>
      </c>
      <c r="AR63">
        <v>0.85599999999999998</v>
      </c>
      <c r="AS63">
        <v>0.78200000000000003</v>
      </c>
      <c r="AU63">
        <v>0.52200000000000002</v>
      </c>
      <c r="AV63">
        <v>0.83099999999999996</v>
      </c>
      <c r="AW63">
        <v>1.3360000000000001</v>
      </c>
      <c r="AX63">
        <v>0.90400000000000003</v>
      </c>
      <c r="AY63">
        <v>1.1779999999999999</v>
      </c>
      <c r="AZ63">
        <v>1.304</v>
      </c>
      <c r="BA63">
        <v>1.0569999999999999</v>
      </c>
      <c r="BB63">
        <v>0.98799999999999999</v>
      </c>
      <c r="BC63">
        <v>0.997</v>
      </c>
      <c r="BD63">
        <v>0.93799999999999994</v>
      </c>
      <c r="BE63">
        <v>0.78100000000000003</v>
      </c>
      <c r="BF63">
        <v>0.87</v>
      </c>
      <c r="BG63">
        <v>0.85899999999999999</v>
      </c>
      <c r="BH63">
        <v>0.75800000000000001</v>
      </c>
      <c r="BI63">
        <v>1.0209999999999999</v>
      </c>
      <c r="BJ63">
        <v>0.88100000000000001</v>
      </c>
      <c r="BK63">
        <v>0.87</v>
      </c>
      <c r="BL63">
        <v>0.84299999999999997</v>
      </c>
      <c r="BM63">
        <v>0.81399999999999995</v>
      </c>
      <c r="BN63">
        <v>0.502</v>
      </c>
    </row>
    <row r="64" spans="1:66" x14ac:dyDescent="0.3">
      <c r="A64" t="s">
        <v>48</v>
      </c>
      <c r="D64" s="2">
        <v>6.0000000000000001E-3</v>
      </c>
      <c r="E64">
        <v>4.2999999999999997E-2</v>
      </c>
      <c r="F64">
        <v>0.49199999999999999</v>
      </c>
      <c r="G64">
        <v>0.19</v>
      </c>
      <c r="H64">
        <v>0.20300000000000001</v>
      </c>
      <c r="I64">
        <v>1.4319999999999999</v>
      </c>
      <c r="J64">
        <v>0.37</v>
      </c>
      <c r="L64">
        <v>4.5999999999999999E-2</v>
      </c>
      <c r="M64">
        <v>0.63900000000000001</v>
      </c>
      <c r="N64">
        <v>0.14699999999999999</v>
      </c>
      <c r="O64">
        <v>0.111</v>
      </c>
      <c r="P64">
        <v>4.1000000000000002E-2</v>
      </c>
      <c r="Q64">
        <v>3.5000000000000003E-2</v>
      </c>
      <c r="R64">
        <v>0.193</v>
      </c>
      <c r="S64">
        <v>0.215</v>
      </c>
      <c r="T64">
        <v>1.64</v>
      </c>
      <c r="U64">
        <v>0.374</v>
      </c>
      <c r="V64">
        <v>1.456</v>
      </c>
      <c r="W64">
        <v>0.73499999999999999</v>
      </c>
      <c r="X64">
        <v>1.1200000000000001</v>
      </c>
      <c r="Y64">
        <v>1.169</v>
      </c>
      <c r="Z64">
        <v>0.97099999999999997</v>
      </c>
      <c r="AA64">
        <v>0.93600000000000005</v>
      </c>
      <c r="AB64">
        <v>0.79800000000000004</v>
      </c>
      <c r="AC64">
        <v>1.3260000000000001</v>
      </c>
      <c r="AD64">
        <v>0.99199999999999999</v>
      </c>
      <c r="AE64">
        <v>1.024</v>
      </c>
      <c r="AF64">
        <v>1.0549999999999999</v>
      </c>
      <c r="AG64">
        <v>0.85</v>
      </c>
      <c r="AH64">
        <v>1.0620000000000001</v>
      </c>
      <c r="AL64">
        <v>1.2649999999999999</v>
      </c>
      <c r="AM64">
        <v>1.028</v>
      </c>
      <c r="AO64">
        <v>1.18</v>
      </c>
      <c r="AP64">
        <v>1.0389999999999999</v>
      </c>
      <c r="AQ64">
        <v>1.458</v>
      </c>
      <c r="AR64">
        <v>0.82</v>
      </c>
      <c r="AS64">
        <v>0.71399999999999997</v>
      </c>
      <c r="AU64">
        <v>0.49299999999999999</v>
      </c>
      <c r="AV64">
        <v>0.53700000000000003</v>
      </c>
      <c r="AW64">
        <v>0.90300000000000002</v>
      </c>
      <c r="AX64">
        <v>0.752</v>
      </c>
      <c r="AY64">
        <v>0.83199999999999996</v>
      </c>
      <c r="AZ64">
        <v>1.24</v>
      </c>
      <c r="BA64">
        <v>1.22</v>
      </c>
      <c r="BB64">
        <v>1.1399999999999999</v>
      </c>
      <c r="BC64">
        <v>1.151</v>
      </c>
      <c r="BD64">
        <v>1.0820000000000001</v>
      </c>
      <c r="BE64">
        <v>0.90200000000000002</v>
      </c>
      <c r="BF64">
        <v>1.004</v>
      </c>
      <c r="BG64">
        <v>0.99099999999999999</v>
      </c>
      <c r="BH64">
        <v>0.874</v>
      </c>
      <c r="BI64">
        <v>1.179</v>
      </c>
      <c r="BJ64">
        <v>1.016</v>
      </c>
      <c r="BK64">
        <v>1.004</v>
      </c>
      <c r="BL64">
        <v>0.97299999999999998</v>
      </c>
      <c r="BM64">
        <v>0.94</v>
      </c>
      <c r="BN64">
        <v>0.57899999999999996</v>
      </c>
    </row>
    <row r="66" spans="1:3" x14ac:dyDescent="0.3">
      <c r="A66" s="200" t="s">
        <v>614</v>
      </c>
      <c r="B66" s="201"/>
      <c r="C66" s="201"/>
    </row>
    <row r="67" spans="1:3" x14ac:dyDescent="0.3">
      <c r="A67" s="201"/>
      <c r="B67" s="201"/>
      <c r="C67" s="201"/>
    </row>
    <row r="68" spans="1:3" x14ac:dyDescent="0.3">
      <c r="A68" s="201"/>
      <c r="B68" s="201"/>
      <c r="C68" s="201"/>
    </row>
    <row r="69" spans="1:3" x14ac:dyDescent="0.3">
      <c r="A69" s="202" t="s">
        <v>615</v>
      </c>
      <c r="B69" s="203"/>
      <c r="C69" s="204"/>
    </row>
    <row r="70" spans="1:3" x14ac:dyDescent="0.3">
      <c r="A70" s="205"/>
      <c r="B70" s="206"/>
      <c r="C70" s="207"/>
    </row>
    <row r="71" spans="1:3" x14ac:dyDescent="0.3">
      <c r="A71" s="208" t="s">
        <v>616</v>
      </c>
      <c r="B71" s="209"/>
      <c r="C71" s="209"/>
    </row>
    <row r="72" spans="1:3" x14ac:dyDescent="0.3">
      <c r="A72" s="210"/>
      <c r="B72" s="210"/>
      <c r="C72" s="210"/>
    </row>
    <row r="73" spans="1:3" x14ac:dyDescent="0.3">
      <c r="A73" s="211"/>
      <c r="B73" s="211"/>
      <c r="C73" s="211"/>
    </row>
  </sheetData>
  <sheetProtection password="E334" sheet="1" objects="1" scenarios="1"/>
  <mergeCells count="21">
    <mergeCell ref="A66:C68"/>
    <mergeCell ref="A69:C70"/>
    <mergeCell ref="A71:C73"/>
    <mergeCell ref="A3:C3"/>
    <mergeCell ref="AE1:AH1"/>
    <mergeCell ref="E1:F1"/>
    <mergeCell ref="G1:K1"/>
    <mergeCell ref="L1:S1"/>
    <mergeCell ref="T1:Y1"/>
    <mergeCell ref="Z1:AD1"/>
    <mergeCell ref="A1:A2"/>
    <mergeCell ref="B1:C1"/>
    <mergeCell ref="B2:C2"/>
    <mergeCell ref="B54:B55"/>
    <mergeCell ref="BM1:BN1"/>
    <mergeCell ref="AI1:AN1"/>
    <mergeCell ref="AO1:AR1"/>
    <mergeCell ref="AS1:AU1"/>
    <mergeCell ref="AV1:AW1"/>
    <mergeCell ref="BA1:BD1"/>
    <mergeCell ref="BE1:BH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51"/>
  <sheetViews>
    <sheetView workbookViewId="0">
      <pane xSplit="3" ySplit="2" topLeftCell="D55" activePane="bottomRight" state="frozen"/>
      <selection pane="topRight" activeCell="D1" sqref="D1"/>
      <selection pane="bottomLeft" activeCell="A3" sqref="A3"/>
      <selection pane="bottomRight" activeCell="D5" sqref="D5"/>
    </sheetView>
  </sheetViews>
  <sheetFormatPr defaultRowHeight="14.4" x14ac:dyDescent="0.3"/>
  <cols>
    <col min="1" max="1" width="25.88671875" customWidth="1"/>
    <col min="2" max="2" width="11" style="6" customWidth="1"/>
    <col min="3" max="3" width="9.109375" style="6"/>
    <col min="4" max="12" width="9.109375" customWidth="1"/>
    <col min="13" max="13" width="9.109375" style="56" customWidth="1"/>
    <col min="14" max="14" width="9.109375" style="3" customWidth="1"/>
    <col min="15" max="15" width="9.109375" style="54"/>
    <col min="16" max="16" width="11" style="72" customWidth="1"/>
    <col min="17" max="17" width="9.109375" style="72"/>
    <col min="18" max="18" width="24.5546875" style="71" customWidth="1"/>
  </cols>
  <sheetData>
    <row r="1" spans="1:24" s="1" customFormat="1" x14ac:dyDescent="0.3">
      <c r="A1" s="217"/>
      <c r="B1" s="219" t="s">
        <v>612</v>
      </c>
      <c r="C1" s="219"/>
      <c r="D1" s="79" t="s">
        <v>170</v>
      </c>
      <c r="E1" s="79" t="s">
        <v>171</v>
      </c>
      <c r="F1" s="215" t="s">
        <v>197</v>
      </c>
      <c r="G1" s="79" t="s">
        <v>198</v>
      </c>
      <c r="H1" s="79" t="s">
        <v>199</v>
      </c>
      <c r="I1" s="79" t="s">
        <v>200</v>
      </c>
      <c r="J1" s="79" t="s">
        <v>202</v>
      </c>
      <c r="K1" s="215" t="s">
        <v>201</v>
      </c>
      <c r="L1" s="80" t="s">
        <v>595</v>
      </c>
      <c r="M1" s="81" t="s">
        <v>579</v>
      </c>
      <c r="N1" s="82" t="s">
        <v>522</v>
      </c>
      <c r="O1" s="83" t="s">
        <v>203</v>
      </c>
      <c r="P1" s="142" t="s">
        <v>652</v>
      </c>
      <c r="R1" s="84"/>
      <c r="S1" s="79"/>
      <c r="T1" s="79"/>
      <c r="U1" s="79"/>
      <c r="V1" s="79"/>
      <c r="W1" s="79"/>
      <c r="X1" s="79"/>
    </row>
    <row r="2" spans="1:24" x14ac:dyDescent="0.3">
      <c r="A2" s="218"/>
      <c r="B2" s="220" t="s">
        <v>613</v>
      </c>
      <c r="C2" s="220"/>
      <c r="D2" s="85"/>
      <c r="E2" s="85"/>
      <c r="F2" s="216"/>
      <c r="G2" s="85"/>
      <c r="H2" s="85"/>
      <c r="I2" s="85"/>
      <c r="J2" s="85"/>
      <c r="K2" s="216"/>
      <c r="L2" s="86"/>
      <c r="M2" s="87"/>
      <c r="N2" s="88"/>
      <c r="O2" s="89"/>
      <c r="P2" s="143">
        <v>60</v>
      </c>
      <c r="Q2" s="90"/>
      <c r="R2" s="90"/>
      <c r="S2" s="85"/>
      <c r="T2" s="85"/>
      <c r="U2" s="85"/>
      <c r="V2" s="85"/>
      <c r="W2" s="85"/>
      <c r="X2" s="85"/>
    </row>
    <row r="3" spans="1:24" s="2" customFormat="1" x14ac:dyDescent="0.3">
      <c r="A3" s="224" t="s">
        <v>592</v>
      </c>
      <c r="B3" s="225"/>
      <c r="C3" s="225"/>
      <c r="D3" s="91">
        <f>SUM(Фрукты!D3:ZY3,)</f>
        <v>0</v>
      </c>
      <c r="E3" s="91">
        <f>SUM(Овощи!D3:AAB3,)</f>
        <v>0</v>
      </c>
      <c r="F3" s="91">
        <f>SUM('Орехи и семена'!D3:ZZ3,)</f>
        <v>0</v>
      </c>
      <c r="G3" s="91">
        <f>SUM(Зерновые!D3:ZX3,)</f>
        <v>0</v>
      </c>
      <c r="H3" s="91">
        <f>SUM(Бобовые!D3:AAA3,)</f>
        <v>0</v>
      </c>
      <c r="I3" s="91">
        <f>SUM(Масла!D3:ZZ3,)</f>
        <v>0</v>
      </c>
      <c r="J3" s="91">
        <f>SUM(Грибы!D3:ZZ3,)</f>
        <v>0</v>
      </c>
      <c r="K3" s="91">
        <f>SUM('Травы и специи'!D3:ZV3,)</f>
        <v>0</v>
      </c>
      <c r="L3" s="91">
        <f>SUM(Добавки!D3:ZZ3,)</f>
        <v>0</v>
      </c>
      <c r="M3" s="87">
        <f>SUM(Психоактивы!D3:ZZ3,)</f>
        <v>0</v>
      </c>
      <c r="N3" s="88">
        <f>SUM(Животные!D3:ZZ3,)</f>
        <v>0</v>
      </c>
      <c r="O3" s="89">
        <f>SUM(D3:N3,)</f>
        <v>0</v>
      </c>
      <c r="P3" s="223" t="s">
        <v>638</v>
      </c>
      <c r="Q3" s="223"/>
      <c r="R3" s="223"/>
      <c r="S3" s="91"/>
      <c r="T3" s="91"/>
      <c r="U3" s="91"/>
      <c r="V3" s="91"/>
      <c r="W3" s="91"/>
      <c r="X3" s="91"/>
    </row>
    <row r="4" spans="1:24" s="28" customFormat="1" x14ac:dyDescent="0.3">
      <c r="A4" s="92" t="s">
        <v>1</v>
      </c>
      <c r="B4" s="93" t="s">
        <v>31</v>
      </c>
      <c r="C4" s="93" t="s">
        <v>470</v>
      </c>
      <c r="D4" s="92"/>
      <c r="E4" s="92"/>
      <c r="F4" s="92"/>
      <c r="G4" s="92"/>
      <c r="H4" s="92"/>
      <c r="I4" s="92"/>
      <c r="J4" s="92"/>
      <c r="K4" s="92"/>
      <c r="L4" s="92"/>
      <c r="M4" s="94"/>
      <c r="N4" s="95"/>
      <c r="O4" s="96"/>
      <c r="P4" s="97" t="s">
        <v>31</v>
      </c>
      <c r="Q4" s="97" t="s">
        <v>470</v>
      </c>
      <c r="R4" s="98" t="s">
        <v>1</v>
      </c>
      <c r="S4" s="92"/>
      <c r="T4" s="92"/>
      <c r="U4" s="92"/>
      <c r="V4" s="92"/>
      <c r="W4" s="92"/>
      <c r="X4" s="92"/>
    </row>
    <row r="5" spans="1:24" x14ac:dyDescent="0.3">
      <c r="A5" s="85" t="s">
        <v>5</v>
      </c>
      <c r="B5" s="99" t="s">
        <v>636</v>
      </c>
      <c r="C5" s="99"/>
      <c r="D5" s="85">
        <f>SUMPRODUCT(Фрукты!D5:ZY5,Фрукты!D$3:ZY$3%)</f>
        <v>0</v>
      </c>
      <c r="E5" s="85">
        <f>SUMPRODUCT(Овощи!D5:AAB5,Овощи!D$3:AAB$3%)</f>
        <v>0</v>
      </c>
      <c r="F5" s="85">
        <f>SUMPRODUCT('Орехи и семена'!D5:ZZ5,'Орехи и семена'!D$3:ZZ$3%)</f>
        <v>0</v>
      </c>
      <c r="G5" s="85">
        <f>SUMPRODUCT(Зерновые!D5:AAD5,Зерновые!D$3:AAD$3%)</f>
        <v>0</v>
      </c>
      <c r="H5" s="85">
        <f>SUMPRODUCT(Бобовые!D5:AAA5,Бобовые!D$3:AAA$3%)</f>
        <v>0</v>
      </c>
      <c r="I5" s="85">
        <f>SUMPRODUCT(Масла!D5:ZZ5,Масла!D$3:ZZ$3%)</f>
        <v>0</v>
      </c>
      <c r="J5" s="85">
        <f>SUMPRODUCT(Грибы!D5:ZZ5,Грибы!D$3:ZZ$3%)</f>
        <v>0</v>
      </c>
      <c r="K5" s="85">
        <f>SUMPRODUCT('Травы и специи'!D5:ZV5,'Травы и специи'!D$3:ZV$3%)</f>
        <v>0</v>
      </c>
      <c r="L5" s="85">
        <f>SUMPRODUCT(Добавки!D5:ZZ5,Добавки!D$3:ZZ$3%)</f>
        <v>0</v>
      </c>
      <c r="M5" s="87">
        <f>SUMPRODUCT(Психоактивы!D5:ZZ5,Психоактивы!D$3:ZZ$3%)</f>
        <v>0</v>
      </c>
      <c r="N5" s="88">
        <f>SUMPRODUCT(Животные!D5:ZZ5,Животные!D$3:ZZ$3%)</f>
        <v>0</v>
      </c>
      <c r="O5" s="100">
        <f>ROUND(SUM(D5:N5),2)</f>
        <v>0</v>
      </c>
      <c r="P5" s="101" t="s">
        <v>636</v>
      </c>
      <c r="Q5" s="101"/>
      <c r="R5" s="90" t="s">
        <v>5</v>
      </c>
      <c r="S5" s="85"/>
      <c r="T5" s="85"/>
      <c r="U5" s="85"/>
      <c r="V5" s="85"/>
      <c r="W5" s="85"/>
      <c r="X5" s="85"/>
    </row>
    <row r="6" spans="1:24" x14ac:dyDescent="0.3">
      <c r="A6" s="85" t="s">
        <v>0</v>
      </c>
      <c r="B6" s="99" t="s">
        <v>655</v>
      </c>
      <c r="C6" s="99"/>
      <c r="D6" s="85">
        <f>SUMPRODUCT(Фрукты!D6:ZY6,Фрукты!D$3:ZY$3%)</f>
        <v>0</v>
      </c>
      <c r="E6" s="85">
        <f>SUMPRODUCT(Овощи!D6:AAB6,Овощи!D$3:AAB$3%)</f>
        <v>0</v>
      </c>
      <c r="F6" s="85">
        <f>SUMPRODUCT('Орехи и семена'!D6:ZZ6,'Орехи и семена'!D$3:ZZ$3%)</f>
        <v>0</v>
      </c>
      <c r="G6" s="85">
        <f>SUMPRODUCT(Зерновые!D6:AAD6,Зерновые!D$3:AAD$3%)</f>
        <v>0</v>
      </c>
      <c r="H6" s="85">
        <f>SUMPRODUCT(Бобовые!D6:AAA6,Бобовые!D$3:AAA$3%)</f>
        <v>0</v>
      </c>
      <c r="I6" s="85">
        <f>SUMPRODUCT(Масла!D6:ZZ6,Масла!D$3:ZZ$3%)</f>
        <v>0</v>
      </c>
      <c r="J6" s="85">
        <f>SUMPRODUCT(Грибы!D6:ZZ6,Грибы!D$3:ZZ$3%)</f>
        <v>0</v>
      </c>
      <c r="K6" s="85">
        <f>SUMPRODUCT('Травы и специи'!D6:ZV6,'Травы и специи'!D$3:ZV$3%)</f>
        <v>0</v>
      </c>
      <c r="L6" s="85">
        <f>SUMPRODUCT(Добавки!D6:ZZ6,Добавки!D$3:ZZ$3%)</f>
        <v>0</v>
      </c>
      <c r="M6" s="87">
        <f>SUMPRODUCT(Психоактивы!D6:ZZ6,Психоактивы!D$3:ZZ$3%)</f>
        <v>0</v>
      </c>
      <c r="N6" s="88">
        <f>SUMPRODUCT(Животные!D6:ZZ6,Животные!D$3:ZZ$3%)</f>
        <v>0</v>
      </c>
      <c r="O6" s="100">
        <f t="shared" ref="O6:O11" si="0">ROUND(SUM(D6:N6),2)</f>
        <v>0</v>
      </c>
      <c r="P6" s="101" t="s">
        <v>655</v>
      </c>
      <c r="Q6" s="101"/>
      <c r="R6" s="90" t="s">
        <v>0</v>
      </c>
      <c r="S6" s="85"/>
      <c r="T6" s="85"/>
      <c r="U6" s="85"/>
      <c r="V6" s="85"/>
      <c r="W6" s="85"/>
      <c r="X6" s="85"/>
    </row>
    <row r="7" spans="1:24" x14ac:dyDescent="0.3">
      <c r="A7" s="85" t="s">
        <v>6</v>
      </c>
      <c r="B7" s="99" t="s">
        <v>637</v>
      </c>
      <c r="C7" s="99" t="s">
        <v>555</v>
      </c>
      <c r="D7" s="85">
        <f>SUMPRODUCT(Фрукты!D7:ZY7,Фрукты!D$3:ZY$3%)</f>
        <v>0</v>
      </c>
      <c r="E7" s="85">
        <f>SUMPRODUCT(Овощи!D7:AAB7,Овощи!D$3:AAB$3%)</f>
        <v>0</v>
      </c>
      <c r="F7" s="85">
        <f>SUMPRODUCT('Орехи и семена'!D7:ZZ7,'Орехи и семена'!D$3:ZZ$3%)</f>
        <v>0</v>
      </c>
      <c r="G7" s="85">
        <f>SUMPRODUCT(Зерновые!D7:AAD7,Зерновые!D$3:AAD$3%)</f>
        <v>0</v>
      </c>
      <c r="H7" s="85">
        <f>SUMPRODUCT(Бобовые!D7:AAA7,Бобовые!D$3:AAA$3%)</f>
        <v>0</v>
      </c>
      <c r="I7" s="85">
        <f>SUMPRODUCT(Масла!D7:ZZ7,Масла!D$3:ZZ$3%)</f>
        <v>0</v>
      </c>
      <c r="J7" s="85">
        <f>SUMPRODUCT(Грибы!D7:ZZ7,Грибы!D$3:ZZ$3%)</f>
        <v>0</v>
      </c>
      <c r="K7" s="85">
        <f>SUMPRODUCT('Травы и специи'!D7:ZV7,'Травы и специи'!D$3:ZV$3%)</f>
        <v>0</v>
      </c>
      <c r="L7" s="85">
        <f>SUMPRODUCT(Добавки!D7:ZZ7,Добавки!D$3:ZZ$3%)</f>
        <v>0</v>
      </c>
      <c r="M7" s="87">
        <f>SUMPRODUCT(Психоактивы!D7:ZZ7,Психоактивы!D$3:ZZ$3%)</f>
        <v>0</v>
      </c>
      <c r="N7" s="88">
        <f>SUMPRODUCT(Животные!D7:ZZ7,Животные!D$3:ZZ$3%)</f>
        <v>0</v>
      </c>
      <c r="O7" s="100">
        <f t="shared" si="0"/>
        <v>0</v>
      </c>
      <c r="P7" s="117">
        <f>P2*0.8</f>
        <v>48</v>
      </c>
      <c r="Q7" s="117">
        <f>P2*2</f>
        <v>120</v>
      </c>
      <c r="R7" s="90" t="s">
        <v>6</v>
      </c>
      <c r="S7" s="85"/>
      <c r="T7" s="85"/>
      <c r="U7" s="85"/>
      <c r="V7" s="85"/>
      <c r="W7" s="85"/>
      <c r="X7" s="85"/>
    </row>
    <row r="8" spans="1:24" x14ac:dyDescent="0.3">
      <c r="A8" s="85" t="s">
        <v>7</v>
      </c>
      <c r="B8" s="99" t="s">
        <v>455</v>
      </c>
      <c r="C8" s="99"/>
      <c r="D8" s="85">
        <f>SUMPRODUCT(Фрукты!D8:ZY8,Фрукты!D$3:ZY$3%)</f>
        <v>0</v>
      </c>
      <c r="E8" s="85">
        <f>SUMPRODUCT(Овощи!D8:AAB8,Овощи!D$3:AAB$3%)</f>
        <v>0</v>
      </c>
      <c r="F8" s="85">
        <f>SUMPRODUCT('Орехи и семена'!D8:ZZ8,'Орехи и семена'!D$3:ZZ$3%)</f>
        <v>0</v>
      </c>
      <c r="G8" s="85">
        <f>SUMPRODUCT(Зерновые!D8:AAD8,Зерновые!D$3:AAD$3%)</f>
        <v>0</v>
      </c>
      <c r="H8" s="85">
        <f>SUMPRODUCT(Бобовые!D8:AAA8,Бобовые!D$3:AAA$3%)</f>
        <v>0</v>
      </c>
      <c r="I8" s="85">
        <f>SUMPRODUCT(Масла!D8:ZZ8,Масла!D$3:ZZ$3%)</f>
        <v>0</v>
      </c>
      <c r="J8" s="85">
        <f>SUMPRODUCT(Грибы!D8:ZZ8,Грибы!D$3:ZZ$3%)</f>
        <v>0</v>
      </c>
      <c r="K8" s="85">
        <f>SUMPRODUCT('Травы и специи'!D8:ZV8,'Травы и специи'!D$3:ZV$3%)</f>
        <v>0</v>
      </c>
      <c r="L8" s="85">
        <f>SUMPRODUCT(Добавки!D8:ZZ8,Добавки!D$3:ZZ$3%)</f>
        <v>0</v>
      </c>
      <c r="M8" s="87">
        <f>SUMPRODUCT(Психоактивы!D8:ZZ8,Психоактивы!D$3:ZZ$3%)</f>
        <v>0</v>
      </c>
      <c r="N8" s="88">
        <f>SUMPRODUCT(Животные!D8:ZZ8,Животные!D$3:ZZ$3%)</f>
        <v>0</v>
      </c>
      <c r="O8" s="100">
        <f t="shared" si="0"/>
        <v>0</v>
      </c>
      <c r="P8" s="101" t="s">
        <v>455</v>
      </c>
      <c r="Q8" s="101"/>
      <c r="R8" s="90" t="s">
        <v>7</v>
      </c>
      <c r="S8" s="85"/>
      <c r="T8" s="85"/>
      <c r="U8" s="85"/>
      <c r="V8" s="85"/>
      <c r="W8" s="85"/>
      <c r="X8" s="85"/>
    </row>
    <row r="9" spans="1:24" x14ac:dyDescent="0.3">
      <c r="A9" s="85" t="s">
        <v>8</v>
      </c>
      <c r="B9" s="99" t="s">
        <v>635</v>
      </c>
      <c r="C9" s="99"/>
      <c r="D9" s="85">
        <f>SUMPRODUCT(Фрукты!D9:ZY9,Фрукты!D$3:ZY$3%)</f>
        <v>0</v>
      </c>
      <c r="E9" s="85">
        <f>SUMPRODUCT(Овощи!D9:AAB9,Овощи!D$3:AAB$3%)</f>
        <v>0</v>
      </c>
      <c r="F9" s="85">
        <f>SUMPRODUCT('Орехи и семена'!D9:ZZ9,'Орехи и семена'!D$3:ZZ$3%)</f>
        <v>0</v>
      </c>
      <c r="G9" s="85">
        <f>SUMPRODUCT(Зерновые!D9:AAD9,Зерновые!D$3:AAD$3%)</f>
        <v>0</v>
      </c>
      <c r="H9" s="85">
        <f>SUMPRODUCT(Бобовые!D9:AAA9,Бобовые!D$3:AAA$3%)</f>
        <v>0</v>
      </c>
      <c r="I9" s="85">
        <f>SUMPRODUCT(Масла!D9:ZZ9,Масла!D$3:ZZ$3%)</f>
        <v>0</v>
      </c>
      <c r="J9" s="85">
        <f>SUMPRODUCT(Грибы!D9:ZZ9,Грибы!D$3:ZZ$3%)</f>
        <v>0</v>
      </c>
      <c r="K9" s="85">
        <f>SUMPRODUCT('Травы и специи'!D9:ZV9,'Травы и специи'!D$3:ZV$3%)</f>
        <v>0</v>
      </c>
      <c r="L9" s="85">
        <f>SUMPRODUCT(Добавки!D9:ZZ9,Добавки!D$3:ZZ$3%)</f>
        <v>0</v>
      </c>
      <c r="M9" s="87">
        <f>SUMPRODUCT(Психоактивы!D9:ZZ9,Психоактивы!D$3:ZZ$3%)</f>
        <v>0</v>
      </c>
      <c r="N9" s="88">
        <f>SUMPRODUCT(Животные!D9:ZZ9,Животные!D$3:ZZ$3%)</f>
        <v>0</v>
      </c>
      <c r="O9" s="100">
        <f t="shared" si="0"/>
        <v>0</v>
      </c>
      <c r="P9" s="101" t="s">
        <v>635</v>
      </c>
      <c r="Q9" s="101"/>
      <c r="R9" s="90" t="s">
        <v>8</v>
      </c>
      <c r="S9" s="85"/>
      <c r="T9" s="85"/>
      <c r="U9" s="85"/>
      <c r="V9" s="85"/>
      <c r="W9" s="85"/>
      <c r="X9" s="85"/>
    </row>
    <row r="10" spans="1:24" x14ac:dyDescent="0.3">
      <c r="A10" s="85" t="s">
        <v>33</v>
      </c>
      <c r="B10" s="99" t="s">
        <v>468</v>
      </c>
      <c r="C10" s="99"/>
      <c r="D10" s="85">
        <f>SUMPRODUCT(Фрукты!D10:ZY10,Фрукты!D$3:ZY$3%)</f>
        <v>0</v>
      </c>
      <c r="E10" s="85">
        <f>SUMPRODUCT(Овощи!D10:AAB10,Овощи!D$3:AAB$3%)</f>
        <v>0</v>
      </c>
      <c r="F10" s="85">
        <f>SUMPRODUCT('Орехи и семена'!D10:ZZ10,'Орехи и семена'!D$3:ZZ$3%)</f>
        <v>0</v>
      </c>
      <c r="G10" s="85">
        <f>SUMPRODUCT(Зерновые!D10:AAD10,Зерновые!D$3:AAD$3%)</f>
        <v>0</v>
      </c>
      <c r="H10" s="85">
        <f>SUMPRODUCT(Бобовые!D10:AAA10,Бобовые!D$3:AAA$3%)</f>
        <v>0</v>
      </c>
      <c r="I10" s="85">
        <f>SUMPRODUCT(Масла!D10:ZZ10,Масла!D$3:ZZ$3%)</f>
        <v>0</v>
      </c>
      <c r="J10" s="85">
        <f>SUMPRODUCT(Грибы!D10:ZZ10,Грибы!D$3:ZZ$3%)</f>
        <v>0</v>
      </c>
      <c r="K10" s="85">
        <f>SUMPRODUCT('Травы и специи'!D10:ZV10,'Травы и специи'!D$3:ZV$3%)</f>
        <v>0</v>
      </c>
      <c r="L10" s="85">
        <f>SUMPRODUCT(Добавки!D10:ZZ10,Добавки!D$3:ZZ$3%)</f>
        <v>0</v>
      </c>
      <c r="M10" s="87">
        <f>SUMPRODUCT(Психоактивы!D10:ZZ10,Психоактивы!D$3:ZZ$3%)</f>
        <v>0</v>
      </c>
      <c r="N10" s="88">
        <f>SUMPRODUCT(Животные!D10:ZZ10,Животные!D$3:ZZ$3%)</f>
        <v>0</v>
      </c>
      <c r="O10" s="100">
        <f t="shared" si="0"/>
        <v>0</v>
      </c>
      <c r="P10" s="101" t="s">
        <v>468</v>
      </c>
      <c r="Q10" s="101"/>
      <c r="R10" s="90" t="s">
        <v>33</v>
      </c>
      <c r="S10" s="85"/>
      <c r="T10" s="85"/>
      <c r="U10" s="85"/>
      <c r="V10" s="85"/>
      <c r="W10" s="85"/>
      <c r="X10" s="85"/>
    </row>
    <row r="11" spans="1:24" x14ac:dyDescent="0.3">
      <c r="A11" s="85" t="s">
        <v>32</v>
      </c>
      <c r="B11" s="99"/>
      <c r="C11" s="99"/>
      <c r="D11" s="85">
        <f>SUMPRODUCT(Фрукты!D11:ZY11,Фрукты!D$3:ZY$3%)</f>
        <v>0</v>
      </c>
      <c r="E11" s="85">
        <f>SUMPRODUCT(Овощи!D11:AAB11,Овощи!D$3:AAB$3%)</f>
        <v>0</v>
      </c>
      <c r="F11" s="85">
        <f>SUMPRODUCT('Орехи и семена'!D11:ZZ11,'Орехи и семена'!D$3:ZZ$3%)</f>
        <v>0</v>
      </c>
      <c r="G11" s="85">
        <f>SUMPRODUCT(Зерновые!D11:AAD11,Зерновые!D$3:AAD$3%)</f>
        <v>0</v>
      </c>
      <c r="H11" s="85">
        <f>SUMPRODUCT(Бобовые!D11:AAA11,Бобовые!D$3:AAA$3%)</f>
        <v>0</v>
      </c>
      <c r="I11" s="85">
        <f>SUMPRODUCT(Масла!D11:ZZ11,Масла!D$3:ZZ$3%)</f>
        <v>0</v>
      </c>
      <c r="J11" s="85">
        <f>SUMPRODUCT(Грибы!D11:ZZ11,Грибы!D$3:ZZ$3%)</f>
        <v>0</v>
      </c>
      <c r="K11" s="85">
        <f>SUMPRODUCT('Травы и специи'!D11:ZV11,'Травы и специи'!D$3:ZV$3%)</f>
        <v>0</v>
      </c>
      <c r="L11" s="85">
        <f>SUMPRODUCT(Добавки!D11:ZZ11,Добавки!D$3:ZZ$3%)</f>
        <v>0</v>
      </c>
      <c r="M11" s="87">
        <f>SUMPRODUCT(Психоактивы!D11:ZZ11,Психоактивы!D$3:ZZ$3%)</f>
        <v>0</v>
      </c>
      <c r="N11" s="88">
        <f>SUMPRODUCT(Животные!D11:ZZ11,Животные!D$3:ZZ$3%)</f>
        <v>0</v>
      </c>
      <c r="O11" s="100">
        <f t="shared" si="0"/>
        <v>0</v>
      </c>
      <c r="P11" s="101"/>
      <c r="Q11" s="101"/>
      <c r="R11" s="90" t="s">
        <v>32</v>
      </c>
      <c r="S11" s="85"/>
      <c r="T11" s="85"/>
      <c r="U11" s="85"/>
      <c r="V11" s="85"/>
      <c r="W11" s="85"/>
      <c r="X11" s="85"/>
    </row>
    <row r="12" spans="1:24" s="37" customFormat="1" x14ac:dyDescent="0.3">
      <c r="A12" s="92" t="s">
        <v>2</v>
      </c>
      <c r="B12" s="93"/>
      <c r="C12" s="93"/>
      <c r="D12" s="102"/>
      <c r="E12" s="102"/>
      <c r="F12" s="102"/>
      <c r="G12" s="102"/>
      <c r="H12" s="102"/>
      <c r="I12" s="102"/>
      <c r="J12" s="102"/>
      <c r="K12" s="102"/>
      <c r="L12" s="102"/>
      <c r="M12" s="103"/>
      <c r="N12" s="104"/>
      <c r="O12" s="105"/>
      <c r="P12" s="97"/>
      <c r="Q12" s="97"/>
      <c r="R12" s="98" t="s">
        <v>2</v>
      </c>
      <c r="S12" s="102"/>
      <c r="T12" s="102"/>
      <c r="U12" s="102"/>
      <c r="V12" s="102"/>
      <c r="W12" s="102"/>
      <c r="X12" s="102"/>
    </row>
    <row r="13" spans="1:24" x14ac:dyDescent="0.3">
      <c r="A13" s="85" t="s">
        <v>9</v>
      </c>
      <c r="B13" s="99">
        <v>1000</v>
      </c>
      <c r="C13" s="99">
        <v>2500</v>
      </c>
      <c r="D13" s="85">
        <f>SUMPRODUCT(Фрукты!D13:ZY13,Фрукты!D$3:ZY$3%)</f>
        <v>0</v>
      </c>
      <c r="E13" s="85">
        <f>SUMPRODUCT(Овощи!D13:AAB13,Овощи!D$3:AAB$3%)</f>
        <v>0</v>
      </c>
      <c r="F13" s="85">
        <f>SUMPRODUCT('Орехи и семена'!D13:ZZ13,'Орехи и семена'!D$3:ZZ$3%)</f>
        <v>0</v>
      </c>
      <c r="G13" s="85">
        <f>SUMPRODUCT(Зерновые!D13:AAD13,Зерновые!D$3:AAD$3%)</f>
        <v>0</v>
      </c>
      <c r="H13" s="85">
        <f>SUMPRODUCT(Бобовые!D13:AAA13,Бобовые!D$3:AAA$3%)</f>
        <v>0</v>
      </c>
      <c r="I13" s="85">
        <f>SUMPRODUCT(Масла!D13:ZZ13,Масла!D$3:ZZ$3%)</f>
        <v>0</v>
      </c>
      <c r="J13" s="85">
        <f>SUMPRODUCT(Грибы!D13:ZZ13,Грибы!D$3:ZZ$3%)</f>
        <v>0</v>
      </c>
      <c r="K13" s="85">
        <f>SUMPRODUCT('Травы и специи'!D13:ZV13,'Травы и специи'!D$3:ZV$3%)</f>
        <v>0</v>
      </c>
      <c r="L13" s="85">
        <f>SUMPRODUCT(Добавки!D13:ZZ13,Добавки!D$3:ZZ$3%)</f>
        <v>0</v>
      </c>
      <c r="M13" s="87">
        <f>SUMPRODUCT(Психоактивы!D13:ZZ13,Психоактивы!D$3:ZZ$3%)</f>
        <v>0</v>
      </c>
      <c r="N13" s="88">
        <f>SUMPRODUCT(Животные!D13:ZZ13,Животные!D$3:ZZ$3%)</f>
        <v>0</v>
      </c>
      <c r="O13" s="100">
        <f>ROUND(SUM(D13:N13),2)</f>
        <v>0</v>
      </c>
      <c r="P13" s="101">
        <v>1000</v>
      </c>
      <c r="Q13" s="101">
        <v>2500</v>
      </c>
      <c r="R13" s="90" t="s">
        <v>9</v>
      </c>
      <c r="S13" s="85"/>
      <c r="T13" s="85"/>
      <c r="U13" s="85"/>
      <c r="V13" s="85"/>
      <c r="W13" s="85"/>
      <c r="X13" s="85"/>
    </row>
    <row r="14" spans="1:24" x14ac:dyDescent="0.3">
      <c r="A14" s="85" t="s">
        <v>10</v>
      </c>
      <c r="B14" s="99" t="s">
        <v>626</v>
      </c>
      <c r="C14" s="99" t="s">
        <v>634</v>
      </c>
      <c r="D14" s="85">
        <f>SUMPRODUCT(Фрукты!D14:ZY14,Фрукты!D$3:ZY$3%)</f>
        <v>0</v>
      </c>
      <c r="E14" s="85">
        <f>SUMPRODUCT(Овощи!D14:AAB14,Овощи!D$3:AAB$3%)</f>
        <v>0</v>
      </c>
      <c r="F14" s="85">
        <f>SUMPRODUCT('Орехи и семена'!D14:ZZ14,'Орехи и семена'!D$3:ZZ$3%)</f>
        <v>0</v>
      </c>
      <c r="G14" s="85">
        <f>SUMPRODUCT(Зерновые!D14:AAD14,Зерновые!D$3:AAD$3%)</f>
        <v>0</v>
      </c>
      <c r="H14" s="85">
        <f>SUMPRODUCT(Бобовые!D14:AAA14,Бобовые!D$3:AAA$3%)</f>
        <v>0</v>
      </c>
      <c r="I14" s="85">
        <f>SUMPRODUCT(Масла!D14:ZZ14,Масла!D$3:ZZ$3%)</f>
        <v>0</v>
      </c>
      <c r="J14" s="85">
        <f>SUMPRODUCT(Грибы!D14:ZZ14,Грибы!D$3:ZZ$3%)</f>
        <v>0</v>
      </c>
      <c r="K14" s="85">
        <f>SUMPRODUCT('Травы и специи'!D14:ZV14,'Травы и специи'!D$3:ZV$3%)</f>
        <v>0</v>
      </c>
      <c r="L14" s="85">
        <f>SUMPRODUCT(Добавки!D14:ZZ14,Добавки!D$3:ZZ$3%)</f>
        <v>0</v>
      </c>
      <c r="M14" s="87">
        <f>SUMPRODUCT(Психоактивы!D14:ZZ14,Психоактивы!D$3:ZZ$3%)</f>
        <v>0</v>
      </c>
      <c r="N14" s="88">
        <f>SUMPRODUCT(Животные!D14:ZZ14,Животные!D$3:ZZ$3%)</f>
        <v>0</v>
      </c>
      <c r="O14" s="100">
        <f t="shared" ref="O14:O23" si="1">ROUND(SUM(D14:N14),2)</f>
        <v>0</v>
      </c>
      <c r="P14" s="101" t="s">
        <v>626</v>
      </c>
      <c r="Q14" s="101" t="s">
        <v>634</v>
      </c>
      <c r="R14" s="90" t="s">
        <v>10</v>
      </c>
      <c r="S14" s="85"/>
      <c r="T14" s="85"/>
      <c r="U14" s="85"/>
      <c r="V14" s="85"/>
      <c r="W14" s="85"/>
      <c r="X14" s="85"/>
    </row>
    <row r="15" spans="1:24" x14ac:dyDescent="0.3">
      <c r="A15" s="85" t="s">
        <v>11</v>
      </c>
      <c r="B15" s="99" t="s">
        <v>627</v>
      </c>
      <c r="C15" s="99">
        <v>350</v>
      </c>
      <c r="D15" s="85">
        <f>SUMPRODUCT(Фрукты!D15:ZY15,Фрукты!D$3:ZY$3%)</f>
        <v>0</v>
      </c>
      <c r="E15" s="85">
        <f>SUMPRODUCT(Овощи!D15:AAB15,Овощи!D$3:AAB$3%)</f>
        <v>0</v>
      </c>
      <c r="F15" s="85">
        <f>SUMPRODUCT('Орехи и семена'!D15:ZZ15,'Орехи и семена'!D$3:ZZ$3%)</f>
        <v>0</v>
      </c>
      <c r="G15" s="85">
        <f>SUMPRODUCT(Зерновые!D15:AAD15,Зерновые!D$3:AAD$3%)</f>
        <v>0</v>
      </c>
      <c r="H15" s="85">
        <f>SUMPRODUCT(Бобовые!D15:AAA15,Бобовые!D$3:AAA$3%)</f>
        <v>0</v>
      </c>
      <c r="I15" s="85">
        <f>SUMPRODUCT(Масла!D15:ZZ15,Масла!D$3:ZZ$3%)</f>
        <v>0</v>
      </c>
      <c r="J15" s="85">
        <f>SUMPRODUCT(Грибы!D15:ZZ15,Грибы!D$3:ZZ$3%)</f>
        <v>0</v>
      </c>
      <c r="K15" s="85">
        <f>SUMPRODUCT('Травы и специи'!D15:ZV15,'Травы и специи'!D$3:ZV$3%)</f>
        <v>0</v>
      </c>
      <c r="L15" s="85">
        <f>SUMPRODUCT(Добавки!D15:ZZ15,Добавки!D$3:ZZ$3%)</f>
        <v>0</v>
      </c>
      <c r="M15" s="87">
        <f>SUMPRODUCT(Психоактивы!D15:ZZ15,Психоактивы!D$3:ZZ$3%)</f>
        <v>0</v>
      </c>
      <c r="N15" s="88">
        <f>SUMPRODUCT(Животные!D15:ZZ15,Животные!D$3:ZZ$3%)</f>
        <v>0</v>
      </c>
      <c r="O15" s="100">
        <f t="shared" si="1"/>
        <v>0</v>
      </c>
      <c r="P15" s="101" t="s">
        <v>627</v>
      </c>
      <c r="Q15" s="101">
        <v>350</v>
      </c>
      <c r="R15" s="90" t="s">
        <v>11</v>
      </c>
      <c r="S15" s="85"/>
      <c r="T15" s="85"/>
      <c r="U15" s="85"/>
      <c r="V15" s="85"/>
      <c r="W15" s="85"/>
      <c r="X15" s="85"/>
    </row>
    <row r="16" spans="1:24" x14ac:dyDescent="0.3">
      <c r="A16" s="85" t="s">
        <v>12</v>
      </c>
      <c r="B16" s="99" t="s">
        <v>460</v>
      </c>
      <c r="C16" s="99">
        <v>4000</v>
      </c>
      <c r="D16" s="85">
        <f>SUMPRODUCT(Фрукты!D16:ZY16,Фрукты!D$3:ZY$3%)</f>
        <v>0</v>
      </c>
      <c r="E16" s="85">
        <f>SUMPRODUCT(Овощи!D16:AAB16,Овощи!D$3:AAB$3%)</f>
        <v>0</v>
      </c>
      <c r="F16" s="85">
        <f>SUMPRODUCT('Орехи и семена'!D16:ZZ16,'Орехи и семена'!D$3:ZZ$3%)</f>
        <v>0</v>
      </c>
      <c r="G16" s="85">
        <f>SUMPRODUCT(Зерновые!D16:AAD16,Зерновые!D$3:AAD$3%)</f>
        <v>0</v>
      </c>
      <c r="H16" s="85">
        <f>SUMPRODUCT(Бобовые!D16:AAA16,Бобовые!D$3:AAA$3%)</f>
        <v>0</v>
      </c>
      <c r="I16" s="85">
        <f>SUMPRODUCT(Масла!D16:ZZ16,Масла!D$3:ZZ$3%)</f>
        <v>0</v>
      </c>
      <c r="J16" s="85">
        <f>SUMPRODUCT(Грибы!D16:ZZ16,Грибы!D$3:ZZ$3%)</f>
        <v>0</v>
      </c>
      <c r="K16" s="85">
        <f>SUMPRODUCT('Травы и специи'!D16:ZV16,'Травы и специи'!D$3:ZV$3%)</f>
        <v>0</v>
      </c>
      <c r="L16" s="85">
        <f>SUMPRODUCT(Добавки!D16:ZZ16,Добавки!D$3:ZZ$3%)</f>
        <v>0</v>
      </c>
      <c r="M16" s="87">
        <f>SUMPRODUCT(Психоактивы!D16:ZZ16,Психоактивы!D$3:ZZ$3%)</f>
        <v>0</v>
      </c>
      <c r="N16" s="88">
        <f>SUMPRODUCT(Животные!D16:ZZ16,Животные!D$3:ZZ$3%)</f>
        <v>0</v>
      </c>
      <c r="O16" s="100">
        <f t="shared" si="1"/>
        <v>0</v>
      </c>
      <c r="P16" s="101" t="s">
        <v>460</v>
      </c>
      <c r="Q16" s="101">
        <v>4000</v>
      </c>
      <c r="R16" s="90" t="s">
        <v>12</v>
      </c>
      <c r="S16" s="85"/>
      <c r="T16" s="85"/>
      <c r="U16" s="85"/>
      <c r="V16" s="85"/>
      <c r="W16" s="85"/>
      <c r="X16" s="85"/>
    </row>
    <row r="17" spans="1:24" x14ac:dyDescent="0.3">
      <c r="A17" s="85" t="s">
        <v>13</v>
      </c>
      <c r="B17" s="99" t="s">
        <v>461</v>
      </c>
      <c r="C17" s="99" t="s">
        <v>455</v>
      </c>
      <c r="D17" s="85">
        <f>SUMPRODUCT(Фрукты!D17:ZY17,Фрукты!D$3:ZY$3%)</f>
        <v>0</v>
      </c>
      <c r="E17" s="85">
        <f>SUMPRODUCT(Овощи!D17:AAB17,Овощи!D$3:AAB$3%)</f>
        <v>0</v>
      </c>
      <c r="F17" s="85">
        <f>SUMPRODUCT('Орехи и семена'!D17:ZZ17,'Орехи и семена'!D$3:ZZ$3%)</f>
        <v>0</v>
      </c>
      <c r="G17" s="85">
        <f>SUMPRODUCT(Зерновые!D17:AAD17,Зерновые!D$3:AAD$3%)</f>
        <v>0</v>
      </c>
      <c r="H17" s="85">
        <f>SUMPRODUCT(Бобовые!D17:AAA17,Бобовые!D$3:AAA$3%)</f>
        <v>0</v>
      </c>
      <c r="I17" s="85">
        <f>SUMPRODUCT(Масла!D17:ZZ17,Масла!D$3:ZZ$3%)</f>
        <v>0</v>
      </c>
      <c r="J17" s="85">
        <f>SUMPRODUCT(Грибы!D17:ZZ17,Грибы!D$3:ZZ$3%)</f>
        <v>0</v>
      </c>
      <c r="K17" s="85">
        <f>SUMPRODUCT('Травы и специи'!D17:ZV17,'Травы и специи'!D$3:ZV$3%)</f>
        <v>0</v>
      </c>
      <c r="L17" s="85">
        <f>SUMPRODUCT(Добавки!D17:ZZ17,Добавки!D$3:ZZ$3%)</f>
        <v>0</v>
      </c>
      <c r="M17" s="87">
        <f>SUMPRODUCT(Психоактивы!D17:ZZ17,Психоактивы!D$3:ZZ$3%)</f>
        <v>0</v>
      </c>
      <c r="N17" s="88">
        <f>SUMPRODUCT(Животные!D17:ZZ17,Животные!D$3:ZZ$3%)</f>
        <v>0</v>
      </c>
      <c r="O17" s="100">
        <f t="shared" si="1"/>
        <v>0</v>
      </c>
      <c r="P17" s="101" t="s">
        <v>461</v>
      </c>
      <c r="Q17" s="101" t="s">
        <v>455</v>
      </c>
      <c r="R17" s="90" t="s">
        <v>13</v>
      </c>
      <c r="S17" s="85"/>
      <c r="T17" s="85"/>
      <c r="U17" s="85"/>
      <c r="V17" s="85"/>
      <c r="W17" s="85"/>
      <c r="X17" s="85"/>
    </row>
    <row r="18" spans="1:24" x14ac:dyDescent="0.3">
      <c r="A18" s="85" t="s">
        <v>14</v>
      </c>
      <c r="B18" s="99" t="s">
        <v>464</v>
      </c>
      <c r="C18" s="99">
        <v>2300</v>
      </c>
      <c r="D18" s="85">
        <f>SUMPRODUCT(Фрукты!D18:ZY18,Фрукты!D$3:ZY$3%)</f>
        <v>0</v>
      </c>
      <c r="E18" s="85">
        <f>SUMPRODUCT(Овощи!D18:AAB18,Овощи!D$3:AAB$3%)</f>
        <v>0</v>
      </c>
      <c r="F18" s="85">
        <f>SUMPRODUCT('Орехи и семена'!D18:ZZ18,'Орехи и семена'!D$3:ZZ$3%)</f>
        <v>0</v>
      </c>
      <c r="G18" s="85">
        <f>SUMPRODUCT(Зерновые!D18:AAD18,Зерновые!D$3:AAD$3%)</f>
        <v>0</v>
      </c>
      <c r="H18" s="85">
        <f>SUMPRODUCT(Бобовые!D18:AAA18,Бобовые!D$3:AAA$3%)</f>
        <v>0</v>
      </c>
      <c r="I18" s="85">
        <f>SUMPRODUCT(Масла!D18:ZZ18,Масла!D$3:ZZ$3%)</f>
        <v>0</v>
      </c>
      <c r="J18" s="85">
        <f>SUMPRODUCT(Грибы!D18:ZZ18,Грибы!D$3:ZZ$3%)</f>
        <v>0</v>
      </c>
      <c r="K18" s="85">
        <f>SUMPRODUCT('Травы и специи'!D18:ZV18,'Травы и специи'!D$3:ZV$3%)</f>
        <v>0</v>
      </c>
      <c r="L18" s="85">
        <f>SUMPRODUCT(Добавки!D18:ZZ18,Добавки!D$3:ZZ$3%)</f>
        <v>0</v>
      </c>
      <c r="M18" s="87">
        <f>SUMPRODUCT(Психоактивы!D18:ZZ18,Психоактивы!D$3:ZZ$3%)</f>
        <v>0</v>
      </c>
      <c r="N18" s="88">
        <f>SUMPRODUCT(Животные!D18:ZZ18,Животные!D$3:ZZ$3%)</f>
        <v>0</v>
      </c>
      <c r="O18" s="100">
        <f t="shared" si="1"/>
        <v>0</v>
      </c>
      <c r="P18" s="101" t="s">
        <v>464</v>
      </c>
      <c r="Q18" s="101">
        <v>2300</v>
      </c>
      <c r="R18" s="90" t="s">
        <v>14</v>
      </c>
      <c r="S18" s="85"/>
      <c r="T18" s="85"/>
      <c r="U18" s="85"/>
      <c r="V18" s="85"/>
      <c r="W18" s="85"/>
      <c r="X18" s="85"/>
    </row>
    <row r="19" spans="1:24" x14ac:dyDescent="0.3">
      <c r="A19" s="85" t="s">
        <v>15</v>
      </c>
      <c r="B19" s="99" t="s">
        <v>629</v>
      </c>
      <c r="C19" s="99">
        <v>40</v>
      </c>
      <c r="D19" s="85">
        <f>SUMPRODUCT(Фрукты!D19:ZY19,Фрукты!D$3:ZY$3%)</f>
        <v>0</v>
      </c>
      <c r="E19" s="85">
        <f>SUMPRODUCT(Овощи!D19:AAB19,Овощи!D$3:AAB$3%)</f>
        <v>0</v>
      </c>
      <c r="F19" s="85">
        <f>SUMPRODUCT('Орехи и семена'!D19:ZZ19,'Орехи и семена'!D$3:ZZ$3%)</f>
        <v>0</v>
      </c>
      <c r="G19" s="85">
        <f>SUMPRODUCT(Зерновые!D19:AAD19,Зерновые!D$3:AAD$3%)</f>
        <v>0</v>
      </c>
      <c r="H19" s="85">
        <f>SUMPRODUCT(Бобовые!D19:AAA19,Бобовые!D$3:AAA$3%)</f>
        <v>0</v>
      </c>
      <c r="I19" s="85">
        <f>SUMPRODUCT(Масла!D19:ZZ19,Масла!D$3:ZZ$3%)</f>
        <v>0</v>
      </c>
      <c r="J19" s="85">
        <f>SUMPRODUCT(Грибы!D19:ZZ19,Грибы!D$3:ZZ$3%)</f>
        <v>0</v>
      </c>
      <c r="K19" s="85">
        <f>SUMPRODUCT('Травы и специи'!D19:ZV19,'Травы и специи'!D$3:ZV$3%)</f>
        <v>0</v>
      </c>
      <c r="L19" s="85">
        <f>SUMPRODUCT(Добавки!D19:ZZ19,Добавки!D$3:ZZ$3%)</f>
        <v>0</v>
      </c>
      <c r="M19" s="87">
        <f>SUMPRODUCT(Психоактивы!D19:ZZ19,Психоактивы!D$3:ZZ$3%)</f>
        <v>0</v>
      </c>
      <c r="N19" s="88">
        <f>SUMPRODUCT(Животные!D19:ZZ19,Животные!D$3:ZZ$3%)</f>
        <v>0</v>
      </c>
      <c r="O19" s="100">
        <f t="shared" si="1"/>
        <v>0</v>
      </c>
      <c r="P19" s="101" t="s">
        <v>629</v>
      </c>
      <c r="Q19" s="101">
        <v>40</v>
      </c>
      <c r="R19" s="90" t="s">
        <v>15</v>
      </c>
      <c r="S19" s="85"/>
      <c r="T19" s="85"/>
      <c r="U19" s="85"/>
      <c r="V19" s="85"/>
      <c r="W19" s="85"/>
      <c r="X19" s="85"/>
    </row>
    <row r="20" spans="1:24" x14ac:dyDescent="0.3">
      <c r="A20" s="85" t="s">
        <v>16</v>
      </c>
      <c r="B20" s="99" t="s">
        <v>458</v>
      </c>
      <c r="C20" s="99">
        <v>10</v>
      </c>
      <c r="D20" s="85">
        <f>SUMPRODUCT(Фрукты!D20:ZY20,Фрукты!D$3:ZY$3%)</f>
        <v>0</v>
      </c>
      <c r="E20" s="85">
        <f>SUMPRODUCT(Овощи!D20:AAB20,Овощи!D$3:AAB$3%)</f>
        <v>0</v>
      </c>
      <c r="F20" s="85">
        <f>SUMPRODUCT('Орехи и семена'!D20:ZZ20,'Орехи и семена'!D$3:ZZ$3%)</f>
        <v>0</v>
      </c>
      <c r="G20" s="85">
        <f>SUMPRODUCT(Зерновые!D20:AAD20,Зерновые!D$3:AAD$3%)</f>
        <v>0</v>
      </c>
      <c r="H20" s="85">
        <f>SUMPRODUCT(Бобовые!D20:AAA20,Бобовые!D$3:AAA$3%)</f>
        <v>0</v>
      </c>
      <c r="I20" s="85">
        <f>SUMPRODUCT(Масла!D20:ZZ20,Масла!D$3:ZZ$3%)</f>
        <v>0</v>
      </c>
      <c r="J20" s="85">
        <f>SUMPRODUCT(Грибы!D20:ZZ20,Грибы!D$3:ZZ$3%)</f>
        <v>0</v>
      </c>
      <c r="K20" s="85">
        <f>SUMPRODUCT('Травы и специи'!D20:ZV20,'Травы и специи'!D$3:ZV$3%)</f>
        <v>0</v>
      </c>
      <c r="L20" s="85">
        <f>SUMPRODUCT(Добавки!D20:ZZ20,Добавки!D$3:ZZ$3%)</f>
        <v>0</v>
      </c>
      <c r="M20" s="87">
        <f>SUMPRODUCT(Психоактивы!D20:ZZ20,Психоактивы!D$3:ZZ$3%)</f>
        <v>0</v>
      </c>
      <c r="N20" s="88">
        <f>SUMPRODUCT(Животные!D20:ZZ20,Животные!D$3:ZZ$3%)</f>
        <v>0</v>
      </c>
      <c r="O20" s="100">
        <f t="shared" si="1"/>
        <v>0</v>
      </c>
      <c r="P20" s="101" t="s">
        <v>458</v>
      </c>
      <c r="Q20" s="101">
        <v>10</v>
      </c>
      <c r="R20" s="90" t="s">
        <v>16</v>
      </c>
      <c r="S20" s="85"/>
      <c r="T20" s="85"/>
      <c r="U20" s="85"/>
      <c r="V20" s="85"/>
      <c r="W20" s="85"/>
      <c r="X20" s="85"/>
    </row>
    <row r="21" spans="1:24" x14ac:dyDescent="0.3">
      <c r="A21" s="85" t="s">
        <v>17</v>
      </c>
      <c r="B21" s="99" t="s">
        <v>628</v>
      </c>
      <c r="C21" s="99">
        <v>11</v>
      </c>
      <c r="D21" s="85">
        <f>SUMPRODUCT(Фрукты!D21:ZY21,Фрукты!D$3:ZY$3%)</f>
        <v>0</v>
      </c>
      <c r="E21" s="85">
        <f>SUMPRODUCT(Овощи!D21:AAB21,Овощи!D$3:AAB$3%)</f>
        <v>0</v>
      </c>
      <c r="F21" s="85">
        <f>SUMPRODUCT('Орехи и семена'!D21:ZZ21,'Орехи и семена'!D$3:ZZ$3%)</f>
        <v>0</v>
      </c>
      <c r="G21" s="85">
        <f>SUMPRODUCT(Зерновые!D21:AAD21,Зерновые!D$3:AAD$3%)</f>
        <v>0</v>
      </c>
      <c r="H21" s="85">
        <f>SUMPRODUCT(Бобовые!D21:AAA21,Бобовые!D$3:AAA$3%)</f>
        <v>0</v>
      </c>
      <c r="I21" s="85">
        <f>SUMPRODUCT(Масла!D21:ZZ21,Масла!D$3:ZZ$3%)</f>
        <v>0</v>
      </c>
      <c r="J21" s="85">
        <f>SUMPRODUCT(Грибы!D21:ZZ21,Грибы!D$3:ZZ$3%)</f>
        <v>0</v>
      </c>
      <c r="K21" s="85">
        <f>SUMPRODUCT('Травы и специи'!D21:ZV21,'Травы и специи'!D$3:ZV$3%)</f>
        <v>0</v>
      </c>
      <c r="L21" s="85">
        <f>SUMPRODUCT(Добавки!D21:ZZ21,Добавки!D$3:ZZ$3%)</f>
        <v>0</v>
      </c>
      <c r="M21" s="87">
        <f>SUMPRODUCT(Психоактивы!D21:ZZ21,Психоактивы!D$3:ZZ$3%)</f>
        <v>0</v>
      </c>
      <c r="N21" s="88">
        <f>SUMPRODUCT(Животные!D21:ZZ21,Животные!D$3:ZZ$3%)</f>
        <v>0</v>
      </c>
      <c r="O21" s="100">
        <f t="shared" si="1"/>
        <v>0</v>
      </c>
      <c r="P21" s="101" t="s">
        <v>628</v>
      </c>
      <c r="Q21" s="101">
        <v>11</v>
      </c>
      <c r="R21" s="90" t="s">
        <v>17</v>
      </c>
      <c r="S21" s="85"/>
      <c r="T21" s="85"/>
      <c r="U21" s="85"/>
      <c r="V21" s="85"/>
      <c r="W21" s="85"/>
      <c r="X21" s="85"/>
    </row>
    <row r="22" spans="1:24" x14ac:dyDescent="0.3">
      <c r="A22" s="85" t="s">
        <v>18</v>
      </c>
      <c r="B22" s="99" t="s">
        <v>463</v>
      </c>
      <c r="C22" s="99">
        <v>400</v>
      </c>
      <c r="D22" s="85">
        <f>SUMPRODUCT(Фрукты!D22:ZY22,Фрукты!D$3:ZY$3%)</f>
        <v>0</v>
      </c>
      <c r="E22" s="85">
        <f>SUMPRODUCT(Овощи!D22:AAB22,Овощи!D$3:AAB$3%)</f>
        <v>0</v>
      </c>
      <c r="F22" s="85">
        <f>SUMPRODUCT('Орехи и семена'!D22:ZZ22,'Орехи и семена'!D$3:ZZ$3%)</f>
        <v>0</v>
      </c>
      <c r="G22" s="85">
        <f>SUMPRODUCT(Зерновые!D22:AAD22,Зерновые!D$3:AAD$3%)</f>
        <v>0</v>
      </c>
      <c r="H22" s="85">
        <f>SUMPRODUCT(Бобовые!D22:AAA22,Бобовые!D$3:AAA$3%)</f>
        <v>0</v>
      </c>
      <c r="I22" s="85">
        <f>SUMPRODUCT(Масла!D22:ZZ22,Масла!D$3:ZZ$3%)</f>
        <v>0</v>
      </c>
      <c r="J22" s="85">
        <f>SUMPRODUCT(Грибы!D22:ZZ22,Грибы!D$3:ZZ$3%)</f>
        <v>0</v>
      </c>
      <c r="K22" s="85">
        <f>SUMPRODUCT('Травы и специи'!D22:ZV22,'Травы и специи'!D$3:ZV$3%)</f>
        <v>0</v>
      </c>
      <c r="L22" s="85">
        <f>SUMPRODUCT(Добавки!D22:ZZ22,Добавки!D$3:ZZ$3%)</f>
        <v>0</v>
      </c>
      <c r="M22" s="87">
        <f>SUMPRODUCT(Психоактивы!D22:ZZ22,Психоактивы!D$3:ZZ$3%)</f>
        <v>0</v>
      </c>
      <c r="N22" s="88">
        <f>SUMPRODUCT(Животные!D22:ZZ22,Животные!D$3:ZZ$3%)</f>
        <v>0</v>
      </c>
      <c r="O22" s="100">
        <f t="shared" si="1"/>
        <v>0</v>
      </c>
      <c r="P22" s="101" t="s">
        <v>463</v>
      </c>
      <c r="Q22" s="101">
        <v>400</v>
      </c>
      <c r="R22" s="90" t="s">
        <v>18</v>
      </c>
      <c r="S22" s="85"/>
      <c r="T22" s="85"/>
      <c r="U22" s="85"/>
      <c r="V22" s="85"/>
      <c r="W22" s="85"/>
      <c r="X22" s="85"/>
    </row>
    <row r="23" spans="1:24" x14ac:dyDescent="0.3">
      <c r="A23" s="85" t="s">
        <v>19</v>
      </c>
      <c r="B23" s="99" t="s">
        <v>632</v>
      </c>
      <c r="C23" s="99" t="s">
        <v>633</v>
      </c>
      <c r="D23" s="85">
        <f>SUMPRODUCT(Фрукты!D23:ZY23,Фрукты!D$3:ZY$3%)</f>
        <v>0</v>
      </c>
      <c r="E23" s="85">
        <f>SUMPRODUCT(Овощи!D23:AAB23,Овощи!D$3:AAB$3%)</f>
        <v>0</v>
      </c>
      <c r="F23" s="85">
        <f>SUMPRODUCT('Орехи и семена'!D23:ZZ23,'Орехи и семена'!D$3:ZZ$3%)</f>
        <v>0</v>
      </c>
      <c r="G23" s="85">
        <f>SUMPRODUCT(Зерновые!D23:AAD23,Зерновые!D$3:AAD$3%)</f>
        <v>0</v>
      </c>
      <c r="H23" s="85">
        <f>SUMPRODUCT(Бобовые!D23:AAA23,Бобовые!D$3:AAA$3%)</f>
        <v>0</v>
      </c>
      <c r="I23" s="85">
        <f>SUMPRODUCT(Масла!D23:ZZ23,Масла!D$3:ZZ$3%)</f>
        <v>0</v>
      </c>
      <c r="J23" s="85">
        <f>SUMPRODUCT(Грибы!D23:ZZ23,Грибы!D$3:ZZ$3%)</f>
        <v>0</v>
      </c>
      <c r="K23" s="85">
        <f>SUMPRODUCT('Травы и специи'!D23:ZV23,'Травы и специи'!D$3:ZV$3%)</f>
        <v>0</v>
      </c>
      <c r="L23" s="85">
        <f>SUMPRODUCT(Добавки!D23:ZZ23,Добавки!D$3:ZZ$3%)</f>
        <v>0</v>
      </c>
      <c r="M23" s="87">
        <f>SUMPRODUCT(Психоактивы!D23:ZZ23,Психоактивы!D$3:ZZ$3%)</f>
        <v>0</v>
      </c>
      <c r="N23" s="88">
        <f>SUMPRODUCT(Животные!D23:ZZ23,Животные!D$3:ZZ$3%)</f>
        <v>0</v>
      </c>
      <c r="O23" s="100">
        <f t="shared" si="1"/>
        <v>0</v>
      </c>
      <c r="P23" s="101" t="s">
        <v>632</v>
      </c>
      <c r="Q23" s="101" t="s">
        <v>633</v>
      </c>
      <c r="R23" s="90" t="s">
        <v>19</v>
      </c>
      <c r="S23" s="85"/>
      <c r="T23" s="85"/>
      <c r="U23" s="85"/>
      <c r="V23" s="85"/>
      <c r="W23" s="85"/>
      <c r="X23" s="85"/>
    </row>
    <row r="24" spans="1:24" s="37" customFormat="1" x14ac:dyDescent="0.3">
      <c r="A24" s="92" t="s">
        <v>3</v>
      </c>
      <c r="B24" s="93"/>
      <c r="C24" s="93"/>
      <c r="D24" s="102"/>
      <c r="E24" s="102"/>
      <c r="F24" s="102"/>
      <c r="G24" s="102"/>
      <c r="H24" s="102"/>
      <c r="I24" s="102"/>
      <c r="J24" s="102"/>
      <c r="K24" s="102"/>
      <c r="L24" s="102"/>
      <c r="M24" s="103"/>
      <c r="N24" s="104"/>
      <c r="O24" s="105"/>
      <c r="P24" s="97"/>
      <c r="Q24" s="97"/>
      <c r="R24" s="98" t="s">
        <v>3</v>
      </c>
      <c r="S24" s="102"/>
      <c r="T24" s="102"/>
      <c r="U24" s="102"/>
      <c r="V24" s="102"/>
      <c r="W24" s="102"/>
      <c r="X24" s="102"/>
    </row>
    <row r="25" spans="1:24" x14ac:dyDescent="0.3">
      <c r="A25" s="85" t="s">
        <v>20</v>
      </c>
      <c r="B25" s="99">
        <v>90</v>
      </c>
      <c r="C25" s="99">
        <v>2000</v>
      </c>
      <c r="D25" s="85">
        <f>SUMPRODUCT(Фрукты!D25:ZY25,Фрукты!D$3:ZY$3%)</f>
        <v>0</v>
      </c>
      <c r="E25" s="85">
        <f>SUMPRODUCT(Овощи!D25:AAB25,Овощи!D$3:AAB$3%)</f>
        <v>0</v>
      </c>
      <c r="F25" s="85">
        <f>SUMPRODUCT('Орехи и семена'!D25:ZZ25,'Орехи и семена'!D$3:ZZ$3%)</f>
        <v>0</v>
      </c>
      <c r="G25" s="85">
        <f>SUMPRODUCT(Зерновые!D25:AAD25,Зерновые!D$3:AAD$3%)</f>
        <v>0</v>
      </c>
      <c r="H25" s="85">
        <f>SUMPRODUCT(Бобовые!D25:AAA25,Бобовые!D$3:AAA$3%)</f>
        <v>0</v>
      </c>
      <c r="I25" s="85">
        <f>SUMPRODUCT(Масла!D25:ZZ25,Масла!D$3:ZZ$3%)</f>
        <v>0</v>
      </c>
      <c r="J25" s="85">
        <f>SUMPRODUCT(Грибы!D25:ZZ25,Грибы!D$3:ZZ$3%)</f>
        <v>0</v>
      </c>
      <c r="K25" s="85">
        <f>SUMPRODUCT('Травы и специи'!D25:ZV25,'Травы и специи'!D$3:ZV$3%)</f>
        <v>0</v>
      </c>
      <c r="L25" s="85">
        <f>SUMPRODUCT(Добавки!D25:ZZ25,Добавки!D$3:ZZ$3%)</f>
        <v>0</v>
      </c>
      <c r="M25" s="87">
        <f>SUMPRODUCT(Психоактивы!D25:ZZ25,Психоактивы!D$3:ZZ$3%)</f>
        <v>0</v>
      </c>
      <c r="N25" s="88">
        <f>SUMPRODUCT(Животные!D25:ZZ25,Животные!D$3:ZZ$3%)</f>
        <v>0</v>
      </c>
      <c r="O25" s="100">
        <f>ROUND(SUM(D25:N25),2)</f>
        <v>0</v>
      </c>
      <c r="P25" s="101">
        <v>90</v>
      </c>
      <c r="Q25" s="101">
        <v>2000</v>
      </c>
      <c r="R25" s="90" t="s">
        <v>20</v>
      </c>
      <c r="S25" s="85"/>
      <c r="T25" s="85"/>
      <c r="U25" s="85"/>
      <c r="V25" s="85"/>
      <c r="W25" s="85"/>
      <c r="X25" s="85"/>
    </row>
    <row r="26" spans="1:24" x14ac:dyDescent="0.3">
      <c r="A26" s="85" t="s">
        <v>21</v>
      </c>
      <c r="B26" s="99" t="s">
        <v>465</v>
      </c>
      <c r="C26" s="99" t="s">
        <v>455</v>
      </c>
      <c r="D26" s="85">
        <f>SUMPRODUCT(Фрукты!D26:ZY26,Фрукты!D$3:ZY$3%)</f>
        <v>0</v>
      </c>
      <c r="E26" s="85">
        <f>SUMPRODUCT(Овощи!D26:AAB26,Овощи!D$3:AAB$3%)</f>
        <v>0</v>
      </c>
      <c r="F26" s="85">
        <f>SUMPRODUCT('Орехи и семена'!D26:ZZ26,'Орехи и семена'!D$3:ZZ$3%)</f>
        <v>0</v>
      </c>
      <c r="G26" s="85">
        <f>SUMPRODUCT(Зерновые!D26:AAD26,Зерновые!D$3:AAD$3%)</f>
        <v>0</v>
      </c>
      <c r="H26" s="85">
        <f>SUMPRODUCT(Бобовые!D26:AAA26,Бобовые!D$3:AAA$3%)</f>
        <v>0</v>
      </c>
      <c r="I26" s="85">
        <f>SUMPRODUCT(Масла!D26:ZZ26,Масла!D$3:ZZ$3%)</f>
        <v>0</v>
      </c>
      <c r="J26" s="85">
        <f>SUMPRODUCT(Грибы!D26:ZZ26,Грибы!D$3:ZZ$3%)</f>
        <v>0</v>
      </c>
      <c r="K26" s="85">
        <f>SUMPRODUCT('Травы и специи'!D26:ZV26,'Травы и специи'!D$3:ZV$3%)</f>
        <v>0</v>
      </c>
      <c r="L26" s="85">
        <f>SUMPRODUCT(Добавки!D26:ZZ26,Добавки!D$3:ZZ$3%)</f>
        <v>0</v>
      </c>
      <c r="M26" s="87">
        <f>SUMPRODUCT(Психоактивы!D26:ZZ26,Психоактивы!D$3:ZZ$3%)</f>
        <v>0</v>
      </c>
      <c r="N26" s="88">
        <f>SUMPRODUCT(Животные!D26:ZZ26,Животные!D$3:ZZ$3%)</f>
        <v>0</v>
      </c>
      <c r="O26" s="100">
        <f t="shared" ref="O26:O40" si="2">ROUND(SUM(D26:N26),2)</f>
        <v>0</v>
      </c>
      <c r="P26" s="101" t="s">
        <v>465</v>
      </c>
      <c r="Q26" s="101" t="s">
        <v>455</v>
      </c>
      <c r="R26" s="90" t="s">
        <v>21</v>
      </c>
      <c r="S26" s="85"/>
      <c r="T26" s="85"/>
      <c r="U26" s="85"/>
      <c r="V26" s="85"/>
      <c r="W26" s="85"/>
      <c r="X26" s="85"/>
    </row>
    <row r="27" spans="1:24" x14ac:dyDescent="0.3">
      <c r="A27" s="85" t="s">
        <v>22</v>
      </c>
      <c r="B27" s="99" t="s">
        <v>462</v>
      </c>
      <c r="C27" s="99" t="s">
        <v>455</v>
      </c>
      <c r="D27" s="85">
        <f>SUMPRODUCT(Фрукты!D27:ZY27,Фрукты!D$3:ZY$3%)</f>
        <v>0</v>
      </c>
      <c r="E27" s="85">
        <f>SUMPRODUCT(Овощи!D27:AAB27,Овощи!D$3:AAB$3%)</f>
        <v>0</v>
      </c>
      <c r="F27" s="85">
        <f>SUMPRODUCT('Орехи и семена'!D27:ZZ27,'Орехи и семена'!D$3:ZZ$3%)</f>
        <v>0</v>
      </c>
      <c r="G27" s="85">
        <f>SUMPRODUCT(Зерновые!D27:AAD27,Зерновые!D$3:AAD$3%)</f>
        <v>0</v>
      </c>
      <c r="H27" s="85">
        <f>SUMPRODUCT(Бобовые!D27:AAA27,Бобовые!D$3:AAA$3%)</f>
        <v>0</v>
      </c>
      <c r="I27" s="85">
        <f>SUMPRODUCT(Масла!D27:ZZ27,Масла!D$3:ZZ$3%)</f>
        <v>0</v>
      </c>
      <c r="J27" s="85">
        <f>SUMPRODUCT(Грибы!D27:ZZ27,Грибы!D$3:ZZ$3%)</f>
        <v>0</v>
      </c>
      <c r="K27" s="85">
        <f>SUMPRODUCT('Травы и специи'!D27:ZV27,'Травы и специи'!D$3:ZV$3%)</f>
        <v>0</v>
      </c>
      <c r="L27" s="85">
        <f>SUMPRODUCT(Добавки!D27:ZZ27,Добавки!D$3:ZZ$3%)</f>
        <v>0</v>
      </c>
      <c r="M27" s="87">
        <f>SUMPRODUCT(Психоактивы!D27:ZZ27,Психоактивы!D$3:ZZ$3%)</f>
        <v>0</v>
      </c>
      <c r="N27" s="88">
        <f>SUMPRODUCT(Животные!D27:ZZ27,Животные!D$3:ZZ$3%)</f>
        <v>0</v>
      </c>
      <c r="O27" s="100">
        <f t="shared" si="2"/>
        <v>0</v>
      </c>
      <c r="P27" s="101" t="s">
        <v>462</v>
      </c>
      <c r="Q27" s="101" t="s">
        <v>455</v>
      </c>
      <c r="R27" s="90" t="s">
        <v>22</v>
      </c>
      <c r="S27" s="85"/>
      <c r="T27" s="85"/>
      <c r="U27" s="85"/>
      <c r="V27" s="85"/>
      <c r="W27" s="85"/>
      <c r="X27" s="85"/>
    </row>
    <row r="28" spans="1:24" x14ac:dyDescent="0.3">
      <c r="A28" s="85" t="s">
        <v>23</v>
      </c>
      <c r="B28" s="99" t="s">
        <v>624</v>
      </c>
      <c r="C28" s="99" t="s">
        <v>631</v>
      </c>
      <c r="D28" s="85">
        <f>SUMPRODUCT(Фрукты!D28:ZY28,Фрукты!D$3:ZY$3%)</f>
        <v>0</v>
      </c>
      <c r="E28" s="85">
        <f>SUMPRODUCT(Овощи!D28:AAB28,Овощи!D$3:AAB$3%)</f>
        <v>0</v>
      </c>
      <c r="F28" s="85">
        <f>SUMPRODUCT('Орехи и семена'!D28:ZZ28,'Орехи и семена'!D$3:ZZ$3%)</f>
        <v>0</v>
      </c>
      <c r="G28" s="85">
        <f>SUMPRODUCT(Зерновые!D28:AAD28,Зерновые!D$3:AAD$3%)</f>
        <v>0</v>
      </c>
      <c r="H28" s="85">
        <f>SUMPRODUCT(Бобовые!D28:AAA28,Бобовые!D$3:AAA$3%)</f>
        <v>0</v>
      </c>
      <c r="I28" s="85">
        <f>SUMPRODUCT(Масла!D28:ZZ28,Масла!D$3:ZZ$3%)</f>
        <v>0</v>
      </c>
      <c r="J28" s="85">
        <f>SUMPRODUCT(Грибы!D28:ZZ28,Грибы!D$3:ZZ$3%)</f>
        <v>0</v>
      </c>
      <c r="K28" s="85">
        <f>SUMPRODUCT('Травы и специи'!D28:ZV28,'Травы и специи'!D$3:ZV$3%)</f>
        <v>0</v>
      </c>
      <c r="L28" s="85">
        <f>SUMPRODUCT(Добавки!D28:ZZ28,Добавки!D$3:ZZ$3%)</f>
        <v>0</v>
      </c>
      <c r="M28" s="87">
        <f>SUMPRODUCT(Психоактивы!D28:ZZ28,Психоактивы!D$3:ZZ$3%)</f>
        <v>0</v>
      </c>
      <c r="N28" s="88">
        <f>SUMPRODUCT(Животные!D28:ZZ28,Животные!D$3:ZZ$3%)</f>
        <v>0</v>
      </c>
      <c r="O28" s="100">
        <f t="shared" si="2"/>
        <v>0</v>
      </c>
      <c r="P28" s="101" t="s">
        <v>624</v>
      </c>
      <c r="Q28" s="101" t="s">
        <v>631</v>
      </c>
      <c r="R28" s="90" t="s">
        <v>23</v>
      </c>
      <c r="S28" s="85"/>
      <c r="T28" s="85"/>
      <c r="U28" s="85"/>
      <c r="V28" s="85"/>
      <c r="W28" s="85"/>
      <c r="X28" s="85"/>
    </row>
    <row r="29" spans="1:24" x14ac:dyDescent="0.3">
      <c r="A29" s="85" t="s">
        <v>59</v>
      </c>
      <c r="B29" s="99">
        <v>1.3</v>
      </c>
      <c r="C29" s="99" t="s">
        <v>466</v>
      </c>
      <c r="D29" s="85">
        <f>SUMPRODUCT(Фрукты!D29:ZY29,Фрукты!D$3:ZY$3%)</f>
        <v>0</v>
      </c>
      <c r="E29" s="85">
        <f>SUMPRODUCT(Овощи!D29:AAB29,Овощи!D$3:AAB$3%)</f>
        <v>0</v>
      </c>
      <c r="F29" s="85">
        <f>SUMPRODUCT('Орехи и семена'!D29:ZZ29,'Орехи и семена'!D$3:ZZ$3%)</f>
        <v>0</v>
      </c>
      <c r="G29" s="85">
        <f>SUMPRODUCT(Зерновые!D29:AAD29,Зерновые!D$3:AAD$3%)</f>
        <v>0</v>
      </c>
      <c r="H29" s="85">
        <f>SUMPRODUCT(Бобовые!D29:AAA29,Бобовые!D$3:AAA$3%)</f>
        <v>0</v>
      </c>
      <c r="I29" s="85">
        <f>SUMPRODUCT(Масла!D29:ZZ29,Масла!D$3:ZZ$3%)</f>
        <v>0</v>
      </c>
      <c r="J29" s="85">
        <f>SUMPRODUCT(Грибы!D29:ZZ29,Грибы!D$3:ZZ$3%)</f>
        <v>0</v>
      </c>
      <c r="K29" s="85">
        <f>SUMPRODUCT('Травы и специи'!D29:ZV29,'Травы и специи'!D$3:ZV$3%)</f>
        <v>0</v>
      </c>
      <c r="L29" s="85">
        <f>SUMPRODUCT(Добавки!D29:ZZ29,Добавки!D$3:ZZ$3%)</f>
        <v>0</v>
      </c>
      <c r="M29" s="87">
        <f>SUMPRODUCT(Психоактивы!D29:ZZ29,Психоактивы!D$3:ZZ$3%)</f>
        <v>0</v>
      </c>
      <c r="N29" s="88">
        <f>SUMPRODUCT(Животные!D29:ZZ29,Животные!D$3:ZZ$3%)</f>
        <v>0</v>
      </c>
      <c r="O29" s="100">
        <f t="shared" si="2"/>
        <v>0</v>
      </c>
      <c r="P29" s="101">
        <v>1.3</v>
      </c>
      <c r="Q29" s="101" t="s">
        <v>466</v>
      </c>
      <c r="R29" s="90" t="s">
        <v>59</v>
      </c>
      <c r="S29" s="85"/>
      <c r="T29" s="85"/>
      <c r="U29" s="85"/>
      <c r="V29" s="85"/>
      <c r="W29" s="85"/>
      <c r="X29" s="85"/>
    </row>
    <row r="30" spans="1:24" x14ac:dyDescent="0.3">
      <c r="A30" s="85" t="s">
        <v>573</v>
      </c>
      <c r="B30" s="99" t="s">
        <v>457</v>
      </c>
      <c r="C30" s="99">
        <v>1000</v>
      </c>
      <c r="D30" s="85">
        <f>SUMPRODUCT(Фрукты!D30:ZY30,Фрукты!D$3:ZY$3%)</f>
        <v>0</v>
      </c>
      <c r="E30" s="85">
        <f>SUMPRODUCT(Овощи!D30:AAB30,Овощи!D$3:AAB$3%)</f>
        <v>0</v>
      </c>
      <c r="F30" s="85">
        <f>SUMPRODUCT('Орехи и семена'!D30:ZZ30,'Орехи и семена'!D$3:ZZ$3%)</f>
        <v>0</v>
      </c>
      <c r="G30" s="85">
        <f>SUMPRODUCT(Зерновые!D30:AAD30,Зерновые!D$3:AAD$3%)</f>
        <v>0</v>
      </c>
      <c r="H30" s="85">
        <f>SUMPRODUCT(Бобовые!D30:AAA30,Бобовые!D$3:AAA$3%)</f>
        <v>0</v>
      </c>
      <c r="I30" s="85">
        <f>SUMPRODUCT(Масла!D30:ZZ30,Масла!D$3:ZZ$3%)</f>
        <v>0</v>
      </c>
      <c r="J30" s="85">
        <f>SUMPRODUCT(Грибы!D30:ZZ30,Грибы!D$3:ZZ$3%)</f>
        <v>0</v>
      </c>
      <c r="K30" s="85">
        <f>SUMPRODUCT('Травы и специи'!D30:ZV30,'Травы и специи'!D$3:ZV$3%)</f>
        <v>0</v>
      </c>
      <c r="L30" s="85">
        <f>SUMPRODUCT(Добавки!D30:ZZ30,Добавки!D$3:ZZ$3%)</f>
        <v>0</v>
      </c>
      <c r="M30" s="87">
        <f>SUMPRODUCT(Психоактивы!D30:ZZ30,Психоактивы!D$3:ZZ$3%)</f>
        <v>0</v>
      </c>
      <c r="N30" s="88">
        <f>SUMPRODUCT(Животные!D30:ZZ30,Животные!D$3:ZZ$3%)</f>
        <v>0</v>
      </c>
      <c r="O30" s="100">
        <f t="shared" si="2"/>
        <v>0</v>
      </c>
      <c r="P30" s="101" t="s">
        <v>457</v>
      </c>
      <c r="Q30" s="101">
        <v>1000</v>
      </c>
      <c r="R30" s="90" t="s">
        <v>573</v>
      </c>
      <c r="S30" s="85"/>
      <c r="T30" s="85"/>
      <c r="U30" s="85"/>
      <c r="V30" s="85"/>
      <c r="W30" s="85"/>
      <c r="X30" s="85"/>
    </row>
    <row r="31" spans="1:24" x14ac:dyDescent="0.3">
      <c r="A31" s="85" t="s">
        <v>601</v>
      </c>
      <c r="B31" s="99" t="s">
        <v>625</v>
      </c>
      <c r="C31" s="99" t="s">
        <v>455</v>
      </c>
      <c r="D31" s="85">
        <f>SUMPRODUCT(Фрукты!D31:ZY31,Фрукты!D$3:ZY$3%)</f>
        <v>0</v>
      </c>
      <c r="E31" s="85">
        <f>SUMPRODUCT(Овощи!D31:AAB31,Овощи!D$3:AAB$3%)</f>
        <v>0</v>
      </c>
      <c r="F31" s="85">
        <f>SUMPRODUCT('Орехи и семена'!D31:ZZ31,'Орехи и семена'!D$3:ZZ$3%)</f>
        <v>0</v>
      </c>
      <c r="G31" s="85">
        <f>SUMPRODUCT(Зерновые!D31:AAD31,Зерновые!D$3:AAD$3%)</f>
        <v>0</v>
      </c>
      <c r="H31" s="85">
        <f>SUMPRODUCT(Бобовые!D31:AAA31,Бобовые!D$3:AAA$3%)</f>
        <v>0</v>
      </c>
      <c r="I31" s="85">
        <f>SUMPRODUCT(Масла!D31:ZZ31,Масла!D$3:ZZ$3%)</f>
        <v>0</v>
      </c>
      <c r="J31" s="85">
        <f>SUMPRODUCT(Грибы!D31:ZZ31,Грибы!D$3:ZZ$3%)</f>
        <v>0</v>
      </c>
      <c r="K31" s="85">
        <f>SUMPRODUCT('Травы и специи'!D31:ZV31,'Травы и специи'!D$3:ZV$3%)</f>
        <v>0</v>
      </c>
      <c r="L31" s="85">
        <f>SUMPRODUCT(Добавки!D31:ZZ31,Добавки!D$3:ZZ$3%)</f>
        <v>0</v>
      </c>
      <c r="M31" s="87">
        <f>SUMPRODUCT(Психоактивы!D31:ZZ31,Психоактивы!D$3:ZZ$3%)</f>
        <v>0</v>
      </c>
      <c r="N31" s="88">
        <f>SUMPRODUCT(Животные!D31:ZZ31,Животные!D$3:ZZ$3%)</f>
        <v>0</v>
      </c>
      <c r="O31" s="100">
        <f t="shared" si="2"/>
        <v>0</v>
      </c>
      <c r="P31" s="101" t="s">
        <v>625</v>
      </c>
      <c r="Q31" s="101" t="s">
        <v>455</v>
      </c>
      <c r="R31" s="90" t="s">
        <v>601</v>
      </c>
      <c r="S31" s="85"/>
      <c r="T31" s="85"/>
      <c r="U31" s="85"/>
      <c r="V31" s="85"/>
      <c r="W31" s="85"/>
      <c r="X31" s="85"/>
    </row>
    <row r="32" spans="1:24" x14ac:dyDescent="0.3">
      <c r="A32" s="85" t="s">
        <v>26</v>
      </c>
      <c r="B32" s="99">
        <v>900</v>
      </c>
      <c r="C32" s="99">
        <v>3000</v>
      </c>
      <c r="D32" s="85">
        <f>SUMPRODUCT(Фрукты!D32:ZY32,Фрукты!D$3:ZY$3%)</f>
        <v>0</v>
      </c>
      <c r="E32" s="85">
        <f>SUMPRODUCT(Овощи!D32:AAB32,Овощи!D$3:AAB$3%)</f>
        <v>0</v>
      </c>
      <c r="F32" s="85">
        <f>SUMPRODUCT('Орехи и семена'!D32:ZZ32,'Орехи и семена'!D$3:ZZ$3%)</f>
        <v>0</v>
      </c>
      <c r="G32" s="85">
        <f>SUMPRODUCT(Зерновые!D32:AAD32,Зерновые!D$3:AAD$3%)</f>
        <v>0</v>
      </c>
      <c r="H32" s="85">
        <f>SUMPRODUCT(Бобовые!D32:AAA32,Бобовые!D$3:AAA$3%)</f>
        <v>0</v>
      </c>
      <c r="I32" s="85">
        <f>SUMPRODUCT(Масла!D32:ZZ32,Масла!D$3:ZZ$3%)</f>
        <v>0</v>
      </c>
      <c r="J32" s="85">
        <f>SUMPRODUCT(Грибы!D32:ZZ32,Грибы!D$3:ZZ$3%)</f>
        <v>0</v>
      </c>
      <c r="K32" s="85">
        <f>SUMPRODUCT('Травы и специи'!D32:ZV32,'Травы и специи'!D$3:ZV$3%)</f>
        <v>0</v>
      </c>
      <c r="L32" s="85">
        <f>SUMPRODUCT(Добавки!D32:ZZ32,Добавки!D$3:ZZ$3%)</f>
        <v>0</v>
      </c>
      <c r="M32" s="87">
        <f>SUMPRODUCT(Психоактивы!D32:ZZ32,Психоактивы!D$3:ZZ$3%)</f>
        <v>0</v>
      </c>
      <c r="N32" s="88">
        <f>SUMPRODUCT(Животные!D32:ZZ32,Животные!D$3:ZZ$3%)</f>
        <v>0</v>
      </c>
      <c r="O32" s="100">
        <f t="shared" si="2"/>
        <v>0</v>
      </c>
      <c r="P32" s="101">
        <v>900</v>
      </c>
      <c r="Q32" s="101">
        <v>3000</v>
      </c>
      <c r="R32" s="90" t="s">
        <v>26</v>
      </c>
      <c r="S32" s="85"/>
      <c r="T32" s="85"/>
      <c r="U32" s="85"/>
      <c r="V32" s="85"/>
      <c r="W32" s="85"/>
      <c r="X32" s="85"/>
    </row>
    <row r="33" spans="1:24" s="15" customFormat="1" x14ac:dyDescent="0.3">
      <c r="A33" s="106" t="s">
        <v>4</v>
      </c>
      <c r="B33" s="107"/>
      <c r="C33" s="107"/>
      <c r="D33" s="106">
        <f>SUMPRODUCT(Фрукты!D33:ZY33,Фрукты!D$3:ZY$3%)</f>
        <v>0</v>
      </c>
      <c r="E33" s="106">
        <f>SUMPRODUCT(Овощи!D33:AAB33,Овощи!D$3:AAB$3%)</f>
        <v>0</v>
      </c>
      <c r="F33" s="106">
        <f>SUMPRODUCT('Орехи и семена'!D33:ZZ33,'Орехи и семена'!D$3:ZZ$3%)</f>
        <v>0</v>
      </c>
      <c r="G33" s="106">
        <f>SUMPRODUCT(Зерновые!D33:AAD33,Зерновые!D$3:AAD$3%)</f>
        <v>0</v>
      </c>
      <c r="H33" s="106">
        <f>SUMPRODUCT(Бобовые!D33:AAA33,Бобовые!D$3:AAA$3%)</f>
        <v>0</v>
      </c>
      <c r="I33" s="106">
        <f>SUMPRODUCT(Масла!D33:ZZ33,Масла!D$3:ZZ$3%)</f>
        <v>0</v>
      </c>
      <c r="J33" s="106">
        <f>SUMPRODUCT(Грибы!D33:ZZ33,Грибы!D$3:ZZ$3%)</f>
        <v>0</v>
      </c>
      <c r="K33" s="106">
        <f>SUMPRODUCT('Травы и специи'!D33:ZV33,'Травы и специи'!D$3:ZV$3%)</f>
        <v>0</v>
      </c>
      <c r="L33" s="85">
        <f>SUMPRODUCT(Добавки!D33:ZZ33,Добавки!D$3:ZZ$3%)</f>
        <v>0</v>
      </c>
      <c r="M33" s="87">
        <f>SUMPRODUCT(Психоактивы!D33:ZZ33,Психоактивы!D$3:ZZ$3%)</f>
        <v>0</v>
      </c>
      <c r="N33" s="88">
        <f>SUMPRODUCT(Животные!D33:ZZ33,Животные!D$3:ZZ$3%)</f>
        <v>0</v>
      </c>
      <c r="O33" s="100">
        <f t="shared" si="2"/>
        <v>0</v>
      </c>
      <c r="P33" s="108"/>
      <c r="Q33" s="108"/>
      <c r="R33" s="109" t="s">
        <v>4</v>
      </c>
      <c r="S33" s="106"/>
      <c r="T33" s="106"/>
      <c r="U33" s="106"/>
      <c r="V33" s="106"/>
      <c r="W33" s="106"/>
      <c r="X33" s="106"/>
    </row>
    <row r="34" spans="1:24" x14ac:dyDescent="0.3">
      <c r="A34" s="85" t="s">
        <v>27</v>
      </c>
      <c r="B34" s="99" t="s">
        <v>456</v>
      </c>
      <c r="C34" s="99">
        <v>1000</v>
      </c>
      <c r="D34" s="85">
        <f>SUMPRODUCT(Фрукты!D34:ZY34,Фрукты!D$3:ZY$3%)</f>
        <v>0</v>
      </c>
      <c r="E34" s="85">
        <f>SUMPRODUCT(Овощи!D34:AAB34,Овощи!D$3:AAB$3%)</f>
        <v>0</v>
      </c>
      <c r="F34" s="85">
        <f>SUMPRODUCT('Орехи и семена'!D34:ZZ34,'Орехи и семена'!D$3:ZZ$3%)</f>
        <v>0</v>
      </c>
      <c r="G34" s="85">
        <f>SUMPRODUCT(Зерновые!D34:AAD34,Зерновые!D$3:AAD$3%)</f>
        <v>0</v>
      </c>
      <c r="H34" s="85">
        <f>SUMPRODUCT(Бобовые!D34:AAA34,Бобовые!D$3:AAA$3%)</f>
        <v>0</v>
      </c>
      <c r="I34" s="85">
        <f>SUMPRODUCT(Масла!D34:ZZ34,Масла!D$3:ZZ$3%)</f>
        <v>0</v>
      </c>
      <c r="J34" s="85">
        <f>SUMPRODUCT(Грибы!D34:ZZ34,Грибы!D$3:ZZ$3%)</f>
        <v>0</v>
      </c>
      <c r="K34" s="85">
        <f>SUMPRODUCT('Травы и специи'!D34:ZV34,'Травы и специи'!D$3:ZV$3%)</f>
        <v>0</v>
      </c>
      <c r="L34" s="85">
        <f>SUMPRODUCT(Добавки!D34:ZZ34,Добавки!D$3:ZZ$3%)</f>
        <v>0</v>
      </c>
      <c r="M34" s="87">
        <f>SUMPRODUCT(Психоактивы!D34:ZZ34,Психоактивы!D$3:ZZ$3%)</f>
        <v>0</v>
      </c>
      <c r="N34" s="88">
        <f>SUMPRODUCT(Животные!D34:ZZ34,Животные!D$3:ZZ$3%)</f>
        <v>0</v>
      </c>
      <c r="O34" s="100">
        <f t="shared" si="2"/>
        <v>0</v>
      </c>
      <c r="P34" s="101" t="s">
        <v>456</v>
      </c>
      <c r="Q34" s="101">
        <v>1000</v>
      </c>
      <c r="R34" s="90" t="s">
        <v>27</v>
      </c>
      <c r="S34" s="85"/>
      <c r="T34" s="85"/>
      <c r="U34" s="85"/>
      <c r="V34" s="85"/>
      <c r="W34" s="85"/>
      <c r="X34" s="85"/>
    </row>
    <row r="35" spans="1:24" x14ac:dyDescent="0.3">
      <c r="A35" s="85" t="s">
        <v>28</v>
      </c>
      <c r="B35" s="99" t="s">
        <v>604</v>
      </c>
      <c r="C35" s="99">
        <v>100</v>
      </c>
      <c r="D35" s="85">
        <f>SUMPRODUCT(Фрукты!D35:ZY35,Фрукты!D$3:ZY$3%)</f>
        <v>0</v>
      </c>
      <c r="E35" s="85">
        <f>SUMPRODUCT(Овощи!D35:AAB35,Овощи!D$3:AAB$3%)</f>
        <v>0</v>
      </c>
      <c r="F35" s="85">
        <f>SUMPRODUCT('Орехи и семена'!D35:ZZ35,'Орехи и семена'!D$3:ZZ$3%)</f>
        <v>0</v>
      </c>
      <c r="G35" s="85">
        <f>SUMPRODUCT(Зерновые!D35:AAD35,Зерновые!D$3:AAD$3%)</f>
        <v>0</v>
      </c>
      <c r="H35" s="85">
        <f>SUMPRODUCT(Бобовые!D35:AAA35,Бобовые!D$3:AAA$3%)</f>
        <v>0</v>
      </c>
      <c r="I35" s="85">
        <f>SUMPRODUCT(Масла!D35:ZZ35,Масла!D$3:ZZ$3%)</f>
        <v>0</v>
      </c>
      <c r="J35" s="85">
        <f>SUMPRODUCT(Грибы!D35:ZZ35,Грибы!D$3:ZZ$3%)</f>
        <v>0</v>
      </c>
      <c r="K35" s="85">
        <f>SUMPRODUCT('Травы и специи'!D35:ZV35,'Травы и специи'!D$3:ZV$3%)</f>
        <v>0</v>
      </c>
      <c r="L35" s="85">
        <f>SUMPRODUCT(Добавки!D35:ZZ35,Добавки!D$3:ZZ$3%)</f>
        <v>0</v>
      </c>
      <c r="M35" s="87">
        <f>SUMPRODUCT(Психоактивы!D35:ZZ35,Психоактивы!D$3:ZZ$3%)</f>
        <v>0</v>
      </c>
      <c r="N35" s="88">
        <f>SUMPRODUCT(Животные!D35:ZZ35,Животные!D$3:ZZ$3%)</f>
        <v>0</v>
      </c>
      <c r="O35" s="100">
        <f t="shared" si="2"/>
        <v>0</v>
      </c>
      <c r="P35" s="101" t="s">
        <v>604</v>
      </c>
      <c r="Q35" s="101">
        <v>100</v>
      </c>
      <c r="R35" s="90" t="s">
        <v>28</v>
      </c>
      <c r="S35" s="85"/>
      <c r="T35" s="85"/>
      <c r="U35" s="85"/>
      <c r="V35" s="85"/>
      <c r="W35" s="85"/>
      <c r="X35" s="85"/>
    </row>
    <row r="36" spans="1:24" s="15" customFormat="1" x14ac:dyDescent="0.3">
      <c r="A36" s="106" t="s">
        <v>29</v>
      </c>
      <c r="B36" s="107"/>
      <c r="C36" s="107"/>
      <c r="D36" s="106">
        <f>SUMPRODUCT(Фрукты!D36:ZY36,Фрукты!D$3:ZY$3%)</f>
        <v>0</v>
      </c>
      <c r="E36" s="106">
        <f>SUMPRODUCT(Овощи!D36:AAB36,Овощи!D$3:AAB$3%)</f>
        <v>0</v>
      </c>
      <c r="F36" s="106">
        <f>SUMPRODUCT('Орехи и семена'!D36:ZZ36,'Орехи и семена'!D$3:ZZ$3%)</f>
        <v>0</v>
      </c>
      <c r="G36" s="106">
        <f>SUMPRODUCT(Зерновые!D36:AAD36,Зерновые!D$3:AAD$3%)</f>
        <v>0</v>
      </c>
      <c r="H36" s="106">
        <f>SUMPRODUCT(Бобовые!D36:AAA36,Бобовые!D$3:AAA$3%)</f>
        <v>0</v>
      </c>
      <c r="I36" s="106">
        <f>SUMPRODUCT(Масла!D36:ZZ36,Масла!D$3:ZZ$3%)</f>
        <v>0</v>
      </c>
      <c r="J36" s="106">
        <f>SUMPRODUCT(Грибы!D36:ZZ36,Грибы!D$3:ZZ$3%)</f>
        <v>0</v>
      </c>
      <c r="K36" s="106">
        <f>SUMPRODUCT('Травы и специи'!D36:ZV36,'Травы и специи'!D$3:ZV$3%)</f>
        <v>0</v>
      </c>
      <c r="L36" s="85">
        <f>SUMPRODUCT(Добавки!D36:ZZ36,Добавки!D$3:ZZ$3%)</f>
        <v>0</v>
      </c>
      <c r="M36" s="87">
        <f>SUMPRODUCT(Психоактивы!D36:ZZ36,Психоактивы!D$3:ZZ$3%)</f>
        <v>0</v>
      </c>
      <c r="N36" s="88">
        <f>SUMPRODUCT(Животные!D36:ZZ36,Животные!D$3:ZZ$3%)</f>
        <v>0</v>
      </c>
      <c r="O36" s="100">
        <f t="shared" si="2"/>
        <v>0</v>
      </c>
      <c r="P36" s="108"/>
      <c r="Q36" s="108"/>
      <c r="R36" s="109" t="s">
        <v>29</v>
      </c>
      <c r="S36" s="106"/>
      <c r="T36" s="106"/>
      <c r="U36" s="106"/>
      <c r="V36" s="106"/>
      <c r="W36" s="106"/>
      <c r="X36" s="106"/>
    </row>
    <row r="37" spans="1:24" x14ac:dyDescent="0.3">
      <c r="A37" s="85" t="s">
        <v>30</v>
      </c>
      <c r="B37" s="99">
        <v>120</v>
      </c>
      <c r="C37" s="99" t="s">
        <v>455</v>
      </c>
      <c r="D37" s="85">
        <f>SUMPRODUCT(Фрукты!D37:ZY37,Фрукты!D$3:ZY$3%)</f>
        <v>0</v>
      </c>
      <c r="E37" s="85">
        <f>SUMPRODUCT(Овощи!D37:AAB37,Овощи!D$3:AAB$3%)</f>
        <v>0</v>
      </c>
      <c r="F37" s="85">
        <f>SUMPRODUCT('Орехи и семена'!D37:ZZ37,'Орехи и семена'!D$3:ZZ$3%)</f>
        <v>0</v>
      </c>
      <c r="G37" s="85">
        <f>SUMPRODUCT(Зерновые!D37:AAD37,Зерновые!D$3:AAD$3%)</f>
        <v>0</v>
      </c>
      <c r="H37" s="85">
        <f>SUMPRODUCT(Бобовые!D37:AAA37,Бобовые!D$3:AAA$3%)</f>
        <v>0</v>
      </c>
      <c r="I37" s="85">
        <f>SUMPRODUCT(Масла!D37:ZZ37,Масла!D$3:ZZ$3%)</f>
        <v>0</v>
      </c>
      <c r="J37" s="85">
        <f>SUMPRODUCT(Грибы!D37:ZZ37,Грибы!D$3:ZZ$3%)</f>
        <v>0</v>
      </c>
      <c r="K37" s="85">
        <f>SUMPRODUCT('Травы и специи'!D37:ZV37,'Травы и специи'!D$3:ZV$3%)</f>
        <v>0</v>
      </c>
      <c r="L37" s="85">
        <f>SUMPRODUCT(Добавки!D37:ZZ37,Добавки!D$3:ZZ$3%)</f>
        <v>0</v>
      </c>
      <c r="M37" s="87">
        <f>SUMPRODUCT(Психоактивы!D37:ZZ37,Психоактивы!D$3:ZZ$3%)</f>
        <v>0</v>
      </c>
      <c r="N37" s="88">
        <f>SUMPRODUCT(Животные!D37:ZZ37,Животные!D$3:ZZ$3%)</f>
        <v>0</v>
      </c>
      <c r="O37" s="100">
        <f t="shared" si="2"/>
        <v>0</v>
      </c>
      <c r="P37" s="101">
        <v>120</v>
      </c>
      <c r="Q37" s="101" t="s">
        <v>455</v>
      </c>
      <c r="R37" s="90" t="s">
        <v>30</v>
      </c>
      <c r="S37" s="85"/>
      <c r="T37" s="85"/>
      <c r="U37" s="85"/>
      <c r="V37" s="85"/>
      <c r="W37" s="85"/>
      <c r="X37" s="85"/>
    </row>
    <row r="38" spans="1:24" x14ac:dyDescent="0.3">
      <c r="A38" s="85" t="s">
        <v>24</v>
      </c>
      <c r="B38" s="99" t="s">
        <v>459</v>
      </c>
      <c r="C38" s="99" t="s">
        <v>455</v>
      </c>
      <c r="D38" s="85">
        <f>SUMPRODUCT(Фрукты!D38:ZY38,Фрукты!D$3:ZY$3%)</f>
        <v>0</v>
      </c>
      <c r="E38" s="85">
        <f>SUMPRODUCT(Овощи!D38:AAB38,Овощи!D$3:AAB$3%)</f>
        <v>0</v>
      </c>
      <c r="F38" s="85">
        <f>SUMPRODUCT('Орехи и семена'!D38:ZZ38,'Орехи и семена'!D$3:ZZ$3%)</f>
        <v>0</v>
      </c>
      <c r="G38" s="85">
        <f>SUMPRODUCT(Зерновые!D38:AAD38,Зерновые!D$3:AAD$3%)</f>
        <v>0</v>
      </c>
      <c r="H38" s="85">
        <f>SUMPRODUCT(Бобовые!D38:AAA38,Бобовые!D$3:AAA$3%)</f>
        <v>0</v>
      </c>
      <c r="I38" s="85">
        <f>SUMPRODUCT(Масла!D38:ZZ38,Масла!D$3:ZZ$3%)</f>
        <v>0</v>
      </c>
      <c r="J38" s="85">
        <f>SUMPRODUCT(Грибы!D38:ZZ38,Грибы!D$3:ZZ$3%)</f>
        <v>0</v>
      </c>
      <c r="K38" s="85">
        <f>SUMPRODUCT('Травы и специи'!D38:ZV38,'Травы и специи'!D$3:ZV$3%)</f>
        <v>0</v>
      </c>
      <c r="L38" s="85">
        <f>SUMPRODUCT(Добавки!D38:ZZ38,Добавки!D$3:ZZ$3%)</f>
        <v>0</v>
      </c>
      <c r="M38" s="87">
        <f>SUMPRODUCT(Психоактивы!D38:ZZ38,Психоактивы!D$3:ZZ$3%)</f>
        <v>0</v>
      </c>
      <c r="N38" s="88">
        <f>SUMPRODUCT(Животные!D38:ZZ38,Животные!D$3:ZZ$3%)</f>
        <v>0</v>
      </c>
      <c r="O38" s="100">
        <f t="shared" si="2"/>
        <v>0</v>
      </c>
      <c r="P38" s="101" t="s">
        <v>459</v>
      </c>
      <c r="Q38" s="101" t="s">
        <v>455</v>
      </c>
      <c r="R38" s="90" t="s">
        <v>24</v>
      </c>
      <c r="S38" s="85"/>
      <c r="T38" s="85"/>
      <c r="U38" s="85"/>
      <c r="V38" s="85"/>
      <c r="W38" s="85"/>
      <c r="X38" s="85"/>
    </row>
    <row r="39" spans="1:24" x14ac:dyDescent="0.3">
      <c r="A39" s="85" t="s">
        <v>25</v>
      </c>
      <c r="B39" s="99" t="s">
        <v>630</v>
      </c>
      <c r="C39" s="99">
        <v>3500</v>
      </c>
      <c r="D39" s="85">
        <f>SUMPRODUCT(Фрукты!D39:ZY39,Фрукты!D$3:ZY$3%)</f>
        <v>0</v>
      </c>
      <c r="E39" s="85">
        <f>SUMPRODUCT(Овощи!D39:AAB39,Овощи!D$3:AAB$3%)</f>
        <v>0</v>
      </c>
      <c r="F39" s="85">
        <f>SUMPRODUCT('Орехи и семена'!D39:ZZ39,'Орехи и семена'!D$3:ZZ$3%)</f>
        <v>0</v>
      </c>
      <c r="G39" s="85">
        <f>SUMPRODUCT(Зерновые!D39:AAD39,Зерновые!D$3:AAD$3%)</f>
        <v>0</v>
      </c>
      <c r="H39" s="85">
        <f>SUMPRODUCT(Бобовые!D39:AAA39,Бобовые!D$3:AAA$3%)</f>
        <v>0</v>
      </c>
      <c r="I39" s="85">
        <f>SUMPRODUCT(Масла!D39:ZZ39,Масла!D$3:ZZ$3%)</f>
        <v>0</v>
      </c>
      <c r="J39" s="85">
        <f>SUMPRODUCT(Грибы!D39:ZZ39,Грибы!D$3:ZZ$3%)</f>
        <v>0</v>
      </c>
      <c r="K39" s="85">
        <f>SUMPRODUCT('Травы и специи'!D39:ZV39,'Травы и специи'!D$3:ZV$3%)</f>
        <v>0</v>
      </c>
      <c r="L39" s="85">
        <f>SUMPRODUCT(Добавки!D39:ZZ39,Добавки!D$3:ZZ$3%)</f>
        <v>0</v>
      </c>
      <c r="M39" s="87">
        <f>SUMPRODUCT(Психоактивы!D39:ZZ39,Психоактивы!D$3:ZZ$3%)</f>
        <v>0</v>
      </c>
      <c r="N39" s="88">
        <f>SUMPRODUCT(Животные!D39:ZZ39,Животные!D$3:ZZ$3%)</f>
        <v>0</v>
      </c>
      <c r="O39" s="100">
        <f t="shared" si="2"/>
        <v>0</v>
      </c>
      <c r="P39" s="101" t="s">
        <v>630</v>
      </c>
      <c r="Q39" s="101">
        <v>3500</v>
      </c>
      <c r="R39" s="90" t="s">
        <v>25</v>
      </c>
      <c r="S39" s="222"/>
      <c r="T39" s="222"/>
      <c r="U39" s="222"/>
      <c r="V39" s="222"/>
      <c r="W39" s="222"/>
      <c r="X39" s="222"/>
    </row>
    <row r="40" spans="1:24" x14ac:dyDescent="0.3">
      <c r="A40" s="85" t="s">
        <v>467</v>
      </c>
      <c r="B40" s="99"/>
      <c r="C40" s="99"/>
      <c r="D40" s="85">
        <f>SUMPRODUCT(Фрукты!D40:ZY40,Фрукты!D$3:ZY$3%)</f>
        <v>0</v>
      </c>
      <c r="E40" s="85">
        <f>SUMPRODUCT(Овощи!D40:AAB40,Овощи!D$3:AAB$3%)</f>
        <v>0</v>
      </c>
      <c r="F40" s="85">
        <f>SUMPRODUCT('Орехи и семена'!D40:ZZ40,'Орехи и семена'!D$3:ZZ$3%)</f>
        <v>0</v>
      </c>
      <c r="G40" s="85">
        <f>SUMPRODUCT(Зерновые!D40:AAD40,Зерновые!D$3:AAD$3%)</f>
        <v>0</v>
      </c>
      <c r="H40" s="85">
        <f>SUMPRODUCT(Бобовые!D40:AAA40,Бобовые!D$3:AAA$3%)</f>
        <v>0</v>
      </c>
      <c r="I40" s="85">
        <f>SUMPRODUCT(Масла!D40:ZZ40,Масла!D$3:ZZ$3%)</f>
        <v>0</v>
      </c>
      <c r="J40" s="85">
        <f>SUMPRODUCT(Грибы!D40:ZZ40,Грибы!D$3:ZZ$3%)</f>
        <v>0</v>
      </c>
      <c r="K40" s="85">
        <f>SUMPRODUCT('Травы и специи'!D40:ZV40,'Травы и специи'!D$3:ZV$3%)</f>
        <v>0</v>
      </c>
      <c r="L40" s="85">
        <f>SUMPRODUCT(Добавки!D40:ZZ40,Добавки!D$3:ZZ$3%)</f>
        <v>0</v>
      </c>
      <c r="M40" s="87">
        <f>SUMPRODUCT(Психоактивы!D40:ZZ40,Психоактивы!D$3:ZZ$3%)</f>
        <v>0</v>
      </c>
      <c r="N40" s="88">
        <f>SUMPRODUCT(Животные!D40:ZZ40,Животные!D$3:ZZ$3%)</f>
        <v>0</v>
      </c>
      <c r="O40" s="100">
        <f t="shared" si="2"/>
        <v>0</v>
      </c>
      <c r="P40" s="101"/>
      <c r="Q40" s="101"/>
      <c r="R40" s="90" t="s">
        <v>467</v>
      </c>
      <c r="S40" s="85"/>
      <c r="T40" s="85"/>
      <c r="U40" s="85"/>
      <c r="V40" s="85"/>
      <c r="W40" s="85"/>
      <c r="X40" s="85"/>
    </row>
    <row r="41" spans="1:24" s="37" customFormat="1" x14ac:dyDescent="0.3">
      <c r="A41" s="92" t="s">
        <v>53</v>
      </c>
      <c r="B41" s="93"/>
      <c r="C41" s="93"/>
      <c r="D41" s="102"/>
      <c r="E41" s="102"/>
      <c r="F41" s="102"/>
      <c r="G41" s="102"/>
      <c r="H41" s="102"/>
      <c r="I41" s="102"/>
      <c r="J41" s="102"/>
      <c r="K41" s="102"/>
      <c r="L41" s="102"/>
      <c r="M41" s="103"/>
      <c r="N41" s="104"/>
      <c r="O41" s="105"/>
      <c r="P41" s="97"/>
      <c r="Q41" s="97"/>
      <c r="R41" s="98" t="s">
        <v>53</v>
      </c>
      <c r="S41" s="102"/>
      <c r="T41" s="102"/>
      <c r="U41" s="102"/>
      <c r="V41" s="102"/>
      <c r="W41" s="102"/>
      <c r="X41" s="102"/>
    </row>
    <row r="42" spans="1:24" x14ac:dyDescent="0.3">
      <c r="A42" s="85" t="s">
        <v>55</v>
      </c>
      <c r="B42" s="99" t="s">
        <v>469</v>
      </c>
      <c r="C42" s="99" t="s">
        <v>471</v>
      </c>
      <c r="D42" s="85">
        <f>SUMPRODUCT(Фрукты!D42:ZY42,Фрукты!D$3:ZY$3%)</f>
        <v>0</v>
      </c>
      <c r="E42" s="85">
        <f>SUMPRODUCT(Овощи!D42:AAB42,Овощи!D$3:AAB$3%)</f>
        <v>0</v>
      </c>
      <c r="F42" s="85">
        <f>SUMPRODUCT('Орехи и семена'!D42:ZZ42,'Орехи и семена'!D$3:ZZ$3%)</f>
        <v>0</v>
      </c>
      <c r="G42" s="85">
        <f>SUMPRODUCT(Зерновые!D42:AAD42,Зерновые!D$3:AAD$3%)</f>
        <v>0</v>
      </c>
      <c r="H42" s="85">
        <f>SUMPRODUCT(Бобовые!D42:AAA42,Бобовые!D$3:AAA$3%)</f>
        <v>0</v>
      </c>
      <c r="I42" s="85">
        <f>SUMPRODUCT(Масла!D42:ZZ42,Масла!D$3:ZZ$3%)</f>
        <v>0</v>
      </c>
      <c r="J42" s="85">
        <f>SUMPRODUCT(Грибы!D42:ZZ42,Грибы!D$3:ZZ$3%)</f>
        <v>0</v>
      </c>
      <c r="K42" s="85">
        <f>SUMPRODUCT('Травы и специи'!D42:ZV42,'Травы и специи'!D$3:ZV$3%)</f>
        <v>0</v>
      </c>
      <c r="L42" s="85">
        <f>SUMPRODUCT(Добавки!D42:ZZ42,Добавки!D$3:ZZ$3%)</f>
        <v>0</v>
      </c>
      <c r="M42" s="87">
        <f>SUMPRODUCT(Психоактивы!D42:ZZ42,Психоактивы!D$3:ZZ$3%)</f>
        <v>0</v>
      </c>
      <c r="N42" s="88">
        <f>SUMPRODUCT(Животные!D42:ZZ42,Животные!D$3:ZZ$3%)</f>
        <v>0</v>
      </c>
      <c r="O42" s="100">
        <f>ROUND(SUM(D42:N42),2)</f>
        <v>0</v>
      </c>
      <c r="P42" s="101" t="s">
        <v>469</v>
      </c>
      <c r="Q42" s="101" t="s">
        <v>471</v>
      </c>
      <c r="R42" s="90" t="s">
        <v>55</v>
      </c>
      <c r="S42" s="85"/>
      <c r="T42" s="85"/>
      <c r="U42" s="85"/>
      <c r="V42" s="85"/>
      <c r="W42" s="85"/>
      <c r="X42" s="85"/>
    </row>
    <row r="43" spans="1:24" x14ac:dyDescent="0.3">
      <c r="A43" s="85" t="s">
        <v>56</v>
      </c>
      <c r="B43" s="99"/>
      <c r="C43" s="99"/>
      <c r="D43" s="85">
        <f>SUMPRODUCT(Фрукты!D43:ZY43,Фрукты!D$3:ZY$3%)</f>
        <v>0</v>
      </c>
      <c r="E43" s="85">
        <f>SUMPRODUCT(Овощи!D43:AAB43,Овощи!D$3:AAB$3%)</f>
        <v>0</v>
      </c>
      <c r="F43" s="85">
        <f>SUMPRODUCT('Орехи и семена'!D43:ZZ43,'Орехи и семена'!D$3:ZZ$3%)</f>
        <v>0</v>
      </c>
      <c r="G43" s="85">
        <f>SUMPRODUCT(Зерновые!D43:AAD43,Зерновые!D$3:AAD$3%)</f>
        <v>0</v>
      </c>
      <c r="H43" s="85">
        <f>SUMPRODUCT(Бобовые!D43:AAA43,Бобовые!D$3:AAA$3%)</f>
        <v>0</v>
      </c>
      <c r="I43" s="85">
        <f>SUMPRODUCT(Масла!D43:ZZ43,Масла!D$3:ZZ$3%)</f>
        <v>0</v>
      </c>
      <c r="J43" s="85">
        <f>SUMPRODUCT(Грибы!D43:ZZ43,Грибы!D$3:ZZ$3%)</f>
        <v>0</v>
      </c>
      <c r="K43" s="85">
        <f>SUMPRODUCT('Травы и специи'!D43:ZV43,'Травы и специи'!D$3:ZV$3%)</f>
        <v>0</v>
      </c>
      <c r="L43" s="85">
        <f>SUMPRODUCT(Добавки!D43:ZZ43,Добавки!D$3:ZZ$3%)</f>
        <v>0</v>
      </c>
      <c r="M43" s="87">
        <f>SUMPRODUCT(Психоактивы!D43:ZZ43,Психоактивы!D$3:ZZ$3%)</f>
        <v>0</v>
      </c>
      <c r="N43" s="88">
        <f>SUMPRODUCT(Животные!D43:ZZ43,Животные!D$3:ZZ$3%)</f>
        <v>0</v>
      </c>
      <c r="O43" s="100">
        <f t="shared" ref="O43:O44" si="3">ROUND(SUM(D43:N43),2)</f>
        <v>0</v>
      </c>
      <c r="P43" s="101"/>
      <c r="Q43" s="101"/>
      <c r="R43" s="90" t="s">
        <v>56</v>
      </c>
      <c r="S43" s="85"/>
      <c r="T43" s="85"/>
      <c r="U43" s="85"/>
      <c r="V43" s="85"/>
      <c r="W43" s="85"/>
      <c r="X43" s="85"/>
    </row>
    <row r="44" spans="1:24" x14ac:dyDescent="0.3">
      <c r="A44" s="85" t="s">
        <v>57</v>
      </c>
      <c r="B44" s="99"/>
      <c r="C44" s="99"/>
      <c r="D44" s="85">
        <f>SUMPRODUCT(Фрукты!D44:ZY44,Фрукты!D$3:ZY$3%)</f>
        <v>0</v>
      </c>
      <c r="E44" s="85">
        <f>SUMPRODUCT(Овощи!D44:AAB44,Овощи!D$3:AAB$3%)</f>
        <v>0</v>
      </c>
      <c r="F44" s="85">
        <f>SUMPRODUCT('Орехи и семена'!D44:ZZ44,'Орехи и семена'!D$3:ZZ$3%)</f>
        <v>0</v>
      </c>
      <c r="G44" s="85">
        <f>SUMPRODUCT(Зерновые!D44:AAD44,Зерновые!D$3:AAD$3%)</f>
        <v>0</v>
      </c>
      <c r="H44" s="85">
        <f>SUMPRODUCT(Бобовые!D44:AAA44,Бобовые!D$3:AAA$3%)</f>
        <v>0</v>
      </c>
      <c r="I44" s="85">
        <f>SUMPRODUCT(Масла!D44:ZZ44,Масла!D$3:ZZ$3%)</f>
        <v>0</v>
      </c>
      <c r="J44" s="85">
        <f>SUMPRODUCT(Грибы!D44:ZZ44,Грибы!D$3:ZZ$3%)</f>
        <v>0</v>
      </c>
      <c r="K44" s="85">
        <f>SUMPRODUCT('Травы и специи'!D44:ZV44,'Травы и специи'!D$3:ZV$3%)</f>
        <v>0</v>
      </c>
      <c r="L44" s="85">
        <f>SUMPRODUCT(Добавки!D44:ZZ44,Добавки!D$3:ZZ$3%)</f>
        <v>0</v>
      </c>
      <c r="M44" s="87">
        <f>SUMPRODUCT(Психоактивы!D44:ZZ44,Психоактивы!D$3:ZZ$3%)</f>
        <v>0</v>
      </c>
      <c r="N44" s="88">
        <f>SUMPRODUCT(Животные!D44:ZZ44,Животные!D$3:ZZ$3%)</f>
        <v>0</v>
      </c>
      <c r="O44" s="100">
        <f t="shared" si="3"/>
        <v>0</v>
      </c>
      <c r="P44" s="101"/>
      <c r="Q44" s="101"/>
      <c r="R44" s="90" t="s">
        <v>57</v>
      </c>
      <c r="S44" s="85"/>
      <c r="T44" s="85"/>
      <c r="U44" s="85"/>
      <c r="V44" s="85"/>
      <c r="W44" s="85"/>
      <c r="X44" s="85"/>
    </row>
    <row r="45" spans="1:24" x14ac:dyDescent="0.3">
      <c r="A45" s="85" t="s">
        <v>54</v>
      </c>
      <c r="B45" s="99" t="s">
        <v>469</v>
      </c>
      <c r="C45" s="110" t="s">
        <v>472</v>
      </c>
      <c r="D45" s="85">
        <f>SUMPRODUCT(Фрукты!D45:ZY45,Фрукты!D$3:ZY$3%)</f>
        <v>0</v>
      </c>
      <c r="E45" s="85">
        <f>SUMPRODUCT(Овощи!D45:AAB45,Овощи!D$3:AAB$3%)</f>
        <v>0</v>
      </c>
      <c r="F45" s="85">
        <f>SUMPRODUCT('Орехи и семена'!D45:ZZ45,'Орехи и семена'!D$3:ZZ$3%)</f>
        <v>0</v>
      </c>
      <c r="G45" s="85">
        <f>SUMPRODUCT(Зерновые!D45:AAD45,Зерновые!D$3:AAD$3%)</f>
        <v>0</v>
      </c>
      <c r="H45" s="85">
        <f>SUMPRODUCT(Бобовые!D45:AAA45,Бобовые!D$3:AAA$3%)</f>
        <v>0</v>
      </c>
      <c r="I45" s="85">
        <f>SUMPRODUCT(Масла!D45:ZZ45,Масла!D$3:ZZ$3%)</f>
        <v>0</v>
      </c>
      <c r="J45" s="85">
        <f>SUMPRODUCT(Грибы!D45:ZZ45,Грибы!D$3:ZZ$3%)</f>
        <v>0</v>
      </c>
      <c r="K45" s="85">
        <f>SUMPRODUCT('Травы и специи'!D45:ZV45,'Травы и специи'!D$3:ZV$3%)</f>
        <v>0</v>
      </c>
      <c r="L45" s="85">
        <f>SUMPRODUCT(Добавки!D45:ZZ45,Добавки!D$3:ZZ$3%)</f>
        <v>0</v>
      </c>
      <c r="M45" s="87">
        <f>SUMPRODUCT(Психоактивы!D45:ZZ45,Психоактивы!D$3:ZZ$3%)</f>
        <v>0</v>
      </c>
      <c r="N45" s="88">
        <f>SUMPRODUCT(Животные!D45:ZZ45,Животные!D$3:ZZ$3%)</f>
        <v>0</v>
      </c>
      <c r="O45" s="100">
        <f>ROUND(SUM(D45:N45),2)</f>
        <v>0</v>
      </c>
      <c r="P45" s="101" t="s">
        <v>469</v>
      </c>
      <c r="Q45" s="111" t="s">
        <v>472</v>
      </c>
      <c r="R45" s="90" t="s">
        <v>54</v>
      </c>
      <c r="S45" s="85"/>
      <c r="T45" s="85"/>
      <c r="U45" s="85"/>
      <c r="V45" s="85"/>
      <c r="W45" s="85"/>
      <c r="X45" s="85"/>
    </row>
    <row r="46" spans="1:24" s="37" customFormat="1" x14ac:dyDescent="0.3">
      <c r="A46" s="92" t="s">
        <v>34</v>
      </c>
      <c r="B46" s="139" t="s">
        <v>641</v>
      </c>
      <c r="C46" s="93"/>
      <c r="D46" s="102"/>
      <c r="E46" s="102"/>
      <c r="F46" s="102"/>
      <c r="G46" s="102"/>
      <c r="H46" s="102"/>
      <c r="I46" s="102"/>
      <c r="J46" s="102"/>
      <c r="K46" s="102"/>
      <c r="L46" s="102"/>
      <c r="M46" s="103"/>
      <c r="N46" s="104"/>
      <c r="O46" s="105"/>
      <c r="P46" s="148" t="s">
        <v>656</v>
      </c>
      <c r="Q46" s="147" t="s">
        <v>657</v>
      </c>
      <c r="R46" s="98" t="s">
        <v>34</v>
      </c>
      <c r="S46" s="102"/>
      <c r="T46" s="102"/>
      <c r="U46" s="102"/>
      <c r="V46" s="102"/>
      <c r="W46" s="102"/>
      <c r="X46" s="102"/>
    </row>
    <row r="47" spans="1:24" s="3" customFormat="1" x14ac:dyDescent="0.3">
      <c r="A47" s="88" t="s">
        <v>35</v>
      </c>
      <c r="B47" s="32" t="s">
        <v>642</v>
      </c>
      <c r="C47" s="112"/>
      <c r="D47" s="88">
        <f>SUMPRODUCT(Фрукты!D47:ZY47,Фрукты!D$3:ZY$3%)</f>
        <v>0</v>
      </c>
      <c r="E47" s="88">
        <f>SUMPRODUCT(Овощи!D47:AAB47,Овощи!D$3:AAB$3%)</f>
        <v>0</v>
      </c>
      <c r="F47" s="88">
        <f>SUMPRODUCT('Орехи и семена'!D47:ZZ47,'Орехи и семена'!D$3:ZZ$3%)</f>
        <v>0</v>
      </c>
      <c r="G47" s="88">
        <f>SUMPRODUCT(Зерновые!D47:AAD47,Зерновые!D$3:AAD$3%)</f>
        <v>0</v>
      </c>
      <c r="H47" s="88">
        <f>SUMPRODUCT(Бобовые!D47:AAA47,Бобовые!D$3:AAA$3%)</f>
        <v>0</v>
      </c>
      <c r="I47" s="88">
        <f>SUMPRODUCT(Масла!D47:ZZ47,Масла!D$3:ZZ$3%)</f>
        <v>0</v>
      </c>
      <c r="J47" s="88">
        <f>SUMPRODUCT(Грибы!D47:ZZ47,Грибы!D$3:ZZ$3%)</f>
        <v>0</v>
      </c>
      <c r="K47" s="88">
        <f>SUMPRODUCT('Травы и специи'!D47:ZV47,'Травы и специи'!D$3:ZV$3%)</f>
        <v>0</v>
      </c>
      <c r="L47" s="85">
        <f>SUMPRODUCT(Добавки!D47:ZZ47,Добавки!D$3:ZZ$3%)</f>
        <v>0</v>
      </c>
      <c r="M47" s="87">
        <f>SUMPRODUCT(Психоактивы!D47:ZZ47,Психоактивы!D$3:ZZ$3%)</f>
        <v>0</v>
      </c>
      <c r="N47" s="88">
        <f>SUMPRODUCT(Животные!D47:ZZ47,Животные!D$3:ZZ$3%)</f>
        <v>0</v>
      </c>
      <c r="O47" s="100">
        <f>ROUND(SUM(D47:N47),3)</f>
        <v>0</v>
      </c>
      <c r="P47" s="3">
        <f>P2*0.004</f>
        <v>0.24</v>
      </c>
      <c r="Q47" s="144">
        <f>O47/P47</f>
        <v>0</v>
      </c>
      <c r="R47" s="113" t="s">
        <v>35</v>
      </c>
      <c r="S47" s="232" t="s">
        <v>654</v>
      </c>
      <c r="T47" s="88"/>
      <c r="U47" s="88"/>
      <c r="V47" s="88"/>
      <c r="W47" s="88"/>
      <c r="X47" s="88"/>
    </row>
    <row r="48" spans="1:24" s="3" customFormat="1" x14ac:dyDescent="0.3">
      <c r="A48" s="88" t="s">
        <v>36</v>
      </c>
      <c r="B48" s="32" t="s">
        <v>643</v>
      </c>
      <c r="C48" s="112"/>
      <c r="D48" s="88">
        <f>SUMPRODUCT(Фрукты!D48:ZY48,Фрукты!D$3:ZY$3%)</f>
        <v>0</v>
      </c>
      <c r="E48" s="88">
        <f>SUMPRODUCT(Овощи!D48:AAB48,Овощи!D$3:AAB$3%)</f>
        <v>0</v>
      </c>
      <c r="F48" s="88">
        <f>SUMPRODUCT('Орехи и семена'!D48:ZZ48,'Орехи и семена'!D$3:ZZ$3%)</f>
        <v>0</v>
      </c>
      <c r="G48" s="88">
        <f>SUMPRODUCT(Зерновые!D48:AAD48,Зерновые!D$3:AAD$3%)</f>
        <v>0</v>
      </c>
      <c r="H48" s="88">
        <f>SUMPRODUCT(Бобовые!D48:AAA48,Бобовые!D$3:AAA$3%)</f>
        <v>0</v>
      </c>
      <c r="I48" s="88">
        <f>SUMPRODUCT(Масла!D48:ZZ48,Масла!D$3:ZZ$3%)</f>
        <v>0</v>
      </c>
      <c r="J48" s="88">
        <f>SUMPRODUCT(Грибы!D48:ZZ48,Грибы!D$3:ZZ$3%)</f>
        <v>0</v>
      </c>
      <c r="K48" s="88">
        <f>SUMPRODUCT('Травы и специи'!D48:ZV48,'Травы и специи'!D$3:ZV$3%)</f>
        <v>0</v>
      </c>
      <c r="L48" s="85">
        <f>SUMPRODUCT(Добавки!D48:ZZ48,Добавки!D$3:ZZ$3%)</f>
        <v>0</v>
      </c>
      <c r="M48" s="87">
        <f>SUMPRODUCT(Психоактивы!D48:ZZ48,Психоактивы!D$3:ZZ$3%)</f>
        <v>0</v>
      </c>
      <c r="N48" s="88">
        <f>SUMPRODUCT(Животные!D48:ZZ48,Животные!D$3:ZZ$3%)</f>
        <v>0</v>
      </c>
      <c r="O48" s="100">
        <f t="shared" ref="O48:O64" si="4">ROUND(SUM(D48:N48),3)</f>
        <v>0</v>
      </c>
      <c r="P48" s="3">
        <f>P2*0.015</f>
        <v>0.89999999999999991</v>
      </c>
      <c r="Q48" s="144">
        <f t="shared" ref="Q48:Q52" si="5">O48/P48</f>
        <v>0</v>
      </c>
      <c r="R48" s="113" t="s">
        <v>36</v>
      </c>
      <c r="S48" s="233"/>
      <c r="T48" s="88"/>
      <c r="U48" s="88"/>
      <c r="V48" s="88"/>
      <c r="W48" s="88"/>
      <c r="X48" s="88"/>
    </row>
    <row r="49" spans="1:24" s="3" customFormat="1" x14ac:dyDescent="0.3">
      <c r="A49" s="88" t="s">
        <v>37</v>
      </c>
      <c r="B49" s="32" t="s">
        <v>644</v>
      </c>
      <c r="C49" s="112"/>
      <c r="D49" s="88">
        <f>SUMPRODUCT(Фрукты!D49:ZY49,Фрукты!D$3:ZY$3%)</f>
        <v>0</v>
      </c>
      <c r="E49" s="88">
        <f>SUMPRODUCT(Овощи!D49:AAB49,Овощи!D$3:AAB$3%)</f>
        <v>0</v>
      </c>
      <c r="F49" s="88">
        <f>SUMPRODUCT('Орехи и семена'!D49:ZZ49,'Орехи и семена'!D$3:ZZ$3%)</f>
        <v>0</v>
      </c>
      <c r="G49" s="88">
        <f>SUMPRODUCT(Зерновые!D49:AAD49,Зерновые!D$3:AAD$3%)</f>
        <v>0</v>
      </c>
      <c r="H49" s="88">
        <f>SUMPRODUCT(Бобовые!D49:AAA49,Бобовые!D$3:AAA$3%)</f>
        <v>0</v>
      </c>
      <c r="I49" s="88">
        <f>SUMPRODUCT(Масла!D49:ZZ49,Масла!D$3:ZZ$3%)</f>
        <v>0</v>
      </c>
      <c r="J49" s="88">
        <f>SUMPRODUCT(Грибы!D49:ZZ49,Грибы!D$3:ZZ$3%)</f>
        <v>0</v>
      </c>
      <c r="K49" s="88">
        <f>SUMPRODUCT('Травы и специи'!D49:ZV49,'Травы и специи'!D$3:ZV$3%)</f>
        <v>0</v>
      </c>
      <c r="L49" s="85">
        <f>SUMPRODUCT(Добавки!D49:ZZ49,Добавки!D$3:ZZ$3%)</f>
        <v>0</v>
      </c>
      <c r="M49" s="87">
        <f>SUMPRODUCT(Психоактивы!D49:ZZ49,Психоактивы!D$3:ZZ$3%)</f>
        <v>0</v>
      </c>
      <c r="N49" s="88">
        <f>SUMPRODUCT(Животные!D49:ZZ49,Животные!D$3:ZZ$3%)</f>
        <v>0</v>
      </c>
      <c r="O49" s="100">
        <f t="shared" si="4"/>
        <v>0</v>
      </c>
      <c r="P49" s="3">
        <f>P2*0.02</f>
        <v>1.2</v>
      </c>
      <c r="Q49" s="144">
        <f t="shared" si="5"/>
        <v>0</v>
      </c>
      <c r="R49" s="113" t="s">
        <v>37</v>
      </c>
      <c r="S49" s="233"/>
      <c r="T49" s="88"/>
      <c r="U49" s="88"/>
      <c r="V49" s="88"/>
      <c r="W49" s="88"/>
      <c r="X49" s="88"/>
    </row>
    <row r="50" spans="1:24" s="3" customFormat="1" x14ac:dyDescent="0.3">
      <c r="A50" s="88" t="s">
        <v>38</v>
      </c>
      <c r="B50" s="32" t="s">
        <v>645</v>
      </c>
      <c r="C50" s="112"/>
      <c r="D50" s="88">
        <f>SUMPRODUCT(Фрукты!D50:ZY50,Фрукты!D$3:ZY$3%)</f>
        <v>0</v>
      </c>
      <c r="E50" s="88">
        <f>SUMPRODUCT(Овощи!D50:AAB50,Овощи!D$3:AAB$3%)</f>
        <v>0</v>
      </c>
      <c r="F50" s="88">
        <f>SUMPRODUCT('Орехи и семена'!D50:ZZ50,'Орехи и семена'!D$3:ZZ$3%)</f>
        <v>0</v>
      </c>
      <c r="G50" s="88">
        <f>SUMPRODUCT(Зерновые!D50:AAD50,Зерновые!D$3:AAD$3%)</f>
        <v>0</v>
      </c>
      <c r="H50" s="88">
        <f>SUMPRODUCT(Бобовые!D50:AAA50,Бобовые!D$3:AAA$3%)</f>
        <v>0</v>
      </c>
      <c r="I50" s="88">
        <f>SUMPRODUCT(Масла!D50:ZZ50,Масла!D$3:ZZ$3%)</f>
        <v>0</v>
      </c>
      <c r="J50" s="88">
        <f>SUMPRODUCT(Грибы!D50:ZZ50,Грибы!D$3:ZZ$3%)</f>
        <v>0</v>
      </c>
      <c r="K50" s="88">
        <f>SUMPRODUCT('Травы и специи'!D50:ZV50,'Травы и специи'!D$3:ZV$3%)</f>
        <v>0</v>
      </c>
      <c r="L50" s="85">
        <f>SUMPRODUCT(Добавки!D50:ZZ50,Добавки!D$3:ZZ$3%)</f>
        <v>0</v>
      </c>
      <c r="M50" s="87">
        <f>SUMPRODUCT(Психоактивы!D50:ZZ50,Психоактивы!D$3:ZZ$3%)</f>
        <v>0</v>
      </c>
      <c r="N50" s="88">
        <f>SUMPRODUCT(Животные!D50:ZZ50,Животные!D$3:ZZ$3%)</f>
        <v>0</v>
      </c>
      <c r="O50" s="100">
        <f t="shared" si="4"/>
        <v>0</v>
      </c>
      <c r="P50" s="3">
        <f>P2*0.039</f>
        <v>2.34</v>
      </c>
      <c r="Q50" s="144">
        <f t="shared" si="5"/>
        <v>0</v>
      </c>
      <c r="R50" s="113" t="s">
        <v>38</v>
      </c>
      <c r="S50" s="233"/>
      <c r="T50" s="88"/>
      <c r="U50" s="88"/>
      <c r="V50" s="88"/>
      <c r="W50" s="88"/>
      <c r="X50" s="88"/>
    </row>
    <row r="51" spans="1:24" s="3" customFormat="1" x14ac:dyDescent="0.3">
      <c r="A51" s="88" t="s">
        <v>39</v>
      </c>
      <c r="B51" s="32" t="s">
        <v>646</v>
      </c>
      <c r="C51" s="112"/>
      <c r="D51" s="88">
        <f>SUMPRODUCT(Фрукты!D51:ZY51,Фрукты!D$3:ZY$3%)</f>
        <v>0</v>
      </c>
      <c r="E51" s="88">
        <f>SUMPRODUCT(Овощи!D51:AAB51,Овощи!D$3:AAB$3%)</f>
        <v>0</v>
      </c>
      <c r="F51" s="88">
        <f>SUMPRODUCT('Орехи и семена'!D51:ZZ51,'Орехи и семена'!D$3:ZZ$3%)</f>
        <v>0</v>
      </c>
      <c r="G51" s="88">
        <f>SUMPRODUCT(Зерновые!D51:AAD51,Зерновые!D$3:AAD$3%)</f>
        <v>0</v>
      </c>
      <c r="H51" s="88">
        <f>SUMPRODUCT(Бобовые!D51:AAA51,Бобовые!D$3:AAA$3%)</f>
        <v>0</v>
      </c>
      <c r="I51" s="88">
        <f>SUMPRODUCT(Масла!D51:ZZ51,Масла!D$3:ZZ$3%)</f>
        <v>0</v>
      </c>
      <c r="J51" s="88">
        <f>SUMPRODUCT(Грибы!D51:ZZ51,Грибы!D$3:ZZ$3%)</f>
        <v>0</v>
      </c>
      <c r="K51" s="88">
        <f>SUMPRODUCT('Травы и специи'!D51:ZV51,'Травы и специи'!D$3:ZV$3%)</f>
        <v>0</v>
      </c>
      <c r="L51" s="85">
        <f>SUMPRODUCT(Добавки!D51:ZZ51,Добавки!D$3:ZZ$3%)</f>
        <v>0</v>
      </c>
      <c r="M51" s="87">
        <f>SUMPRODUCT(Психоактивы!D51:ZZ51,Психоактивы!D$3:ZZ$3%)</f>
        <v>0</v>
      </c>
      <c r="N51" s="88">
        <f>SUMPRODUCT(Животные!D51:ZZ51,Животные!D$3:ZZ$3%)</f>
        <v>0</v>
      </c>
      <c r="O51" s="100">
        <f t="shared" si="4"/>
        <v>0</v>
      </c>
      <c r="P51" s="3">
        <f>P2*0.03</f>
        <v>1.7999999999999998</v>
      </c>
      <c r="Q51" s="144">
        <f t="shared" si="5"/>
        <v>0</v>
      </c>
      <c r="R51" s="113" t="s">
        <v>39</v>
      </c>
      <c r="S51" s="233"/>
      <c r="T51" s="88"/>
      <c r="U51" s="88"/>
      <c r="V51" s="88"/>
      <c r="W51" s="88"/>
      <c r="X51" s="88"/>
    </row>
    <row r="52" spans="1:24" s="3" customFormat="1" x14ac:dyDescent="0.3">
      <c r="A52" s="88" t="s">
        <v>40</v>
      </c>
      <c r="B52" s="32" t="s">
        <v>647</v>
      </c>
      <c r="C52" s="112"/>
      <c r="D52" s="88">
        <f>SUMPRODUCT(Фрукты!D52:ZY52,Фрукты!D$3:ZY$3%)</f>
        <v>0</v>
      </c>
      <c r="E52" s="88">
        <f>SUMPRODUCT(Овощи!D52:AAB52,Овощи!D$3:AAB$3%)</f>
        <v>0</v>
      </c>
      <c r="F52" s="88">
        <f>SUMPRODUCT('Орехи и семена'!D52:ZZ52,'Орехи и семена'!D$3:ZZ$3%)</f>
        <v>0</v>
      </c>
      <c r="G52" s="88">
        <f>SUMPRODUCT(Зерновые!D52:AAD52,Зерновые!D$3:AAD$3%)</f>
        <v>0</v>
      </c>
      <c r="H52" s="88">
        <f>SUMPRODUCT(Бобовые!D52:AAA52,Бобовые!D$3:AAA$3%)</f>
        <v>0</v>
      </c>
      <c r="I52" s="88">
        <f>SUMPRODUCT(Масла!D52:ZZ52,Масла!D$3:ZZ$3%)</f>
        <v>0</v>
      </c>
      <c r="J52" s="88">
        <f>SUMPRODUCT(Грибы!D52:ZZ52,Грибы!D$3:ZZ$3%)</f>
        <v>0</v>
      </c>
      <c r="K52" s="88">
        <f>SUMPRODUCT('Травы и специи'!D52:ZV52,'Травы и специи'!D$3:ZV$3%)</f>
        <v>0</v>
      </c>
      <c r="L52" s="85">
        <f>SUMPRODUCT(Добавки!D52:ZZ52,Добавки!D$3:ZZ$3%)</f>
        <v>0</v>
      </c>
      <c r="M52" s="87">
        <f>SUMPRODUCT(Психоактивы!D52:ZZ52,Психоактивы!D$3:ZZ$3%)</f>
        <v>0</v>
      </c>
      <c r="N52" s="88">
        <f>SUMPRODUCT(Животные!D52:ZZ52,Животные!D$3:ZZ$3%)</f>
        <v>0</v>
      </c>
      <c r="O52" s="100">
        <f t="shared" si="4"/>
        <v>0</v>
      </c>
      <c r="P52" s="3">
        <f>P2*0.014</f>
        <v>0.84</v>
      </c>
      <c r="Q52" s="144">
        <f t="shared" si="5"/>
        <v>0</v>
      </c>
      <c r="R52" s="113" t="s">
        <v>40</v>
      </c>
      <c r="S52" s="233"/>
      <c r="T52" s="88"/>
      <c r="U52" s="88"/>
      <c r="V52" s="88"/>
      <c r="W52" s="88"/>
      <c r="X52" s="88"/>
    </row>
    <row r="53" spans="1:24" x14ac:dyDescent="0.3">
      <c r="A53" s="85" t="s">
        <v>41</v>
      </c>
      <c r="B53" s="6" t="s">
        <v>648</v>
      </c>
      <c r="C53" s="99"/>
      <c r="D53" s="85">
        <f>SUMPRODUCT(Фрукты!D53:ZY53,Фрукты!D$3:ZY$3%)</f>
        <v>0</v>
      </c>
      <c r="E53" s="85">
        <f>SUMPRODUCT(Овощи!D53:AAB53,Овощи!D$3:AAB$3%)</f>
        <v>0</v>
      </c>
      <c r="F53" s="85">
        <f>SUMPRODUCT('Орехи и семена'!D53:ZZ53,'Орехи и семена'!D$3:ZZ$3%)</f>
        <v>0</v>
      </c>
      <c r="G53" s="85">
        <f>SUMPRODUCT(Зерновые!D53:AAD53,Зерновые!D$3:AAD$3%)</f>
        <v>0</v>
      </c>
      <c r="H53" s="85">
        <f>SUMPRODUCT(Бобовые!D53:AAA53,Бобовые!D$3:AAA$3%)</f>
        <v>0</v>
      </c>
      <c r="I53" s="85">
        <f>SUMPRODUCT(Масла!D53:ZZ53,Масла!D$3:ZZ$3%)</f>
        <v>0</v>
      </c>
      <c r="J53" s="85">
        <f>SUMPRODUCT(Грибы!D53:ZZ53,Грибы!D$3:ZZ$3%)</f>
        <v>0</v>
      </c>
      <c r="K53" s="85">
        <f>SUMPRODUCT('Травы и специи'!D53:ZV53,'Травы и специи'!D$3:ZV$3%)</f>
        <v>0</v>
      </c>
      <c r="L53" s="85">
        <f>SUMPRODUCT(Добавки!D53:ZZ53,Добавки!D$3:ZZ$3%)</f>
        <v>0</v>
      </c>
      <c r="M53" s="87">
        <f>SUMPRODUCT(Психоактивы!D53:ZZ53,Психоактивы!D$3:ZZ$3%)</f>
        <v>0</v>
      </c>
      <c r="N53" s="88">
        <f>SUMPRODUCT(Животные!D53:ZZ53,Животные!D$3:ZZ$3%)</f>
        <v>0</v>
      </c>
      <c r="O53" s="100">
        <f t="shared" si="4"/>
        <v>0</v>
      </c>
      <c r="P53">
        <f>P2*0.0041</f>
        <v>0.24600000000000002</v>
      </c>
      <c r="Q53" s="145">
        <f>O53/P53</f>
        <v>0</v>
      </c>
      <c r="R53" s="90" t="s">
        <v>41</v>
      </c>
      <c r="S53" s="233"/>
      <c r="T53" s="85"/>
      <c r="U53" s="85"/>
      <c r="V53" s="85"/>
      <c r="W53" s="85"/>
      <c r="X53" s="85"/>
    </row>
    <row r="54" spans="1:24" s="3" customFormat="1" x14ac:dyDescent="0.3">
      <c r="A54" s="88" t="s">
        <v>50</v>
      </c>
      <c r="B54" s="154" t="s">
        <v>649</v>
      </c>
      <c r="C54" s="230" t="s">
        <v>658</v>
      </c>
      <c r="D54" s="88">
        <f>SUMPRODUCT(Фрукты!D54:ZY54,Фрукты!D$3:ZY$3%)</f>
        <v>0</v>
      </c>
      <c r="E54" s="88">
        <f>SUMPRODUCT(Овощи!D54:AAB54,Овощи!D$3:AAB$3%)</f>
        <v>0</v>
      </c>
      <c r="F54" s="88">
        <f>SUMPRODUCT('Орехи и семена'!D54:ZZ54,'Орехи и семена'!D$3:ZZ$3%)</f>
        <v>0</v>
      </c>
      <c r="G54" s="88">
        <f>SUMPRODUCT(Зерновые!D54:AAD54,Зерновые!D$3:AAD$3%)</f>
        <v>0</v>
      </c>
      <c r="H54" s="88">
        <f>SUMPRODUCT(Бобовые!D54:AAA54,Бобовые!D$3:AAA$3%)</f>
        <v>0</v>
      </c>
      <c r="I54" s="88">
        <f>SUMPRODUCT(Масла!D54:ZZ54,Масла!D$3:ZZ$3%)</f>
        <v>0</v>
      </c>
      <c r="J54" s="88">
        <f>SUMPRODUCT(Грибы!D54:ZZ54,Грибы!D$3:ZZ$3%)</f>
        <v>0</v>
      </c>
      <c r="K54" s="88">
        <f>SUMPRODUCT('Травы и специи'!D54:ZV54,'Травы и специи'!D$3:ZV$3%)</f>
        <v>0</v>
      </c>
      <c r="L54" s="85">
        <f>SUMPRODUCT(Добавки!D54:ZZ54,Добавки!D$3:ZZ$3%)</f>
        <v>0</v>
      </c>
      <c r="M54" s="87">
        <f>SUMPRODUCT(Психоактивы!D54:ZZ54,Психоактивы!D$3:ZZ$3%)</f>
        <v>0</v>
      </c>
      <c r="N54" s="88">
        <f>SUMPRODUCT(Животные!D54:ZZ54,Животные!D$3:ZZ$3%)</f>
        <v>0</v>
      </c>
      <c r="O54" s="100">
        <f t="shared" si="4"/>
        <v>0</v>
      </c>
      <c r="P54" s="227">
        <f>P2*0.025</f>
        <v>1.5</v>
      </c>
      <c r="Q54" s="228">
        <f>(O54+O55)/P54</f>
        <v>0</v>
      </c>
      <c r="R54" s="113" t="s">
        <v>50</v>
      </c>
      <c r="S54" s="233"/>
      <c r="T54" s="88"/>
      <c r="U54" s="88"/>
      <c r="V54" s="88"/>
      <c r="W54" s="88"/>
      <c r="X54" s="88"/>
    </row>
    <row r="55" spans="1:24" x14ac:dyDescent="0.3">
      <c r="A55" s="85" t="s">
        <v>42</v>
      </c>
      <c r="B55" s="155"/>
      <c r="C55" s="231"/>
      <c r="D55" s="85">
        <f>SUMPRODUCT(Фрукты!D55:ZY55,Фрукты!D$3:ZY$3%)</f>
        <v>0</v>
      </c>
      <c r="E55" s="85">
        <f>SUMPRODUCT(Овощи!D55:AAB55,Овощи!D$3:AAB$3%)</f>
        <v>0</v>
      </c>
      <c r="F55" s="85">
        <f>SUMPRODUCT('Орехи и семена'!D55:ZZ55,'Орехи и семена'!D$3:ZZ$3%)</f>
        <v>0</v>
      </c>
      <c r="G55" s="85">
        <f>SUMPRODUCT(Зерновые!D55:AAD55,Зерновые!D$3:AAD$3%)</f>
        <v>0</v>
      </c>
      <c r="H55" s="85">
        <f>SUMPRODUCT(Бобовые!D55:AAA55,Бобовые!D$3:AAA$3%)</f>
        <v>0</v>
      </c>
      <c r="I55" s="85">
        <f>SUMPRODUCT(Масла!D55:ZZ55,Масла!D$3:ZZ$3%)</f>
        <v>0</v>
      </c>
      <c r="J55" s="85">
        <f>SUMPRODUCT(Грибы!D55:ZZ55,Грибы!D$3:ZZ$3%)</f>
        <v>0</v>
      </c>
      <c r="K55" s="85">
        <f>SUMPRODUCT('Травы и специи'!D55:ZV55,'Травы и специи'!D$3:ZV$3%)</f>
        <v>0</v>
      </c>
      <c r="L55" s="85">
        <f>SUMPRODUCT(Добавки!D55:ZZ55,Добавки!D$3:ZZ$3%)</f>
        <v>0</v>
      </c>
      <c r="M55" s="87">
        <f>SUMPRODUCT(Психоактивы!D55:ZZ55,Психоактивы!D$3:ZZ$3%)</f>
        <v>0</v>
      </c>
      <c r="N55" s="88">
        <f>SUMPRODUCT(Животные!D55:ZZ55,Животные!D$3:ZZ$3%)</f>
        <v>0</v>
      </c>
      <c r="O55" s="100">
        <f t="shared" si="4"/>
        <v>0</v>
      </c>
      <c r="P55" s="155"/>
      <c r="Q55" s="229"/>
      <c r="R55" s="90" t="s">
        <v>42</v>
      </c>
      <c r="S55" s="233"/>
      <c r="T55" s="85"/>
      <c r="U55" s="85"/>
      <c r="V55" s="85"/>
      <c r="W55" s="85"/>
      <c r="X55" s="85"/>
    </row>
    <row r="56" spans="1:24" s="3" customFormat="1" x14ac:dyDescent="0.3">
      <c r="A56" s="88" t="s">
        <v>49</v>
      </c>
      <c r="B56" s="32" t="s">
        <v>650</v>
      </c>
      <c r="C56" s="112"/>
      <c r="D56" s="88">
        <f>SUMPRODUCT(Фрукты!D56:ZY56,Фрукты!D$3:ZY$3%)</f>
        <v>0</v>
      </c>
      <c r="E56" s="88">
        <f>SUMPRODUCT(Овощи!D56:AAB56,Овощи!D$3:AAB$3%)</f>
        <v>0</v>
      </c>
      <c r="F56" s="88">
        <f>SUMPRODUCT('Орехи и семена'!D56:ZZ56,'Орехи и семена'!D$3:ZZ$3%)</f>
        <v>0</v>
      </c>
      <c r="G56" s="88">
        <f>SUMPRODUCT(Зерновые!D56:AAD56,Зерновые!D$3:AAD$3%)</f>
        <v>0</v>
      </c>
      <c r="H56" s="88">
        <f>SUMPRODUCT(Бобовые!D56:AAA56,Бобовые!D$3:AAA$3%)</f>
        <v>0</v>
      </c>
      <c r="I56" s="88">
        <f>SUMPRODUCT(Масла!D56:ZZ56,Масла!D$3:ZZ$3%)</f>
        <v>0</v>
      </c>
      <c r="J56" s="88">
        <f>SUMPRODUCT(Грибы!D56:ZZ56,Грибы!D$3:ZZ$3%)</f>
        <v>0</v>
      </c>
      <c r="K56" s="88">
        <f>SUMPRODUCT('Травы и специи'!D56:ZV56,'Травы и специи'!D$3:ZV$3%)</f>
        <v>0</v>
      </c>
      <c r="L56" s="85">
        <f>SUMPRODUCT(Добавки!D56:ZZ56,Добавки!D$3:ZZ$3%)</f>
        <v>0</v>
      </c>
      <c r="M56" s="87">
        <f>SUMPRODUCT(Психоактивы!D56:ZZ56,Психоактивы!D$3:ZZ$3%)</f>
        <v>0</v>
      </c>
      <c r="N56" s="88">
        <f>SUMPRODUCT(Животные!D56:ZZ56,Животные!D$3:ZZ$3%)</f>
        <v>0</v>
      </c>
      <c r="O56" s="100">
        <f t="shared" si="4"/>
        <v>0</v>
      </c>
      <c r="P56" s="3">
        <f>P2*0.026</f>
        <v>1.5599999999999998</v>
      </c>
      <c r="Q56" s="144">
        <f t="shared" ref="Q56:Q58" si="6">O56/P56</f>
        <v>0</v>
      </c>
      <c r="R56" s="113" t="s">
        <v>49</v>
      </c>
      <c r="S56" s="233"/>
      <c r="T56" s="88"/>
      <c r="U56" s="88"/>
      <c r="V56" s="88"/>
      <c r="W56" s="88"/>
      <c r="X56" s="88"/>
    </row>
    <row r="57" spans="1:24" s="4" customFormat="1" x14ac:dyDescent="0.3">
      <c r="A57" s="114" t="s">
        <v>51</v>
      </c>
      <c r="B57" s="18"/>
      <c r="C57" s="115"/>
      <c r="D57" s="114">
        <f>SUMPRODUCT(Фрукты!D57:ZY57,Фрукты!D$3:ZY$3%)</f>
        <v>0</v>
      </c>
      <c r="E57" s="114">
        <f>SUMPRODUCT(Овощи!D57:AAB57,Овощи!D$3:AAB$3%)</f>
        <v>0</v>
      </c>
      <c r="F57" s="114">
        <f>SUMPRODUCT('Орехи и семена'!D57:ZZ57,'Орехи и семена'!D$3:ZZ$3%)</f>
        <v>0</v>
      </c>
      <c r="G57" s="114">
        <f>SUMPRODUCT(Зерновые!D57:AAD57,Зерновые!D$3:AAD$3%)</f>
        <v>0</v>
      </c>
      <c r="H57" s="114">
        <f>SUMPRODUCT(Бобовые!D57:AAA57,Бобовые!D$3:AAA$3%)</f>
        <v>0</v>
      </c>
      <c r="I57" s="114">
        <f>SUMPRODUCT(Масла!D57:ZZ57,Масла!D$3:ZZ$3%)</f>
        <v>0</v>
      </c>
      <c r="J57" s="114">
        <f>SUMPRODUCT(Грибы!D57:ZZ57,Грибы!D$3:ZZ$3%)</f>
        <v>0</v>
      </c>
      <c r="K57" s="114">
        <f>SUMPRODUCT('Травы и специи'!D57:ZV57,'Травы и специи'!D$3:ZV$3%)</f>
        <v>0</v>
      </c>
      <c r="L57" s="85">
        <f>SUMPRODUCT(Добавки!D57:ZZ57,Добавки!D$3:ZZ$3%)</f>
        <v>0</v>
      </c>
      <c r="M57" s="87">
        <f>SUMPRODUCT(Психоактивы!D57:ZZ57,Психоактивы!D$3:ZZ$3%)</f>
        <v>0</v>
      </c>
      <c r="N57" s="88">
        <f>SUMPRODUCT(Животные!D57:ZZ57,Животные!D$3:ZZ$3%)</f>
        <v>0</v>
      </c>
      <c r="O57" s="100">
        <f t="shared" si="4"/>
        <v>0</v>
      </c>
      <c r="Q57" s="116"/>
      <c r="R57" s="117" t="s">
        <v>51</v>
      </c>
      <c r="S57" s="234" t="s">
        <v>653</v>
      </c>
      <c r="T57" s="114"/>
      <c r="U57" s="114"/>
      <c r="V57" s="114"/>
      <c r="W57" s="114"/>
      <c r="X57" s="114"/>
    </row>
    <row r="58" spans="1:24" s="4" customFormat="1" x14ac:dyDescent="0.3">
      <c r="A58" s="114" t="s">
        <v>52</v>
      </c>
      <c r="B58" s="18" t="s">
        <v>651</v>
      </c>
      <c r="C58" s="115"/>
      <c r="D58" s="114">
        <f>SUMPRODUCT(Фрукты!D58:ZY58,Фрукты!D$3:ZY$3%)</f>
        <v>0</v>
      </c>
      <c r="E58" s="114">
        <f>SUMPRODUCT(Овощи!D58:AAB58,Овощи!D$3:AAB$3%)</f>
        <v>0</v>
      </c>
      <c r="F58" s="114">
        <f>SUMPRODUCT('Орехи и семена'!D58:ZZ58,'Орехи и семена'!D$3:ZZ$3%)</f>
        <v>0</v>
      </c>
      <c r="G58" s="114">
        <f>SUMPRODUCT(Зерновые!D58:AAD58,Зерновые!D$3:AAD$3%)</f>
        <v>0</v>
      </c>
      <c r="H58" s="114">
        <f>SUMPRODUCT(Бобовые!D58:AAA58,Бобовые!D$3:AAA$3%)</f>
        <v>0</v>
      </c>
      <c r="I58" s="114">
        <f>SUMPRODUCT(Масла!D58:ZZ58,Масла!D$3:ZZ$3%)</f>
        <v>0</v>
      </c>
      <c r="J58" s="114">
        <f>SUMPRODUCT(Грибы!D58:ZZ58,Грибы!D$3:ZZ$3%)</f>
        <v>0</v>
      </c>
      <c r="K58" s="114">
        <f>SUMPRODUCT('Травы и специи'!D58:ZV58,'Травы и специи'!D$3:ZV$3%)</f>
        <v>0</v>
      </c>
      <c r="L58" s="85">
        <f>SUMPRODUCT(Добавки!D58:ZZ58,Добавки!D$3:ZZ$3%)</f>
        <v>0</v>
      </c>
      <c r="M58" s="87">
        <f>SUMPRODUCT(Психоактивы!D58:ZZ58,Психоактивы!D$3:ZZ$3%)</f>
        <v>0</v>
      </c>
      <c r="N58" s="88">
        <f>SUMPRODUCT(Животные!D58:ZZ58,Животные!D$3:ZZ$3%)</f>
        <v>0</v>
      </c>
      <c r="O58" s="100">
        <f t="shared" si="4"/>
        <v>0</v>
      </c>
      <c r="P58" s="4">
        <f>P2*0.01</f>
        <v>0.6</v>
      </c>
      <c r="Q58" s="146">
        <f t="shared" si="6"/>
        <v>0</v>
      </c>
      <c r="R58" s="117" t="s">
        <v>52</v>
      </c>
      <c r="S58" s="234"/>
      <c r="T58" s="114"/>
      <c r="U58" s="114"/>
      <c r="V58" s="114"/>
      <c r="W58" s="114"/>
      <c r="X58" s="114"/>
    </row>
    <row r="59" spans="1:24" x14ac:dyDescent="0.3">
      <c r="A59" s="85" t="s">
        <v>43</v>
      </c>
      <c r="B59" s="99"/>
      <c r="C59" s="99"/>
      <c r="D59" s="85">
        <f>SUMPRODUCT(Фрукты!D59:ZY59,Фрукты!D$3:ZY$3%)</f>
        <v>0</v>
      </c>
      <c r="E59" s="85">
        <f>SUMPRODUCT(Овощи!D59:AAB59,Овощи!D$3:AAB$3%)</f>
        <v>0</v>
      </c>
      <c r="F59" s="85">
        <f>SUMPRODUCT('Орехи и семена'!D59:ZZ59,'Орехи и семена'!D$3:ZZ$3%)</f>
        <v>0</v>
      </c>
      <c r="G59" s="85">
        <f>SUMPRODUCT(Зерновые!D59:AAD59,Зерновые!D$3:AAD$3%)</f>
        <v>0</v>
      </c>
      <c r="H59" s="85">
        <f>SUMPRODUCT(Бобовые!D59:AAA59,Бобовые!D$3:AAA$3%)</f>
        <v>0</v>
      </c>
      <c r="I59" s="85">
        <f>SUMPRODUCT(Масла!D59:ZZ59,Масла!D$3:ZZ$3%)</f>
        <v>0</v>
      </c>
      <c r="J59" s="85">
        <f>SUMPRODUCT(Грибы!D59:ZZ59,Грибы!D$3:ZZ$3%)</f>
        <v>0</v>
      </c>
      <c r="K59" s="85">
        <f>SUMPRODUCT('Травы и специи'!D59:ZV59,'Травы и специи'!D$3:ZV$3%)</f>
        <v>0</v>
      </c>
      <c r="L59" s="85">
        <f>SUMPRODUCT(Добавки!D59:ZZ59,Добавки!D$3:ZZ$3%)</f>
        <v>0</v>
      </c>
      <c r="M59" s="87">
        <f>SUMPRODUCT(Психоактивы!D59:ZZ59,Психоактивы!D$3:ZZ$3%)</f>
        <v>0</v>
      </c>
      <c r="N59" s="88">
        <f>SUMPRODUCT(Животные!D59:ZZ59,Животные!D$3:ZZ$3%)</f>
        <v>0</v>
      </c>
      <c r="O59" s="100">
        <f t="shared" si="4"/>
        <v>0</v>
      </c>
      <c r="P59" s="101"/>
      <c r="Q59" s="101"/>
      <c r="R59" s="90" t="s">
        <v>43</v>
      </c>
      <c r="S59" s="85"/>
      <c r="T59" s="85"/>
      <c r="U59" s="85"/>
      <c r="V59" s="85"/>
      <c r="W59" s="85"/>
      <c r="X59" s="85"/>
    </row>
    <row r="60" spans="1:24" x14ac:dyDescent="0.3">
      <c r="A60" s="85" t="s">
        <v>44</v>
      </c>
      <c r="B60" s="99"/>
      <c r="C60" s="99"/>
      <c r="D60" s="85">
        <f>SUMPRODUCT(Фрукты!D60:ZY60,Фрукты!D$3:ZY$3%)</f>
        <v>0</v>
      </c>
      <c r="E60" s="85">
        <f>SUMPRODUCT(Овощи!D60:AAB60,Овощи!D$3:AAB$3%)</f>
        <v>0</v>
      </c>
      <c r="F60" s="85">
        <f>SUMPRODUCT('Орехи и семена'!D60:ZZ60,'Орехи и семена'!D$3:ZZ$3%)</f>
        <v>0</v>
      </c>
      <c r="G60" s="85">
        <f>SUMPRODUCT(Зерновые!D60:AAD60,Зерновые!D$3:AAD$3%)</f>
        <v>0</v>
      </c>
      <c r="H60" s="85">
        <f>SUMPRODUCT(Бобовые!D60:AAA60,Бобовые!D$3:AAA$3%)</f>
        <v>0</v>
      </c>
      <c r="I60" s="85">
        <f>SUMPRODUCT(Масла!D60:ZZ60,Масла!D$3:ZZ$3%)</f>
        <v>0</v>
      </c>
      <c r="J60" s="85">
        <f>SUMPRODUCT(Грибы!D60:ZZ60,Грибы!D$3:ZZ$3%)</f>
        <v>0</v>
      </c>
      <c r="K60" s="85">
        <f>SUMPRODUCT('Травы и специи'!D60:ZV60,'Травы и специи'!D$3:ZV$3%)</f>
        <v>0</v>
      </c>
      <c r="L60" s="85">
        <f>SUMPRODUCT(Добавки!D60:ZZ60,Добавки!D$3:ZZ$3%)</f>
        <v>0</v>
      </c>
      <c r="M60" s="87">
        <f>SUMPRODUCT(Психоактивы!D60:ZZ60,Психоактивы!D$3:ZZ$3%)</f>
        <v>0</v>
      </c>
      <c r="N60" s="88">
        <f>SUMPRODUCT(Животные!D60:ZZ60,Животные!D$3:ZZ$3%)</f>
        <v>0</v>
      </c>
      <c r="O60" s="100">
        <f t="shared" si="4"/>
        <v>0</v>
      </c>
      <c r="P60" s="101"/>
      <c r="Q60" s="101"/>
      <c r="R60" s="90" t="s">
        <v>44</v>
      </c>
      <c r="S60" s="85"/>
      <c r="T60" s="85"/>
      <c r="U60" s="85"/>
      <c r="V60" s="85"/>
      <c r="W60" s="85"/>
      <c r="X60" s="85"/>
    </row>
    <row r="61" spans="1:24" x14ac:dyDescent="0.3">
      <c r="A61" s="85" t="s">
        <v>45</v>
      </c>
      <c r="B61" s="99"/>
      <c r="C61" s="99"/>
      <c r="D61" s="85">
        <f>SUMPRODUCT(Фрукты!D61:ZY61,Фрукты!D$3:ZY$3%)</f>
        <v>0</v>
      </c>
      <c r="E61" s="85">
        <f>SUMPRODUCT(Овощи!D61:AAB61,Овощи!D$3:AAB$3%)</f>
        <v>0</v>
      </c>
      <c r="F61" s="85">
        <f>SUMPRODUCT('Орехи и семена'!D61:ZZ61,'Орехи и семена'!D$3:ZZ$3%)</f>
        <v>0</v>
      </c>
      <c r="G61" s="85">
        <f>SUMPRODUCT(Зерновые!D61:AAD61,Зерновые!D$3:AAD$3%)</f>
        <v>0</v>
      </c>
      <c r="H61" s="85">
        <f>SUMPRODUCT(Бобовые!D61:AAA61,Бобовые!D$3:AAA$3%)</f>
        <v>0</v>
      </c>
      <c r="I61" s="85">
        <f>SUMPRODUCT(Масла!D61:ZZ61,Масла!D$3:ZZ$3%)</f>
        <v>0</v>
      </c>
      <c r="J61" s="85">
        <f>SUMPRODUCT(Грибы!D61:ZZ61,Грибы!D$3:ZZ$3%)</f>
        <v>0</v>
      </c>
      <c r="K61" s="85">
        <f>SUMPRODUCT('Травы и специи'!D61:ZV61,'Травы и специи'!D$3:ZV$3%)</f>
        <v>0</v>
      </c>
      <c r="L61" s="85">
        <f>SUMPRODUCT(Добавки!D61:ZZ61,Добавки!D$3:ZZ$3%)</f>
        <v>0</v>
      </c>
      <c r="M61" s="87">
        <f>SUMPRODUCT(Психоактивы!D61:ZZ61,Психоактивы!D$3:ZZ$3%)</f>
        <v>0</v>
      </c>
      <c r="N61" s="88">
        <f>SUMPRODUCT(Животные!D61:ZZ61,Животные!D$3:ZZ$3%)</f>
        <v>0</v>
      </c>
      <c r="O61" s="100">
        <f t="shared" si="4"/>
        <v>0</v>
      </c>
      <c r="P61" s="101"/>
      <c r="Q61" s="101"/>
      <c r="R61" s="90" t="s">
        <v>45</v>
      </c>
      <c r="S61" s="85"/>
      <c r="T61" s="85"/>
      <c r="U61" s="85"/>
      <c r="V61" s="85"/>
      <c r="W61" s="85"/>
      <c r="X61" s="85"/>
    </row>
    <row r="62" spans="1:24" x14ac:dyDescent="0.3">
      <c r="A62" s="85" t="s">
        <v>46</v>
      </c>
      <c r="B62" s="99"/>
      <c r="C62" s="99"/>
      <c r="D62" s="85">
        <f>SUMPRODUCT(Фрукты!D62:ZY62,Фрукты!D$3:ZY$3%)</f>
        <v>0</v>
      </c>
      <c r="E62" s="85">
        <f>SUMPRODUCT(Овощи!D62:AAB62,Овощи!D$3:AAB$3%)</f>
        <v>0</v>
      </c>
      <c r="F62" s="85">
        <f>SUMPRODUCT('Орехи и семена'!D62:ZZ62,'Орехи и семена'!D$3:ZZ$3%)</f>
        <v>0</v>
      </c>
      <c r="G62" s="85">
        <f>SUMPRODUCT(Зерновые!D62:AAD62,Зерновые!D$3:AAD$3%)</f>
        <v>0</v>
      </c>
      <c r="H62" s="85">
        <f>SUMPRODUCT(Бобовые!D62:AAA62,Бобовые!D$3:AAA$3%)</f>
        <v>0</v>
      </c>
      <c r="I62" s="85">
        <f>SUMPRODUCT(Масла!D62:ZZ62,Масла!D$3:ZZ$3%)</f>
        <v>0</v>
      </c>
      <c r="J62" s="85">
        <f>SUMPRODUCT(Грибы!D62:ZZ62,Грибы!D$3:ZZ$3%)</f>
        <v>0</v>
      </c>
      <c r="K62" s="85">
        <f>SUMPRODUCT('Травы и специи'!D62:ZV62,'Травы и специи'!D$3:ZV$3%)</f>
        <v>0</v>
      </c>
      <c r="L62" s="85">
        <f>SUMPRODUCT(Добавки!D62:ZZ62,Добавки!D$3:ZZ$3%)</f>
        <v>0</v>
      </c>
      <c r="M62" s="87">
        <f>SUMPRODUCT(Психоактивы!D62:ZZ62,Психоактивы!D$3:ZZ$3%)</f>
        <v>0</v>
      </c>
      <c r="N62" s="88">
        <f>SUMPRODUCT(Животные!D62:ZZ62,Животные!D$3:ZZ$3%)</f>
        <v>0</v>
      </c>
      <c r="O62" s="100">
        <f t="shared" si="4"/>
        <v>0</v>
      </c>
      <c r="P62" s="101"/>
      <c r="Q62" s="101"/>
      <c r="R62" s="90" t="s">
        <v>46</v>
      </c>
      <c r="S62" s="85"/>
      <c r="T62" s="85"/>
      <c r="U62" s="85"/>
      <c r="V62" s="85"/>
      <c r="W62" s="85"/>
      <c r="X62" s="85"/>
    </row>
    <row r="63" spans="1:24" x14ac:dyDescent="0.3">
      <c r="A63" s="85" t="s">
        <v>47</v>
      </c>
      <c r="B63" s="99"/>
      <c r="C63" s="99"/>
      <c r="D63" s="85">
        <f>SUMPRODUCT(Фрукты!D63:ZY63,Фрукты!D$3:ZY$3%)</f>
        <v>0</v>
      </c>
      <c r="E63" s="85">
        <f>SUMPRODUCT(Овощи!D63:AAB63,Овощи!D$3:AAB$3%)</f>
        <v>0</v>
      </c>
      <c r="F63" s="85">
        <f>SUMPRODUCT('Орехи и семена'!D63:ZZ63,'Орехи и семена'!D$3:ZZ$3%)</f>
        <v>0</v>
      </c>
      <c r="G63" s="85">
        <f>SUMPRODUCT(Зерновые!D63:AAD63,Зерновые!D$3:AAD$3%)</f>
        <v>0</v>
      </c>
      <c r="H63" s="85">
        <f>SUMPRODUCT(Бобовые!D63:AAA63,Бобовые!D$3:AAA$3%)</f>
        <v>0</v>
      </c>
      <c r="I63" s="85">
        <f>SUMPRODUCT(Масла!D63:ZZ63,Масла!D$3:ZZ$3%)</f>
        <v>0</v>
      </c>
      <c r="J63" s="85">
        <f>SUMPRODUCT(Грибы!D63:ZZ63,Грибы!D$3:ZZ$3%)</f>
        <v>0</v>
      </c>
      <c r="K63" s="85">
        <f>SUMPRODUCT('Травы и специи'!D63:ZV63,'Травы и специи'!D$3:ZV$3%)</f>
        <v>0</v>
      </c>
      <c r="L63" s="85">
        <f>SUMPRODUCT(Добавки!D63:ZZ63,Добавки!D$3:ZZ$3%)</f>
        <v>0</v>
      </c>
      <c r="M63" s="87">
        <f>SUMPRODUCT(Психоактивы!D63:ZZ63,Психоактивы!D$3:ZZ$3%)</f>
        <v>0</v>
      </c>
      <c r="N63" s="88">
        <f>SUMPRODUCT(Животные!D63:ZZ63,Животные!D$3:ZZ$3%)</f>
        <v>0</v>
      </c>
      <c r="O63" s="100">
        <f t="shared" si="4"/>
        <v>0</v>
      </c>
      <c r="P63" s="101"/>
      <c r="Q63" s="101"/>
      <c r="R63" s="90" t="s">
        <v>47</v>
      </c>
      <c r="S63" s="85"/>
      <c r="T63" s="85"/>
      <c r="U63" s="85"/>
      <c r="V63" s="85"/>
      <c r="W63" s="85"/>
      <c r="X63" s="85"/>
    </row>
    <row r="64" spans="1:24" x14ac:dyDescent="0.3">
      <c r="A64" s="85" t="s">
        <v>48</v>
      </c>
      <c r="B64" s="99"/>
      <c r="C64" s="99"/>
      <c r="D64" s="85"/>
      <c r="E64" s="85">
        <f>SUMPRODUCT(Овощи!D64:AAB64,Овощи!D$3:AAB$3%)</f>
        <v>0</v>
      </c>
      <c r="F64" s="85">
        <f>SUMPRODUCT('Орехи и семена'!D64:ZZ64,'Орехи и семена'!D$3:ZZ$3%)</f>
        <v>0</v>
      </c>
      <c r="G64" s="85">
        <f>SUMPRODUCT(Зерновые!D64:AAD64,Зерновые!D$3:AAD$3%)</f>
        <v>0</v>
      </c>
      <c r="H64" s="85">
        <f>SUMPRODUCT(Бобовые!D64:AAA64,Бобовые!D$3:AAA$3%)</f>
        <v>0</v>
      </c>
      <c r="I64" s="85">
        <f>SUMPRODUCT(Масла!D64:ZZ64,Масла!D$3:ZZ$3%)</f>
        <v>0</v>
      </c>
      <c r="J64" s="85">
        <f>SUMPRODUCT(Грибы!D64:ZZ64,Грибы!D$3:ZZ$3%)</f>
        <v>0</v>
      </c>
      <c r="K64" s="85">
        <f>SUMPRODUCT('Травы и специи'!D64:ZV64,'Травы и специи'!D$3:ZV$3%)</f>
        <v>0</v>
      </c>
      <c r="L64" s="85">
        <f>SUMPRODUCT(Добавки!D64:ZZ64,Добавки!D$3:ZZ$3%)</f>
        <v>0</v>
      </c>
      <c r="M64" s="87">
        <f>SUMPRODUCT(Психоактивы!D64:ZZ64,Психоактивы!D$3:ZZ$3%)</f>
        <v>0</v>
      </c>
      <c r="N64" s="88">
        <f>SUMPRODUCT(Животные!D64:ZZ64,Животные!D$3:ZZ$3%)</f>
        <v>0</v>
      </c>
      <c r="O64" s="100">
        <f t="shared" si="4"/>
        <v>0</v>
      </c>
      <c r="P64" s="101"/>
      <c r="Q64" s="101"/>
      <c r="R64" s="90" t="s">
        <v>48</v>
      </c>
      <c r="S64" s="85"/>
      <c r="T64" s="85"/>
      <c r="U64" s="85"/>
      <c r="V64" s="85"/>
      <c r="W64" s="85"/>
      <c r="X64" s="85"/>
    </row>
    <row r="65" spans="1:24" s="37" customFormat="1" x14ac:dyDescent="0.3">
      <c r="A65" s="221" t="s">
        <v>593</v>
      </c>
      <c r="B65" s="226"/>
      <c r="C65" s="226"/>
      <c r="D65" s="102"/>
      <c r="E65" s="102"/>
      <c r="F65" s="102"/>
      <c r="G65" s="102"/>
      <c r="H65" s="102"/>
      <c r="I65" s="102"/>
      <c r="J65" s="102"/>
      <c r="K65" s="102"/>
      <c r="L65" s="102"/>
      <c r="M65" s="103"/>
      <c r="N65" s="104"/>
      <c r="O65" s="118"/>
      <c r="P65" s="119"/>
      <c r="Q65" s="119"/>
      <c r="R65" s="221" t="s">
        <v>593</v>
      </c>
      <c r="S65" s="222"/>
      <c r="T65" s="102"/>
      <c r="U65" s="102"/>
      <c r="V65" s="102"/>
      <c r="W65" s="102"/>
      <c r="X65" s="102"/>
    </row>
    <row r="66" spans="1:24" x14ac:dyDescent="0.3">
      <c r="A66" s="120" t="s">
        <v>583</v>
      </c>
      <c r="B66" s="120" t="s">
        <v>582</v>
      </c>
      <c r="C66" s="120"/>
      <c r="D66" s="85">
        <f>SUMPRODUCT(Фрукты!D66:ZY66,Фрукты!D$3:ZY$3%)</f>
        <v>0</v>
      </c>
      <c r="E66" s="85">
        <f>SUMPRODUCT(Овощи!D66:AAB66,Овощи!D$3:AAB$3%)</f>
        <v>0</v>
      </c>
      <c r="F66" s="85">
        <f>SUMPRODUCT('Орехи и семена'!D66:ZZ66,'Орехи и семена'!D$3:ZZ$3%)</f>
        <v>0</v>
      </c>
      <c r="G66" s="85">
        <f>SUMPRODUCT(Зерновые!D66:AAD66,Зерновые!D$3:AAD$3%)</f>
        <v>0</v>
      </c>
      <c r="H66" s="85">
        <f>SUMPRODUCT(Бобовые!D66:AAA66,Бобовые!D$3:AAA$3%)</f>
        <v>0</v>
      </c>
      <c r="I66" s="85">
        <f>SUMPRODUCT(Масла!D66:ZZ66,Масла!D$3:ZZ$3%)</f>
        <v>0</v>
      </c>
      <c r="J66" s="85">
        <f>SUMPRODUCT(Грибы!D66:ZZ66,Грибы!D$3:ZZ$3%)</f>
        <v>0</v>
      </c>
      <c r="K66" s="85">
        <f>SUMPRODUCT('Травы и специи'!D66:ZV66,'Травы и специи'!D$3:ZV$3%)</f>
        <v>0</v>
      </c>
      <c r="L66" s="85">
        <f>SUMPRODUCT(Добавки!D66:ZZ66,Добавки!D$3:ZZ$3%)</f>
        <v>0</v>
      </c>
      <c r="M66" s="87">
        <f>SUMPRODUCT(Психоактивы!D66:ZZ66,Психоактивы!D$3:ZZ$3%)</f>
        <v>0</v>
      </c>
      <c r="N66" s="88">
        <f>SUMPRODUCT(Животные!D66:ZZ66,Животные!D$3:ZZ$3%)</f>
        <v>0</v>
      </c>
      <c r="O66" s="121">
        <f>ROUND(SUM(D66:N66),2)</f>
        <v>0</v>
      </c>
      <c r="P66" s="122" t="s">
        <v>582</v>
      </c>
      <c r="Q66" s="122"/>
      <c r="R66" s="122" t="s">
        <v>583</v>
      </c>
      <c r="S66" s="85"/>
      <c r="T66" s="85"/>
      <c r="U66" s="85"/>
      <c r="V66" s="85"/>
      <c r="W66" s="85"/>
      <c r="X66" s="85"/>
    </row>
    <row r="67" spans="1:24" x14ac:dyDescent="0.3">
      <c r="A67" s="120" t="s">
        <v>611</v>
      </c>
      <c r="B67" s="123" t="s">
        <v>581</v>
      </c>
      <c r="C67" s="120"/>
      <c r="D67" s="85">
        <f>SUMPRODUCT(Фрукты!D67:ZY67,Фрукты!D$3:ZY$3%)</f>
        <v>0</v>
      </c>
      <c r="E67" s="85">
        <f>SUMPRODUCT(Овощи!D67:AAB67,Овощи!D$3:AAB$3%)</f>
        <v>0</v>
      </c>
      <c r="F67" s="85">
        <f>SUMPRODUCT('Орехи и семена'!D67:ZZ67,'Орехи и семена'!D$3:ZZ$3%)</f>
        <v>0</v>
      </c>
      <c r="G67" s="85">
        <f>SUMPRODUCT(Зерновые!D67:AAD67,Зерновые!D$3:AAD$3%)</f>
        <v>0</v>
      </c>
      <c r="H67" s="85">
        <f>SUMPRODUCT(Бобовые!D67:AAA67,Бобовые!D$3:AAA$3%)</f>
        <v>0</v>
      </c>
      <c r="I67" s="85">
        <f>SUMPRODUCT(Масла!D67:ZZ67,Масла!D$3:ZZ$3%)</f>
        <v>0</v>
      </c>
      <c r="J67" s="85">
        <f>SUMPRODUCT(Грибы!D67:ZZ67,Грибы!D$3:ZZ$3%)</f>
        <v>0</v>
      </c>
      <c r="K67" s="85">
        <f>SUMPRODUCT('Травы и специи'!D67:ZV67,'Травы и специи'!D$3:ZV$3%)</f>
        <v>0</v>
      </c>
      <c r="L67" s="85">
        <f>SUMPRODUCT(Добавки!D67:ZZ67,Добавки!D$3:ZZ$3%)</f>
        <v>0</v>
      </c>
      <c r="M67" s="87">
        <f>SUMPRODUCT(Психоактивы!D67:ZZ67,Психоактивы!D$3:ZZ$3%)</f>
        <v>0</v>
      </c>
      <c r="N67" s="88">
        <f>SUMPRODUCT(Животные!D67:ZZ67,Животные!D$3:ZZ$3%)</f>
        <v>0</v>
      </c>
      <c r="O67" s="121">
        <f>ROUND(SUM(D67:N67),2)</f>
        <v>0</v>
      </c>
      <c r="P67" s="124" t="s">
        <v>581</v>
      </c>
      <c r="Q67" s="122"/>
      <c r="R67" s="122" t="s">
        <v>584</v>
      </c>
      <c r="S67" s="85"/>
      <c r="T67" s="85"/>
      <c r="U67" s="85"/>
      <c r="V67" s="85"/>
      <c r="W67" s="85"/>
      <c r="X67" s="85"/>
    </row>
    <row r="68" spans="1:24" s="47" customFormat="1" x14ac:dyDescent="0.3">
      <c r="A68" s="125" t="s">
        <v>559</v>
      </c>
      <c r="B68" s="126"/>
      <c r="C68" s="127"/>
      <c r="D68" s="128"/>
      <c r="E68" s="128"/>
      <c r="F68" s="128"/>
      <c r="G68" s="128"/>
      <c r="H68" s="128"/>
      <c r="I68" s="128"/>
      <c r="J68" s="128"/>
      <c r="K68" s="128"/>
      <c r="L68" s="128"/>
      <c r="M68" s="129"/>
      <c r="N68" s="130"/>
      <c r="O68" s="131"/>
      <c r="P68" s="132"/>
      <c r="Q68" s="133"/>
      <c r="R68" s="134" t="s">
        <v>559</v>
      </c>
      <c r="S68" s="128"/>
      <c r="T68" s="128"/>
      <c r="U68" s="128"/>
      <c r="V68" s="128"/>
      <c r="W68" s="128"/>
      <c r="X68" s="128"/>
    </row>
    <row r="69" spans="1:24" x14ac:dyDescent="0.3">
      <c r="A69" s="87" t="s">
        <v>560</v>
      </c>
      <c r="B69" s="135" t="s">
        <v>572</v>
      </c>
      <c r="C69" s="135"/>
      <c r="D69" s="85">
        <v>0</v>
      </c>
      <c r="E69" s="85">
        <v>0</v>
      </c>
      <c r="F69" s="85">
        <v>0</v>
      </c>
      <c r="G69" s="85">
        <v>0</v>
      </c>
      <c r="H69" s="85">
        <v>0</v>
      </c>
      <c r="I69" s="85">
        <v>0</v>
      </c>
      <c r="J69" s="85">
        <v>0</v>
      </c>
      <c r="K69" s="85">
        <v>0</v>
      </c>
      <c r="L69" s="85">
        <v>0</v>
      </c>
      <c r="M69" s="87">
        <f>SUMPRODUCT(Психоактивы!D69:ZZ69,Психоактивы!D$3:ZZ$3%)</f>
        <v>0</v>
      </c>
      <c r="N69" s="88">
        <f>SUMPRODUCT(Животные!D66:ZZ66,Животные!D$3:ZZ$3%)</f>
        <v>0</v>
      </c>
      <c r="O69" s="136">
        <f>ROUND(SUM(D69:N69),2)</f>
        <v>0</v>
      </c>
      <c r="P69" s="137" t="s">
        <v>572</v>
      </c>
      <c r="Q69" s="137"/>
      <c r="R69" s="138" t="s">
        <v>560</v>
      </c>
      <c r="S69" s="85"/>
      <c r="T69" s="85"/>
      <c r="U69" s="85"/>
      <c r="V69" s="85"/>
      <c r="W69" s="85"/>
      <c r="X69" s="85"/>
    </row>
    <row r="70" spans="1:24" x14ac:dyDescent="0.3">
      <c r="A70" s="87" t="s">
        <v>561</v>
      </c>
      <c r="B70" s="135" t="s">
        <v>572</v>
      </c>
      <c r="C70" s="135"/>
      <c r="D70" s="85">
        <v>0</v>
      </c>
      <c r="E70" s="85">
        <v>0</v>
      </c>
      <c r="F70" s="85">
        <v>0</v>
      </c>
      <c r="G70" s="85">
        <v>0</v>
      </c>
      <c r="H70" s="85">
        <v>0</v>
      </c>
      <c r="I70" s="85">
        <v>0</v>
      </c>
      <c r="J70" s="85">
        <v>0</v>
      </c>
      <c r="K70" s="85">
        <v>0</v>
      </c>
      <c r="L70" s="85">
        <v>0</v>
      </c>
      <c r="M70" s="87">
        <f>SUMPRODUCT(Психоактивы!D70:ZZ70,Психоактивы!D$3:ZZ$3%)</f>
        <v>0</v>
      </c>
      <c r="N70" s="88">
        <f>SUMPRODUCT(Животные!D67:ZZ67,Животные!D$3:ZZ$3%)</f>
        <v>0</v>
      </c>
      <c r="O70" s="136">
        <f t="shared" ref="O70:O71" si="7">ROUND(SUM(D70:N70),2)</f>
        <v>0</v>
      </c>
      <c r="P70" s="137" t="s">
        <v>572</v>
      </c>
      <c r="Q70" s="137"/>
      <c r="R70" s="138" t="s">
        <v>561</v>
      </c>
      <c r="S70" s="85"/>
      <c r="T70" s="85"/>
      <c r="U70" s="85"/>
      <c r="V70" s="85"/>
      <c r="W70" s="85"/>
      <c r="X70" s="85"/>
    </row>
    <row r="71" spans="1:24" x14ac:dyDescent="0.3">
      <c r="A71" s="87" t="s">
        <v>562</v>
      </c>
      <c r="B71" s="135" t="s">
        <v>572</v>
      </c>
      <c r="C71" s="135"/>
      <c r="D71" s="85">
        <v>0</v>
      </c>
      <c r="E71" s="85">
        <v>0</v>
      </c>
      <c r="F71" s="85">
        <v>0</v>
      </c>
      <c r="G71" s="85">
        <v>0</v>
      </c>
      <c r="H71" s="85">
        <v>0</v>
      </c>
      <c r="I71" s="85">
        <v>0</v>
      </c>
      <c r="J71" s="85">
        <v>0</v>
      </c>
      <c r="K71" s="85">
        <v>0</v>
      </c>
      <c r="L71" s="85">
        <v>0</v>
      </c>
      <c r="M71" s="87">
        <f>SUMPRODUCT(Психоактивы!D71:ZZ71,Психоактивы!D$3:ZZ$3%)</f>
        <v>0</v>
      </c>
      <c r="N71" s="88">
        <f>SUMPRODUCT(Животные!D68:ZZ68,Животные!D$3:ZZ$3%)</f>
        <v>0</v>
      </c>
      <c r="O71" s="136">
        <f t="shared" si="7"/>
        <v>0</v>
      </c>
      <c r="P71" s="137" t="s">
        <v>572</v>
      </c>
      <c r="Q71" s="137"/>
      <c r="R71" s="138" t="s">
        <v>562</v>
      </c>
      <c r="S71" s="85"/>
      <c r="T71" s="85"/>
      <c r="U71" s="85"/>
      <c r="V71" s="85"/>
      <c r="W71" s="85"/>
      <c r="X71" s="85"/>
    </row>
    <row r="72" spans="1:24" x14ac:dyDescent="0.3">
      <c r="O72" s="55"/>
    </row>
    <row r="73" spans="1:24" x14ac:dyDescent="0.3">
      <c r="A73" s="166" t="s">
        <v>623</v>
      </c>
      <c r="B73" s="167"/>
      <c r="C73" s="168"/>
      <c r="O73" s="55"/>
    </row>
    <row r="74" spans="1:24" x14ac:dyDescent="0.3">
      <c r="A74" s="169"/>
      <c r="B74" s="170"/>
      <c r="C74" s="171"/>
      <c r="O74" s="55"/>
    </row>
    <row r="75" spans="1:24" x14ac:dyDescent="0.3">
      <c r="A75" s="169"/>
      <c r="B75" s="170"/>
      <c r="C75" s="171"/>
      <c r="O75" s="55"/>
    </row>
    <row r="76" spans="1:24" x14ac:dyDescent="0.3">
      <c r="A76" s="172"/>
      <c r="B76" s="173"/>
      <c r="C76" s="174"/>
      <c r="O76" s="55"/>
    </row>
    <row r="77" spans="1:24" x14ac:dyDescent="0.3">
      <c r="A77" s="175"/>
      <c r="B77" s="176"/>
      <c r="C77" s="177"/>
      <c r="O77" s="55"/>
    </row>
    <row r="78" spans="1:24" x14ac:dyDescent="0.3">
      <c r="A78" s="69" t="s">
        <v>619</v>
      </c>
      <c r="B78"/>
      <c r="C78"/>
      <c r="O78" s="55"/>
    </row>
    <row r="79" spans="1:24" x14ac:dyDescent="0.3">
      <c r="A79" s="69" t="s">
        <v>620</v>
      </c>
      <c r="B79"/>
      <c r="C79"/>
      <c r="O79" s="55"/>
    </row>
    <row r="80" spans="1:24" x14ac:dyDescent="0.3">
      <c r="B80"/>
      <c r="C80"/>
      <c r="O80" s="55"/>
    </row>
    <row r="81" spans="1:15" x14ac:dyDescent="0.3">
      <c r="A81" s="166" t="s">
        <v>639</v>
      </c>
      <c r="B81" s="167"/>
      <c r="C81" s="168"/>
      <c r="O81" s="55"/>
    </row>
    <row r="82" spans="1:15" x14ac:dyDescent="0.3">
      <c r="A82" s="185"/>
      <c r="B82" s="186"/>
      <c r="C82" s="187"/>
      <c r="O82" s="55"/>
    </row>
    <row r="83" spans="1:15" x14ac:dyDescent="0.3">
      <c r="A83" s="69" t="s">
        <v>640</v>
      </c>
      <c r="O83" s="55"/>
    </row>
    <row r="84" spans="1:15" x14ac:dyDescent="0.3">
      <c r="O84" s="55"/>
    </row>
    <row r="85" spans="1:15" x14ac:dyDescent="0.3">
      <c r="A85" s="157" t="s">
        <v>621</v>
      </c>
      <c r="B85" s="158"/>
      <c r="C85" s="159"/>
      <c r="O85" s="55"/>
    </row>
    <row r="86" spans="1:15" x14ac:dyDescent="0.3">
      <c r="A86" s="160"/>
      <c r="B86" s="161"/>
      <c r="C86" s="162"/>
      <c r="O86" s="55"/>
    </row>
    <row r="87" spans="1:15" x14ac:dyDescent="0.3">
      <c r="A87" s="163"/>
      <c r="B87" s="164"/>
      <c r="C87" s="165"/>
      <c r="O87" s="55"/>
    </row>
    <row r="88" spans="1:15" x14ac:dyDescent="0.3">
      <c r="A88" s="69" t="s">
        <v>622</v>
      </c>
      <c r="O88" s="55"/>
    </row>
    <row r="89" spans="1:15" x14ac:dyDescent="0.3">
      <c r="O89" s="55"/>
    </row>
    <row r="90" spans="1:15" x14ac:dyDescent="0.3">
      <c r="O90" s="55"/>
    </row>
    <row r="91" spans="1:15" x14ac:dyDescent="0.3">
      <c r="O91" s="55"/>
    </row>
    <row r="92" spans="1:15" x14ac:dyDescent="0.3">
      <c r="O92" s="55"/>
    </row>
    <row r="93" spans="1:15" x14ac:dyDescent="0.3">
      <c r="O93" s="55"/>
    </row>
    <row r="94" spans="1:15" x14ac:dyDescent="0.3">
      <c r="O94" s="55"/>
    </row>
    <row r="95" spans="1:15" x14ac:dyDescent="0.3">
      <c r="O95" s="55"/>
    </row>
    <row r="96" spans="1:15" x14ac:dyDescent="0.3">
      <c r="O96" s="55"/>
    </row>
    <row r="97" spans="15:15" x14ac:dyDescent="0.3">
      <c r="O97" s="55"/>
    </row>
    <row r="98" spans="15:15" x14ac:dyDescent="0.3">
      <c r="O98" s="55"/>
    </row>
    <row r="99" spans="15:15" x14ac:dyDescent="0.3">
      <c r="O99" s="55"/>
    </row>
    <row r="100" spans="15:15" x14ac:dyDescent="0.3">
      <c r="O100" s="55"/>
    </row>
    <row r="101" spans="15:15" x14ac:dyDescent="0.3">
      <c r="O101" s="55"/>
    </row>
    <row r="102" spans="15:15" x14ac:dyDescent="0.3">
      <c r="O102" s="55"/>
    </row>
    <row r="103" spans="15:15" x14ac:dyDescent="0.3">
      <c r="O103" s="55"/>
    </row>
    <row r="104" spans="15:15" x14ac:dyDescent="0.3">
      <c r="O104" s="55"/>
    </row>
    <row r="105" spans="15:15" x14ac:dyDescent="0.3">
      <c r="O105" s="55"/>
    </row>
    <row r="106" spans="15:15" x14ac:dyDescent="0.3">
      <c r="O106" s="55"/>
    </row>
    <row r="107" spans="15:15" x14ac:dyDescent="0.3">
      <c r="O107" s="55"/>
    </row>
    <row r="108" spans="15:15" x14ac:dyDescent="0.3">
      <c r="O108" s="55"/>
    </row>
    <row r="109" spans="15:15" x14ac:dyDescent="0.3">
      <c r="O109" s="55"/>
    </row>
    <row r="110" spans="15:15" x14ac:dyDescent="0.3">
      <c r="O110" s="55"/>
    </row>
    <row r="111" spans="15:15" x14ac:dyDescent="0.3">
      <c r="O111" s="55"/>
    </row>
    <row r="112" spans="15:15" x14ac:dyDescent="0.3">
      <c r="O112" s="55"/>
    </row>
    <row r="113" spans="15:15" x14ac:dyDescent="0.3">
      <c r="O113" s="55"/>
    </row>
    <row r="114" spans="15:15" x14ac:dyDescent="0.3">
      <c r="O114" s="55"/>
    </row>
    <row r="115" spans="15:15" x14ac:dyDescent="0.3">
      <c r="O115" s="55"/>
    </row>
    <row r="116" spans="15:15" x14ac:dyDescent="0.3">
      <c r="O116" s="55"/>
    </row>
    <row r="117" spans="15:15" x14ac:dyDescent="0.3">
      <c r="O117" s="55"/>
    </row>
    <row r="118" spans="15:15" x14ac:dyDescent="0.3">
      <c r="O118" s="55"/>
    </row>
    <row r="119" spans="15:15" x14ac:dyDescent="0.3">
      <c r="O119" s="55"/>
    </row>
    <row r="120" spans="15:15" x14ac:dyDescent="0.3">
      <c r="O120" s="55"/>
    </row>
    <row r="121" spans="15:15" x14ac:dyDescent="0.3">
      <c r="O121" s="55"/>
    </row>
    <row r="122" spans="15:15" x14ac:dyDescent="0.3">
      <c r="O122" s="55"/>
    </row>
    <row r="123" spans="15:15" x14ac:dyDescent="0.3">
      <c r="O123" s="55"/>
    </row>
    <row r="124" spans="15:15" x14ac:dyDescent="0.3">
      <c r="O124" s="55"/>
    </row>
    <row r="125" spans="15:15" x14ac:dyDescent="0.3">
      <c r="O125" s="55"/>
    </row>
    <row r="126" spans="15:15" x14ac:dyDescent="0.3">
      <c r="O126" s="55"/>
    </row>
    <row r="127" spans="15:15" x14ac:dyDescent="0.3">
      <c r="O127" s="55"/>
    </row>
    <row r="128" spans="15:15" x14ac:dyDescent="0.3">
      <c r="O128" s="55"/>
    </row>
    <row r="129" spans="15:15" x14ac:dyDescent="0.3">
      <c r="O129" s="55"/>
    </row>
    <row r="130" spans="15:15" x14ac:dyDescent="0.3">
      <c r="O130" s="55"/>
    </row>
    <row r="131" spans="15:15" x14ac:dyDescent="0.3">
      <c r="O131" s="55"/>
    </row>
    <row r="132" spans="15:15" x14ac:dyDescent="0.3">
      <c r="O132" s="55"/>
    </row>
    <row r="133" spans="15:15" x14ac:dyDescent="0.3">
      <c r="O133" s="55"/>
    </row>
    <row r="134" spans="15:15" x14ac:dyDescent="0.3">
      <c r="O134" s="55"/>
    </row>
    <row r="135" spans="15:15" x14ac:dyDescent="0.3">
      <c r="O135" s="55"/>
    </row>
    <row r="136" spans="15:15" x14ac:dyDescent="0.3">
      <c r="O136" s="55"/>
    </row>
    <row r="137" spans="15:15" x14ac:dyDescent="0.3">
      <c r="O137" s="55"/>
    </row>
    <row r="138" spans="15:15" x14ac:dyDescent="0.3">
      <c r="O138" s="55"/>
    </row>
    <row r="139" spans="15:15" x14ac:dyDescent="0.3">
      <c r="O139" s="55"/>
    </row>
    <row r="140" spans="15:15" x14ac:dyDescent="0.3">
      <c r="O140" s="55"/>
    </row>
    <row r="141" spans="15:15" x14ac:dyDescent="0.3">
      <c r="O141" s="55"/>
    </row>
    <row r="142" spans="15:15" x14ac:dyDescent="0.3">
      <c r="O142" s="55"/>
    </row>
    <row r="143" spans="15:15" x14ac:dyDescent="0.3">
      <c r="O143" s="55"/>
    </row>
    <row r="144" spans="15:15" x14ac:dyDescent="0.3">
      <c r="O144" s="55"/>
    </row>
    <row r="145" spans="15:15" x14ac:dyDescent="0.3">
      <c r="O145" s="55"/>
    </row>
    <row r="146" spans="15:15" x14ac:dyDescent="0.3">
      <c r="O146" s="55"/>
    </row>
    <row r="147" spans="15:15" x14ac:dyDescent="0.3">
      <c r="O147" s="55"/>
    </row>
    <row r="148" spans="15:15" x14ac:dyDescent="0.3">
      <c r="O148" s="55"/>
    </row>
    <row r="149" spans="15:15" x14ac:dyDescent="0.3">
      <c r="O149" s="55"/>
    </row>
    <row r="150" spans="15:15" x14ac:dyDescent="0.3">
      <c r="O150" s="55"/>
    </row>
    <row r="151" spans="15:15" x14ac:dyDescent="0.3">
      <c r="O151" s="55"/>
    </row>
  </sheetData>
  <sheetProtection password="E334" sheet="1" objects="1" scenarios="1"/>
  <mergeCells count="19">
    <mergeCell ref="A85:C87"/>
    <mergeCell ref="R65:S65"/>
    <mergeCell ref="P3:R3"/>
    <mergeCell ref="A3:C3"/>
    <mergeCell ref="A65:C65"/>
    <mergeCell ref="S39:X39"/>
    <mergeCell ref="A81:C82"/>
    <mergeCell ref="B54:B55"/>
    <mergeCell ref="P54:P55"/>
    <mergeCell ref="Q54:Q55"/>
    <mergeCell ref="C54:C55"/>
    <mergeCell ref="S47:S56"/>
    <mergeCell ref="S57:S58"/>
    <mergeCell ref="A73:C77"/>
    <mergeCell ref="K1:K2"/>
    <mergeCell ref="F1:F2"/>
    <mergeCell ref="A1:A2"/>
    <mergeCell ref="B1:C1"/>
    <mergeCell ref="B2:C2"/>
  </mergeCells>
  <hyperlinks>
    <hyperlink ref="A85:C87" r:id="rId1" display="Мы выбираем мир без насилия, здоровье и жизнь! " xr:uid="{00000000-0004-0000-0B00-000000000000}"/>
  </hyperlinks>
  <pageMargins left="0.7" right="0.7" top="0.75" bottom="0.75" header="0.3" footer="0.3"/>
  <pageSetup paperSize="9" orientation="portrait" horizontalDpi="360" verticalDpi="360" r:id="rId2"/>
  <drawing r:id="rId3"/>
  <legacy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N81"/>
  <sheetViews>
    <sheetView workbookViewId="0">
      <pane xSplit="3" ySplit="2" topLeftCell="D25" activePane="bottomRight" state="frozen"/>
      <selection pane="topRight" activeCell="D1" sqref="D1"/>
      <selection pane="bottomLeft" activeCell="A3" sqref="A3"/>
      <selection pane="bottomRight" activeCell="G52" sqref="G52"/>
    </sheetView>
  </sheetViews>
  <sheetFormatPr defaultRowHeight="14.4" x14ac:dyDescent="0.3"/>
  <cols>
    <col min="1" max="1" width="25.88671875" customWidth="1"/>
    <col min="2" max="2" width="11" style="6" customWidth="1"/>
    <col min="3" max="3" width="9.109375" style="6"/>
    <col min="117" max="117" width="9.33203125" customWidth="1"/>
  </cols>
  <sheetData>
    <row r="1" spans="1:118" s="1" customFormat="1" x14ac:dyDescent="0.3">
      <c r="A1" s="178"/>
      <c r="B1" s="181" t="s">
        <v>612</v>
      </c>
      <c r="C1" s="181"/>
      <c r="D1" s="156" t="s">
        <v>105</v>
      </c>
      <c r="E1" s="156"/>
      <c r="F1" s="156"/>
      <c r="G1" s="156"/>
      <c r="H1" s="156"/>
      <c r="I1" s="156"/>
      <c r="J1" s="156"/>
      <c r="K1" s="156" t="s">
        <v>111</v>
      </c>
      <c r="L1" s="156"/>
      <c r="M1" s="156"/>
      <c r="N1" s="156"/>
      <c r="O1" s="156" t="s">
        <v>114</v>
      </c>
      <c r="P1" s="156"/>
      <c r="Q1" s="156"/>
      <c r="R1" s="156"/>
      <c r="S1" s="156"/>
      <c r="T1" s="156"/>
      <c r="U1" s="156" t="s">
        <v>118</v>
      </c>
      <c r="V1" s="156"/>
      <c r="W1" s="156"/>
      <c r="X1" s="156"/>
      <c r="Y1" s="156"/>
      <c r="Z1" s="156" t="s">
        <v>124</v>
      </c>
      <c r="AA1" s="156"/>
      <c r="AD1" s="156" t="s">
        <v>123</v>
      </c>
      <c r="AE1" s="156"/>
      <c r="AF1" s="156" t="s">
        <v>125</v>
      </c>
      <c r="AG1" s="156"/>
      <c r="AH1" s="156" t="s">
        <v>126</v>
      </c>
      <c r="AI1" s="156"/>
      <c r="AJ1" s="156" t="s">
        <v>554</v>
      </c>
      <c r="AK1" s="156"/>
      <c r="AL1" s="156"/>
      <c r="AM1" s="156" t="s">
        <v>128</v>
      </c>
      <c r="AN1" s="156"/>
      <c r="AO1" s="156" t="s">
        <v>129</v>
      </c>
      <c r="AP1" s="156"/>
      <c r="AQ1" s="156" t="s">
        <v>130</v>
      </c>
      <c r="AR1" s="156"/>
      <c r="AS1" s="156" t="s">
        <v>131</v>
      </c>
      <c r="AT1" s="156"/>
      <c r="AU1" s="156"/>
      <c r="AV1" s="156" t="s">
        <v>132</v>
      </c>
      <c r="AW1" s="156"/>
      <c r="AX1" s="156"/>
      <c r="AY1" s="156" t="s">
        <v>133</v>
      </c>
      <c r="AZ1" s="156"/>
      <c r="BA1" s="156" t="s">
        <v>134</v>
      </c>
      <c r="BB1" s="156"/>
      <c r="BC1" s="156" t="s">
        <v>136</v>
      </c>
      <c r="BD1" s="156"/>
      <c r="BE1" s="156" t="s">
        <v>138</v>
      </c>
      <c r="BF1" s="156"/>
      <c r="BG1" s="156" t="s">
        <v>139</v>
      </c>
      <c r="BH1" s="156"/>
      <c r="BI1" s="156"/>
      <c r="BJ1" s="1" t="s">
        <v>140</v>
      </c>
      <c r="BK1" s="1" t="s">
        <v>142</v>
      </c>
      <c r="BL1" s="156" t="s">
        <v>141</v>
      </c>
      <c r="BM1" s="156"/>
      <c r="BN1" s="156" t="s">
        <v>143</v>
      </c>
      <c r="BO1" s="156"/>
      <c r="BP1" s="156"/>
      <c r="BQ1" s="156" t="s">
        <v>145</v>
      </c>
      <c r="BR1" s="156"/>
      <c r="BS1" s="156"/>
      <c r="BT1" s="156" t="s">
        <v>146</v>
      </c>
      <c r="BU1" s="156"/>
      <c r="BV1" s="156" t="s">
        <v>147</v>
      </c>
      <c r="BW1" s="156"/>
      <c r="BX1" s="156" t="s">
        <v>298</v>
      </c>
      <c r="BY1" s="156"/>
      <c r="BZ1" s="156" t="s">
        <v>304</v>
      </c>
      <c r="CA1" s="156"/>
      <c r="CB1" s="156"/>
      <c r="CC1" s="156"/>
      <c r="CD1" s="1" t="s">
        <v>305</v>
      </c>
      <c r="CE1" s="1" t="s">
        <v>306</v>
      </c>
      <c r="CF1" s="1" t="s">
        <v>307</v>
      </c>
      <c r="CG1" s="156" t="s">
        <v>308</v>
      </c>
      <c r="CH1" s="156"/>
      <c r="CI1" s="1" t="s">
        <v>309</v>
      </c>
      <c r="CJ1" s="156" t="s">
        <v>299</v>
      </c>
      <c r="CK1" s="156"/>
      <c r="CL1" s="1" t="s">
        <v>300</v>
      </c>
      <c r="CM1" s="156" t="s">
        <v>301</v>
      </c>
      <c r="CN1" s="156"/>
      <c r="CO1" s="156"/>
      <c r="CP1" s="156" t="s">
        <v>302</v>
      </c>
      <c r="CQ1" s="156"/>
      <c r="CR1" s="156"/>
      <c r="CS1" s="156" t="s">
        <v>303</v>
      </c>
      <c r="CT1" s="156"/>
      <c r="CU1" s="156"/>
      <c r="CV1" s="156"/>
      <c r="CW1" s="156" t="s">
        <v>399</v>
      </c>
      <c r="CX1" s="156"/>
      <c r="CY1" s="156"/>
      <c r="CZ1" s="156" t="s">
        <v>402</v>
      </c>
      <c r="DA1" s="156"/>
      <c r="DB1" s="156" t="s">
        <v>453</v>
      </c>
      <c r="DC1" s="156"/>
      <c r="DD1" s="156" t="s">
        <v>447</v>
      </c>
      <c r="DE1" s="156"/>
      <c r="DF1" s="156" t="s">
        <v>448</v>
      </c>
      <c r="DG1" s="156"/>
      <c r="DH1" s="1" t="s">
        <v>449</v>
      </c>
      <c r="DI1" s="1" t="s">
        <v>450</v>
      </c>
      <c r="DJ1" s="1" t="s">
        <v>451</v>
      </c>
      <c r="DK1" s="1" t="s">
        <v>452</v>
      </c>
      <c r="DL1" s="1" t="s">
        <v>403</v>
      </c>
      <c r="DM1" s="1" t="s">
        <v>443</v>
      </c>
      <c r="DN1" s="1" t="s">
        <v>404</v>
      </c>
    </row>
    <row r="2" spans="1:118" x14ac:dyDescent="0.3">
      <c r="A2" s="179"/>
      <c r="B2" s="180" t="s">
        <v>613</v>
      </c>
      <c r="C2" s="180"/>
      <c r="D2" s="12" t="s">
        <v>106</v>
      </c>
      <c r="E2" s="12" t="s">
        <v>107</v>
      </c>
      <c r="F2" s="12" t="s">
        <v>109</v>
      </c>
      <c r="G2" s="12" t="s">
        <v>108</v>
      </c>
      <c r="H2" s="11" t="s">
        <v>588</v>
      </c>
      <c r="I2" s="13" t="s">
        <v>586</v>
      </c>
      <c r="J2" s="9" t="s">
        <v>110</v>
      </c>
      <c r="K2" s="12" t="s">
        <v>112</v>
      </c>
      <c r="L2" s="12" t="s">
        <v>113</v>
      </c>
      <c r="M2" s="20" t="s">
        <v>590</v>
      </c>
      <c r="N2" s="20" t="s">
        <v>589</v>
      </c>
      <c r="O2" s="12" t="s">
        <v>106</v>
      </c>
      <c r="P2" s="12" t="s">
        <v>109</v>
      </c>
      <c r="Q2" s="12" t="s">
        <v>108</v>
      </c>
      <c r="R2" s="13" t="s">
        <v>115</v>
      </c>
      <c r="S2" s="10" t="s">
        <v>116</v>
      </c>
      <c r="T2" s="11" t="s">
        <v>587</v>
      </c>
      <c r="U2" s="12" t="s">
        <v>112</v>
      </c>
      <c r="V2" s="11" t="s">
        <v>119</v>
      </c>
      <c r="W2" s="11" t="s">
        <v>120</v>
      </c>
      <c r="X2" s="11" t="s">
        <v>117</v>
      </c>
      <c r="Y2" s="11" t="s">
        <v>121</v>
      </c>
      <c r="Z2" s="12" t="s">
        <v>67</v>
      </c>
      <c r="AA2" s="11" t="s">
        <v>122</v>
      </c>
      <c r="AB2" s="20" t="s">
        <v>659</v>
      </c>
      <c r="AC2" s="20" t="s">
        <v>660</v>
      </c>
      <c r="AD2" s="12" t="s">
        <v>67</v>
      </c>
      <c r="AE2" s="11" t="s">
        <v>122</v>
      </c>
      <c r="AF2" s="12" t="s">
        <v>67</v>
      </c>
      <c r="AG2" s="11" t="s">
        <v>122</v>
      </c>
      <c r="AH2" s="12" t="s">
        <v>67</v>
      </c>
      <c r="AI2" s="11" t="s">
        <v>122</v>
      </c>
      <c r="AJ2" s="12" t="s">
        <v>67</v>
      </c>
      <c r="AK2" s="11" t="s">
        <v>122</v>
      </c>
      <c r="AL2" s="10" t="s">
        <v>127</v>
      </c>
      <c r="AM2" s="12" t="s">
        <v>71</v>
      </c>
      <c r="AN2" s="11" t="s">
        <v>117</v>
      </c>
      <c r="AO2" s="12" t="s">
        <v>71</v>
      </c>
      <c r="AP2" s="11" t="s">
        <v>117</v>
      </c>
      <c r="AQ2" s="12" t="s">
        <v>71</v>
      </c>
      <c r="AR2" s="11" t="s">
        <v>117</v>
      </c>
      <c r="AS2" s="12" t="s">
        <v>67</v>
      </c>
      <c r="AT2" s="11" t="s">
        <v>122</v>
      </c>
      <c r="AU2" s="13" t="s">
        <v>99</v>
      </c>
      <c r="AV2" s="12" t="s">
        <v>67</v>
      </c>
      <c r="AW2" s="11" t="s">
        <v>122</v>
      </c>
      <c r="AX2" s="20" t="s">
        <v>454</v>
      </c>
      <c r="AY2" s="12" t="s">
        <v>71</v>
      </c>
      <c r="AZ2" s="11" t="s">
        <v>117</v>
      </c>
      <c r="BA2" s="12" t="s">
        <v>71</v>
      </c>
      <c r="BB2" s="11" t="s">
        <v>135</v>
      </c>
      <c r="BC2" s="12" t="s">
        <v>137</v>
      </c>
      <c r="BD2" s="11" t="s">
        <v>585</v>
      </c>
      <c r="BE2" s="12" t="s">
        <v>67</v>
      </c>
      <c r="BF2" s="11" t="s">
        <v>122</v>
      </c>
      <c r="BG2" s="12" t="s">
        <v>71</v>
      </c>
      <c r="BH2" s="11" t="s">
        <v>117</v>
      </c>
      <c r="BI2" s="20" t="s">
        <v>454</v>
      </c>
      <c r="BJ2" s="12" t="s">
        <v>71</v>
      </c>
      <c r="BK2" s="12" t="s">
        <v>71</v>
      </c>
      <c r="BL2" s="12" t="s">
        <v>67</v>
      </c>
      <c r="BM2" s="11" t="s">
        <v>122</v>
      </c>
      <c r="BN2" s="12" t="s">
        <v>67</v>
      </c>
      <c r="BO2" s="11" t="s">
        <v>122</v>
      </c>
      <c r="BP2" s="10" t="s">
        <v>144</v>
      </c>
      <c r="BQ2" s="12" t="s">
        <v>71</v>
      </c>
      <c r="BR2" s="11" t="s">
        <v>117</v>
      </c>
      <c r="BS2" s="13" t="s">
        <v>81</v>
      </c>
      <c r="BT2" s="12" t="s">
        <v>108</v>
      </c>
      <c r="BU2" s="12" t="s">
        <v>106</v>
      </c>
      <c r="BV2" s="12" t="s">
        <v>71</v>
      </c>
      <c r="BW2" s="11" t="s">
        <v>117</v>
      </c>
      <c r="BX2" s="12" t="s">
        <v>71</v>
      </c>
      <c r="BY2" s="11" t="s">
        <v>117</v>
      </c>
      <c r="BZ2" s="12" t="s">
        <v>71</v>
      </c>
      <c r="CA2" s="11" t="s">
        <v>117</v>
      </c>
      <c r="CB2" s="10" t="s">
        <v>87</v>
      </c>
      <c r="CC2" s="13" t="s">
        <v>81</v>
      </c>
      <c r="CD2" s="12" t="s">
        <v>71</v>
      </c>
      <c r="CE2" s="12" t="s">
        <v>71</v>
      </c>
      <c r="CF2" s="12" t="s">
        <v>71</v>
      </c>
      <c r="CG2" s="12" t="s">
        <v>71</v>
      </c>
      <c r="CH2" s="11" t="s">
        <v>117</v>
      </c>
      <c r="CI2" s="12" t="s">
        <v>71</v>
      </c>
      <c r="CJ2" s="12" t="s">
        <v>71</v>
      </c>
      <c r="CK2" s="11" t="s">
        <v>117</v>
      </c>
      <c r="CL2" s="12" t="s">
        <v>71</v>
      </c>
      <c r="CM2" s="12" t="s">
        <v>71</v>
      </c>
      <c r="CN2" s="11" t="s">
        <v>117</v>
      </c>
      <c r="CO2" s="10" t="s">
        <v>87</v>
      </c>
      <c r="CP2" s="12" t="s">
        <v>67</v>
      </c>
      <c r="CQ2" s="11" t="s">
        <v>122</v>
      </c>
      <c r="CR2" s="10" t="s">
        <v>87</v>
      </c>
      <c r="CS2" s="12" t="s">
        <v>602</v>
      </c>
      <c r="CT2" s="11" t="s">
        <v>603</v>
      </c>
      <c r="CU2" s="10" t="s">
        <v>87</v>
      </c>
      <c r="CV2" s="13" t="s">
        <v>81</v>
      </c>
      <c r="CW2" s="12" t="s">
        <v>71</v>
      </c>
      <c r="CX2" s="11" t="s">
        <v>400</v>
      </c>
      <c r="CY2" s="11" t="s">
        <v>401</v>
      </c>
      <c r="CZ2" s="12" t="s">
        <v>67</v>
      </c>
      <c r="DA2" s="11" t="s">
        <v>122</v>
      </c>
      <c r="DB2" s="12" t="s">
        <v>71</v>
      </c>
      <c r="DC2" s="11" t="s">
        <v>117</v>
      </c>
      <c r="DD2" s="12" t="s">
        <v>71</v>
      </c>
      <c r="DE2" s="9" t="s">
        <v>80</v>
      </c>
      <c r="DF2" s="12" t="s">
        <v>67</v>
      </c>
      <c r="DG2" s="9" t="s">
        <v>282</v>
      </c>
      <c r="DH2" s="12" t="s">
        <v>67</v>
      </c>
      <c r="DI2" s="12" t="s">
        <v>67</v>
      </c>
      <c r="DJ2" s="12" t="s">
        <v>67</v>
      </c>
      <c r="DK2" s="12" t="s">
        <v>71</v>
      </c>
      <c r="DL2" s="12" t="s">
        <v>71</v>
      </c>
      <c r="DM2" s="12" t="s">
        <v>71</v>
      </c>
      <c r="DN2" s="12" t="s">
        <v>71</v>
      </c>
    </row>
    <row r="3" spans="1:118" x14ac:dyDescent="0.3">
      <c r="A3" s="182" t="s">
        <v>521</v>
      </c>
      <c r="B3" s="183"/>
      <c r="C3" s="18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</row>
    <row r="4" spans="1:118" s="38" customFormat="1" x14ac:dyDescent="0.3">
      <c r="A4" s="28" t="s">
        <v>1</v>
      </c>
      <c r="B4" s="40" t="s">
        <v>31</v>
      </c>
      <c r="C4" s="40" t="s">
        <v>470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</row>
    <row r="5" spans="1:118" x14ac:dyDescent="0.3">
      <c r="A5" t="s">
        <v>5</v>
      </c>
      <c r="B5" s="6" t="s">
        <v>636</v>
      </c>
      <c r="D5">
        <v>94.52</v>
      </c>
      <c r="E5">
        <v>94.78</v>
      </c>
      <c r="F5">
        <v>95.28</v>
      </c>
      <c r="G5">
        <v>93</v>
      </c>
      <c r="H5">
        <v>80.63</v>
      </c>
      <c r="I5">
        <v>93.9</v>
      </c>
      <c r="J5">
        <v>14.56</v>
      </c>
      <c r="K5">
        <v>95.23</v>
      </c>
      <c r="L5">
        <v>96.73</v>
      </c>
      <c r="M5">
        <v>94.08</v>
      </c>
      <c r="N5">
        <v>94.33</v>
      </c>
      <c r="O5">
        <v>92.21</v>
      </c>
      <c r="P5">
        <v>92.02</v>
      </c>
      <c r="Q5">
        <v>93.89</v>
      </c>
      <c r="R5">
        <v>78.95</v>
      </c>
      <c r="S5">
        <v>93.96</v>
      </c>
      <c r="T5">
        <v>91.87</v>
      </c>
      <c r="U5">
        <v>79.34</v>
      </c>
      <c r="V5">
        <v>75.42</v>
      </c>
      <c r="W5">
        <v>74.89</v>
      </c>
      <c r="X5">
        <v>77.459999999999994</v>
      </c>
      <c r="Y5">
        <v>76.98</v>
      </c>
      <c r="Z5">
        <v>92.18</v>
      </c>
      <c r="AA5">
        <v>92.57</v>
      </c>
      <c r="AB5">
        <v>92.52</v>
      </c>
      <c r="AC5">
        <v>92.5</v>
      </c>
      <c r="AD5">
        <v>90.39</v>
      </c>
      <c r="AE5">
        <v>90.84</v>
      </c>
      <c r="AF5">
        <v>94.39</v>
      </c>
      <c r="AG5">
        <v>95.24</v>
      </c>
      <c r="AH5">
        <v>91</v>
      </c>
      <c r="AI5">
        <v>92</v>
      </c>
      <c r="AJ5">
        <v>92.07</v>
      </c>
      <c r="AK5">
        <v>93</v>
      </c>
      <c r="AL5">
        <v>94</v>
      </c>
      <c r="AM5">
        <v>89.3</v>
      </c>
      <c r="AN5">
        <v>89.25</v>
      </c>
      <c r="AO5">
        <v>91</v>
      </c>
      <c r="AP5">
        <v>90.3</v>
      </c>
      <c r="AQ5">
        <v>86</v>
      </c>
      <c r="AR5">
        <v>88.9</v>
      </c>
      <c r="AS5">
        <v>88.29</v>
      </c>
      <c r="AT5">
        <v>90.17</v>
      </c>
      <c r="AU5">
        <v>88.87</v>
      </c>
      <c r="AV5">
        <v>87.58</v>
      </c>
      <c r="AW5">
        <v>87.06</v>
      </c>
      <c r="AX5">
        <v>81.88</v>
      </c>
      <c r="AY5">
        <v>94.64</v>
      </c>
      <c r="AZ5">
        <v>93.7</v>
      </c>
      <c r="BA5">
        <v>89.76</v>
      </c>
      <c r="BB5">
        <v>89.21</v>
      </c>
      <c r="BC5">
        <v>94.79</v>
      </c>
      <c r="BD5">
        <v>95.22</v>
      </c>
      <c r="BE5">
        <v>91.6</v>
      </c>
      <c r="BF5">
        <v>93.69</v>
      </c>
      <c r="BG5">
        <v>92.41</v>
      </c>
      <c r="BH5">
        <v>89.67</v>
      </c>
      <c r="BI5">
        <v>86.9</v>
      </c>
      <c r="BJ5">
        <v>95.27</v>
      </c>
      <c r="BK5">
        <v>95.37</v>
      </c>
      <c r="BL5">
        <v>94.62</v>
      </c>
      <c r="BM5">
        <v>95.04</v>
      </c>
      <c r="BN5">
        <v>93.22</v>
      </c>
      <c r="BO5">
        <v>92.63</v>
      </c>
      <c r="BP5">
        <v>94.1</v>
      </c>
      <c r="BQ5">
        <v>91.4</v>
      </c>
      <c r="BR5">
        <v>91.21</v>
      </c>
      <c r="BS5">
        <v>93.22</v>
      </c>
      <c r="BT5">
        <v>94.98</v>
      </c>
      <c r="BU5">
        <v>95.64</v>
      </c>
      <c r="BV5">
        <v>93</v>
      </c>
      <c r="BW5">
        <v>93.6</v>
      </c>
      <c r="BX5">
        <v>95.43</v>
      </c>
      <c r="BY5">
        <v>94.11</v>
      </c>
      <c r="BZ5">
        <v>89.11</v>
      </c>
      <c r="CA5">
        <v>87.86</v>
      </c>
      <c r="CB5">
        <v>90.22</v>
      </c>
      <c r="CC5">
        <v>94.1</v>
      </c>
      <c r="CD5">
        <v>92.32</v>
      </c>
      <c r="CE5">
        <v>90.5</v>
      </c>
      <c r="CF5">
        <v>79.8</v>
      </c>
      <c r="CG5">
        <v>83</v>
      </c>
      <c r="CH5">
        <v>90.8</v>
      </c>
      <c r="CI5">
        <v>58.58</v>
      </c>
      <c r="CJ5">
        <v>79.53</v>
      </c>
      <c r="CK5">
        <v>80.239999999999995</v>
      </c>
      <c r="CL5">
        <v>78.010000000000005</v>
      </c>
      <c r="CM5">
        <v>84.94</v>
      </c>
      <c r="CN5">
        <v>84.08</v>
      </c>
      <c r="CO5">
        <v>88.59</v>
      </c>
      <c r="CP5">
        <v>91.87</v>
      </c>
      <c r="CQ5">
        <v>93.6</v>
      </c>
      <c r="CR5">
        <v>95.67</v>
      </c>
      <c r="CS5">
        <v>89.67</v>
      </c>
      <c r="CT5">
        <v>93.2</v>
      </c>
      <c r="CU5">
        <v>92.93</v>
      </c>
      <c r="CV5">
        <v>94.69</v>
      </c>
      <c r="CW5">
        <v>77.28</v>
      </c>
      <c r="CX5">
        <v>80.13</v>
      </c>
      <c r="CY5">
        <v>75.78</v>
      </c>
      <c r="CZ5">
        <v>89.66</v>
      </c>
      <c r="DA5">
        <v>88.88</v>
      </c>
      <c r="DB5">
        <v>92.66</v>
      </c>
      <c r="DC5">
        <v>92.65</v>
      </c>
      <c r="DD5">
        <v>91.32</v>
      </c>
      <c r="DE5">
        <v>8.68</v>
      </c>
      <c r="DF5">
        <v>90.67</v>
      </c>
      <c r="DG5">
        <v>4.68</v>
      </c>
      <c r="DH5">
        <v>81.58</v>
      </c>
      <c r="DI5">
        <v>85.03</v>
      </c>
      <c r="DJ5">
        <v>79.989999999999995</v>
      </c>
      <c r="DK5">
        <v>81.34</v>
      </c>
      <c r="DL5">
        <v>91.63</v>
      </c>
      <c r="DM5">
        <v>93.79</v>
      </c>
      <c r="DN5">
        <v>90.21</v>
      </c>
    </row>
    <row r="6" spans="1:118" x14ac:dyDescent="0.3">
      <c r="A6" t="s">
        <v>0</v>
      </c>
      <c r="B6" s="6" t="s">
        <v>655</v>
      </c>
      <c r="D6">
        <v>18</v>
      </c>
      <c r="E6">
        <v>16</v>
      </c>
      <c r="F6">
        <v>15</v>
      </c>
      <c r="G6">
        <v>23</v>
      </c>
      <c r="H6">
        <v>79</v>
      </c>
      <c r="I6">
        <v>17</v>
      </c>
      <c r="J6">
        <v>258</v>
      </c>
      <c r="K6">
        <v>15</v>
      </c>
      <c r="L6">
        <v>12</v>
      </c>
      <c r="M6">
        <v>11</v>
      </c>
      <c r="N6">
        <v>12</v>
      </c>
      <c r="O6">
        <v>31</v>
      </c>
      <c r="P6">
        <v>27</v>
      </c>
      <c r="Q6">
        <v>20</v>
      </c>
      <c r="R6">
        <v>133</v>
      </c>
      <c r="S6">
        <v>20</v>
      </c>
      <c r="T6">
        <v>26</v>
      </c>
      <c r="U6">
        <v>77</v>
      </c>
      <c r="V6">
        <v>93</v>
      </c>
      <c r="W6">
        <v>93</v>
      </c>
      <c r="X6">
        <v>86</v>
      </c>
      <c r="Y6">
        <v>87</v>
      </c>
      <c r="Z6">
        <v>25</v>
      </c>
      <c r="AA6">
        <v>23</v>
      </c>
      <c r="AB6">
        <v>19</v>
      </c>
      <c r="AC6">
        <v>22</v>
      </c>
      <c r="AD6">
        <v>31</v>
      </c>
      <c r="AE6">
        <v>29</v>
      </c>
      <c r="AF6">
        <v>16</v>
      </c>
      <c r="AG6">
        <v>14</v>
      </c>
      <c r="AH6">
        <v>27</v>
      </c>
      <c r="AI6">
        <v>24</v>
      </c>
      <c r="AJ6">
        <v>25</v>
      </c>
      <c r="AK6">
        <v>23</v>
      </c>
      <c r="AL6">
        <v>19</v>
      </c>
      <c r="AM6">
        <v>34</v>
      </c>
      <c r="AN6">
        <v>35</v>
      </c>
      <c r="AO6">
        <v>27</v>
      </c>
      <c r="AP6">
        <v>29</v>
      </c>
      <c r="AQ6">
        <v>43</v>
      </c>
      <c r="AR6">
        <v>36</v>
      </c>
      <c r="AS6">
        <v>41</v>
      </c>
      <c r="AT6">
        <v>35</v>
      </c>
      <c r="AU6">
        <v>40</v>
      </c>
      <c r="AV6">
        <v>43</v>
      </c>
      <c r="AW6">
        <v>44</v>
      </c>
      <c r="AX6">
        <v>65</v>
      </c>
      <c r="AY6">
        <v>16</v>
      </c>
      <c r="AZ6">
        <v>20</v>
      </c>
      <c r="BA6">
        <v>34</v>
      </c>
      <c r="BB6">
        <v>37</v>
      </c>
      <c r="BC6">
        <v>17</v>
      </c>
      <c r="BD6">
        <v>15</v>
      </c>
      <c r="BE6">
        <v>26</v>
      </c>
      <c r="BF6">
        <v>20</v>
      </c>
      <c r="BG6">
        <v>24</v>
      </c>
      <c r="BH6">
        <v>35</v>
      </c>
      <c r="BI6">
        <v>49</v>
      </c>
      <c r="BJ6">
        <v>16</v>
      </c>
      <c r="BK6">
        <v>14</v>
      </c>
      <c r="BL6">
        <v>18</v>
      </c>
      <c r="BM6">
        <v>17</v>
      </c>
      <c r="BN6">
        <v>20</v>
      </c>
      <c r="BO6">
        <v>22</v>
      </c>
      <c r="BP6">
        <v>18</v>
      </c>
      <c r="BQ6">
        <v>23</v>
      </c>
      <c r="BR6">
        <v>23</v>
      </c>
      <c r="BS6">
        <v>19</v>
      </c>
      <c r="BT6">
        <v>15</v>
      </c>
      <c r="BU6">
        <v>16</v>
      </c>
      <c r="BV6">
        <v>22</v>
      </c>
      <c r="BW6">
        <v>20</v>
      </c>
      <c r="BX6">
        <v>16</v>
      </c>
      <c r="BY6">
        <v>18</v>
      </c>
      <c r="BZ6">
        <v>40</v>
      </c>
      <c r="CA6">
        <v>44</v>
      </c>
      <c r="CB6">
        <v>35</v>
      </c>
      <c r="CC6">
        <v>19</v>
      </c>
      <c r="CD6">
        <v>27</v>
      </c>
      <c r="CE6">
        <v>34</v>
      </c>
      <c r="CF6">
        <v>72</v>
      </c>
      <c r="CG6">
        <v>61</v>
      </c>
      <c r="CH6">
        <v>31</v>
      </c>
      <c r="CI6">
        <v>149</v>
      </c>
      <c r="CJ6">
        <v>75</v>
      </c>
      <c r="CK6">
        <v>71</v>
      </c>
      <c r="CL6">
        <v>73</v>
      </c>
      <c r="CM6">
        <v>47</v>
      </c>
      <c r="CN6">
        <v>53</v>
      </c>
      <c r="CO6">
        <v>38</v>
      </c>
      <c r="CP6">
        <v>28</v>
      </c>
      <c r="CQ6">
        <v>22</v>
      </c>
      <c r="CR6">
        <v>16</v>
      </c>
      <c r="CS6">
        <v>32</v>
      </c>
      <c r="CT6">
        <v>20</v>
      </c>
      <c r="CU6">
        <v>22</v>
      </c>
      <c r="CV6">
        <v>19</v>
      </c>
      <c r="CW6">
        <v>86</v>
      </c>
      <c r="CX6">
        <v>76</v>
      </c>
      <c r="CY6">
        <v>90</v>
      </c>
      <c r="CZ6">
        <v>36</v>
      </c>
      <c r="DA6">
        <v>39</v>
      </c>
      <c r="DB6">
        <v>19</v>
      </c>
      <c r="DC6">
        <v>20</v>
      </c>
      <c r="DD6">
        <v>26</v>
      </c>
      <c r="DE6">
        <v>306</v>
      </c>
      <c r="DF6">
        <v>26</v>
      </c>
      <c r="DG6">
        <v>290</v>
      </c>
      <c r="DH6">
        <v>43</v>
      </c>
      <c r="DI6">
        <v>35</v>
      </c>
      <c r="DJ6">
        <v>45</v>
      </c>
      <c r="DK6">
        <v>49</v>
      </c>
      <c r="DL6">
        <v>32</v>
      </c>
      <c r="DM6">
        <v>17</v>
      </c>
      <c r="DN6">
        <v>31</v>
      </c>
    </row>
    <row r="7" spans="1:118" x14ac:dyDescent="0.3">
      <c r="A7" t="s">
        <v>6</v>
      </c>
      <c r="B7" s="6" t="s">
        <v>637</v>
      </c>
      <c r="C7" s="6" t="s">
        <v>555</v>
      </c>
      <c r="D7">
        <v>0.88</v>
      </c>
      <c r="E7">
        <v>1.1599999999999999</v>
      </c>
      <c r="F7">
        <v>0.98</v>
      </c>
      <c r="G7">
        <v>1.2</v>
      </c>
      <c r="H7">
        <v>1.96</v>
      </c>
      <c r="I7">
        <v>0.76</v>
      </c>
      <c r="J7" s="36">
        <v>14.11</v>
      </c>
      <c r="K7">
        <v>0.65</v>
      </c>
      <c r="L7">
        <v>0.59</v>
      </c>
      <c r="M7">
        <v>0.33</v>
      </c>
      <c r="N7">
        <v>0.6</v>
      </c>
      <c r="O7">
        <v>0.99</v>
      </c>
      <c r="P7">
        <v>1</v>
      </c>
      <c r="Q7">
        <v>0.86</v>
      </c>
      <c r="R7">
        <v>1.04</v>
      </c>
      <c r="S7">
        <v>1.08</v>
      </c>
      <c r="T7">
        <v>0.92</v>
      </c>
      <c r="U7">
        <v>2.02</v>
      </c>
      <c r="V7">
        <v>1.96</v>
      </c>
      <c r="W7">
        <v>2.5</v>
      </c>
      <c r="X7">
        <v>1.71</v>
      </c>
      <c r="Y7">
        <v>1.87</v>
      </c>
      <c r="Z7">
        <v>1.28</v>
      </c>
      <c r="AA7">
        <v>1.27</v>
      </c>
      <c r="AB7">
        <v>0.91</v>
      </c>
      <c r="AC7">
        <v>0.9</v>
      </c>
      <c r="AD7">
        <v>1.43</v>
      </c>
      <c r="AE7">
        <v>1.51</v>
      </c>
      <c r="AF7">
        <v>1.2</v>
      </c>
      <c r="AG7">
        <v>1.5</v>
      </c>
      <c r="AH7">
        <v>2</v>
      </c>
      <c r="AI7">
        <v>1.8</v>
      </c>
      <c r="AJ7">
        <v>1.92</v>
      </c>
      <c r="AK7">
        <v>1.84</v>
      </c>
      <c r="AL7">
        <v>1.61</v>
      </c>
      <c r="AM7">
        <v>2.82</v>
      </c>
      <c r="AN7">
        <v>2.38</v>
      </c>
      <c r="AO7">
        <v>1.7</v>
      </c>
      <c r="AP7">
        <v>1.8</v>
      </c>
      <c r="AQ7" s="35">
        <v>3.38</v>
      </c>
      <c r="AR7">
        <v>2.5499999999999998</v>
      </c>
      <c r="AS7">
        <v>0.93</v>
      </c>
      <c r="AT7">
        <v>0.76</v>
      </c>
      <c r="AU7">
        <v>0.95</v>
      </c>
      <c r="AV7">
        <v>1.61</v>
      </c>
      <c r="AW7">
        <v>1.68</v>
      </c>
      <c r="AX7">
        <v>0.8</v>
      </c>
      <c r="AY7">
        <v>1.21</v>
      </c>
      <c r="AZ7">
        <v>0.91</v>
      </c>
      <c r="BA7">
        <v>0.95</v>
      </c>
      <c r="BB7">
        <v>0.89</v>
      </c>
      <c r="BC7">
        <v>1.21</v>
      </c>
      <c r="BD7">
        <v>1.1399999999999999</v>
      </c>
      <c r="BE7">
        <v>1</v>
      </c>
      <c r="BF7">
        <v>0.72</v>
      </c>
      <c r="BG7">
        <v>1.01</v>
      </c>
      <c r="BH7">
        <v>0.83</v>
      </c>
      <c r="BI7">
        <v>0.9</v>
      </c>
      <c r="BJ7">
        <v>0.68</v>
      </c>
      <c r="BK7">
        <v>1.1000000000000001</v>
      </c>
      <c r="BL7">
        <v>0.6</v>
      </c>
      <c r="BM7">
        <v>0.67</v>
      </c>
      <c r="BN7">
        <v>2.2000000000000002</v>
      </c>
      <c r="BO7">
        <v>2.4</v>
      </c>
      <c r="BP7">
        <v>2.95</v>
      </c>
      <c r="BQ7">
        <v>2.86</v>
      </c>
      <c r="BR7">
        <v>2.97</v>
      </c>
      <c r="BS7">
        <v>2.11</v>
      </c>
      <c r="BT7">
        <v>1.36</v>
      </c>
      <c r="BU7">
        <v>1.33</v>
      </c>
      <c r="BV7">
        <v>2</v>
      </c>
      <c r="BW7">
        <v>1.83</v>
      </c>
      <c r="BX7">
        <v>0.69</v>
      </c>
      <c r="BY7">
        <v>0.83</v>
      </c>
      <c r="BZ7">
        <v>1.1000000000000001</v>
      </c>
      <c r="CA7">
        <v>1.36</v>
      </c>
      <c r="CB7">
        <v>0.89</v>
      </c>
      <c r="CC7">
        <v>0.85</v>
      </c>
      <c r="CD7">
        <v>0.97</v>
      </c>
      <c r="CE7">
        <v>1.9</v>
      </c>
      <c r="CF7">
        <v>2.5</v>
      </c>
      <c r="CG7">
        <v>1.5</v>
      </c>
      <c r="CH7">
        <v>0.81</v>
      </c>
      <c r="CI7" s="36">
        <v>6.36</v>
      </c>
      <c r="CJ7">
        <v>1.2</v>
      </c>
      <c r="CK7">
        <v>1.32</v>
      </c>
      <c r="CL7">
        <v>2</v>
      </c>
      <c r="CM7" s="35">
        <v>3.27</v>
      </c>
      <c r="CN7">
        <v>2.89</v>
      </c>
      <c r="CO7">
        <v>2.63</v>
      </c>
      <c r="CP7">
        <v>0.9</v>
      </c>
      <c r="CQ7">
        <v>0.71</v>
      </c>
      <c r="CR7">
        <v>1.04</v>
      </c>
      <c r="CS7">
        <v>1.5</v>
      </c>
      <c r="CT7">
        <v>1.1399999999999999</v>
      </c>
      <c r="CU7">
        <v>2.4700000000000002</v>
      </c>
      <c r="CV7">
        <v>1.36</v>
      </c>
      <c r="CW7">
        <v>1.57</v>
      </c>
      <c r="CX7">
        <v>1.37</v>
      </c>
      <c r="CY7">
        <v>2.0099999999999998</v>
      </c>
      <c r="CZ7">
        <v>1.2</v>
      </c>
      <c r="DA7">
        <v>1.29</v>
      </c>
      <c r="DB7">
        <v>1.8</v>
      </c>
      <c r="DC7">
        <v>1.88</v>
      </c>
      <c r="DD7">
        <v>0.54</v>
      </c>
      <c r="DE7" s="36">
        <v>6.21</v>
      </c>
      <c r="DF7" s="36">
        <v>5.92</v>
      </c>
      <c r="DG7" s="39">
        <v>57.47</v>
      </c>
      <c r="DH7">
        <v>1.68</v>
      </c>
      <c r="DI7" s="36">
        <v>5.81</v>
      </c>
      <c r="DJ7">
        <v>3.03</v>
      </c>
      <c r="DK7">
        <v>1.51</v>
      </c>
      <c r="DL7">
        <v>0.96</v>
      </c>
      <c r="DM7">
        <v>1.25</v>
      </c>
      <c r="DN7">
        <v>1.24</v>
      </c>
    </row>
    <row r="8" spans="1:118" x14ac:dyDescent="0.3">
      <c r="A8" t="s">
        <v>7</v>
      </c>
      <c r="B8" s="6" t="s">
        <v>455</v>
      </c>
      <c r="D8">
        <v>0.2</v>
      </c>
      <c r="E8">
        <v>0.19</v>
      </c>
      <c r="F8">
        <v>0.26</v>
      </c>
      <c r="G8">
        <v>0.2</v>
      </c>
      <c r="H8">
        <v>2.68</v>
      </c>
      <c r="I8">
        <v>0.05</v>
      </c>
      <c r="J8">
        <v>2.97</v>
      </c>
      <c r="K8">
        <v>0.11</v>
      </c>
      <c r="L8">
        <v>0.16</v>
      </c>
      <c r="M8">
        <v>0.2</v>
      </c>
      <c r="N8">
        <v>0.14000000000000001</v>
      </c>
      <c r="O8">
        <v>0.3</v>
      </c>
      <c r="P8">
        <v>0.21</v>
      </c>
      <c r="Q8">
        <v>0.17</v>
      </c>
      <c r="R8">
        <v>12.75</v>
      </c>
      <c r="S8">
        <v>0.21</v>
      </c>
      <c r="T8">
        <v>0.2</v>
      </c>
      <c r="U8">
        <v>0.09</v>
      </c>
      <c r="V8">
        <v>0.1</v>
      </c>
      <c r="W8">
        <v>0.13</v>
      </c>
      <c r="X8">
        <v>0.1</v>
      </c>
      <c r="Y8">
        <v>0.1</v>
      </c>
      <c r="Z8">
        <v>0.1</v>
      </c>
      <c r="AA8">
        <v>0.06</v>
      </c>
      <c r="AB8">
        <v>0.14000000000000001</v>
      </c>
      <c r="AC8">
        <v>0.1</v>
      </c>
      <c r="AD8">
        <v>0.16</v>
      </c>
      <c r="AE8">
        <v>0.09</v>
      </c>
      <c r="AF8">
        <v>0.2</v>
      </c>
      <c r="AG8">
        <v>0.17</v>
      </c>
      <c r="AH8">
        <v>0.1</v>
      </c>
      <c r="AI8">
        <v>0.09</v>
      </c>
      <c r="AJ8">
        <v>0.28000000000000003</v>
      </c>
      <c r="AK8">
        <v>0.45</v>
      </c>
      <c r="AL8">
        <v>0.22</v>
      </c>
      <c r="AM8">
        <v>0.37</v>
      </c>
      <c r="AN8">
        <v>0.41</v>
      </c>
      <c r="AO8">
        <v>0.1</v>
      </c>
      <c r="AP8">
        <v>0.11</v>
      </c>
      <c r="AQ8">
        <v>0.3</v>
      </c>
      <c r="AR8">
        <v>0.5</v>
      </c>
      <c r="AS8">
        <v>0.24</v>
      </c>
      <c r="AT8">
        <v>0.18</v>
      </c>
      <c r="AU8">
        <v>0.15</v>
      </c>
      <c r="AV8">
        <v>0.17</v>
      </c>
      <c r="AW8">
        <v>0.18</v>
      </c>
      <c r="AX8">
        <v>0.08</v>
      </c>
      <c r="AY8">
        <v>0.18</v>
      </c>
      <c r="AZ8">
        <v>0.31</v>
      </c>
      <c r="BA8">
        <v>0.13</v>
      </c>
      <c r="BB8">
        <v>0.35</v>
      </c>
      <c r="BC8">
        <v>0.32</v>
      </c>
      <c r="BD8">
        <v>0.36</v>
      </c>
      <c r="BE8">
        <v>0.1</v>
      </c>
      <c r="BF8">
        <v>7.0000000000000007E-2</v>
      </c>
      <c r="BG8">
        <v>0.19</v>
      </c>
      <c r="BH8">
        <v>0.23</v>
      </c>
      <c r="BI8">
        <v>0.7</v>
      </c>
      <c r="BJ8">
        <v>0.1</v>
      </c>
      <c r="BK8">
        <v>0.1</v>
      </c>
      <c r="BL8">
        <v>0.1</v>
      </c>
      <c r="BM8">
        <v>0.24</v>
      </c>
      <c r="BN8">
        <v>0.12</v>
      </c>
      <c r="BO8">
        <v>0.22</v>
      </c>
      <c r="BP8">
        <v>0.42</v>
      </c>
      <c r="BQ8">
        <v>0.39</v>
      </c>
      <c r="BR8">
        <v>0.26</v>
      </c>
      <c r="BS8">
        <v>0.37</v>
      </c>
      <c r="BT8">
        <v>0.15</v>
      </c>
      <c r="BU8">
        <v>0.22</v>
      </c>
      <c r="BV8">
        <v>0.7</v>
      </c>
      <c r="BW8">
        <v>0.64</v>
      </c>
      <c r="BX8">
        <v>0.17</v>
      </c>
      <c r="BY8">
        <v>0.16</v>
      </c>
      <c r="BZ8">
        <v>0.1</v>
      </c>
      <c r="CA8">
        <v>0.19</v>
      </c>
      <c r="CB8">
        <v>0.06</v>
      </c>
      <c r="CC8">
        <v>0.09</v>
      </c>
      <c r="CD8">
        <v>0.47</v>
      </c>
      <c r="CE8">
        <v>0.4</v>
      </c>
      <c r="CF8">
        <v>0.1</v>
      </c>
      <c r="CG8">
        <v>0.3</v>
      </c>
      <c r="CH8">
        <v>0.2</v>
      </c>
      <c r="CI8">
        <v>0.5</v>
      </c>
      <c r="CJ8">
        <v>0.3</v>
      </c>
      <c r="CK8">
        <v>0.3</v>
      </c>
      <c r="CL8">
        <v>0.01</v>
      </c>
      <c r="CM8">
        <v>0.15</v>
      </c>
      <c r="CN8">
        <v>0.34</v>
      </c>
      <c r="CO8">
        <v>0.43</v>
      </c>
      <c r="CP8">
        <v>0.1</v>
      </c>
      <c r="CQ8">
        <v>0.08</v>
      </c>
      <c r="CR8">
        <v>0.16</v>
      </c>
      <c r="CS8">
        <v>0.3</v>
      </c>
      <c r="CT8">
        <v>0.23</v>
      </c>
      <c r="CU8">
        <v>0.31</v>
      </c>
      <c r="CV8">
        <v>0.3</v>
      </c>
      <c r="CW8">
        <v>0.05</v>
      </c>
      <c r="CX8">
        <v>0.14000000000000001</v>
      </c>
      <c r="CY8">
        <v>0.15</v>
      </c>
      <c r="CZ8">
        <v>0.2</v>
      </c>
      <c r="DA8">
        <v>0.22</v>
      </c>
      <c r="DB8">
        <v>0.2</v>
      </c>
      <c r="DC8">
        <v>0.08</v>
      </c>
      <c r="DD8">
        <v>0.03</v>
      </c>
      <c r="DE8">
        <v>0.3</v>
      </c>
      <c r="DF8">
        <v>0.39</v>
      </c>
      <c r="DG8" s="36">
        <v>7.72</v>
      </c>
      <c r="DH8">
        <v>0.56000000000000005</v>
      </c>
      <c r="DI8">
        <v>0.28000000000000003</v>
      </c>
      <c r="DJ8">
        <v>0.64</v>
      </c>
      <c r="DK8">
        <v>0.16</v>
      </c>
      <c r="DL8">
        <v>1.02</v>
      </c>
      <c r="DM8">
        <v>0.2</v>
      </c>
      <c r="DN8">
        <v>0.2</v>
      </c>
    </row>
    <row r="9" spans="1:118" x14ac:dyDescent="0.3">
      <c r="A9" t="s">
        <v>8</v>
      </c>
      <c r="B9" s="6" t="s">
        <v>635</v>
      </c>
      <c r="D9">
        <v>3.89</v>
      </c>
      <c r="E9">
        <v>3.18</v>
      </c>
      <c r="F9">
        <v>2.98</v>
      </c>
      <c r="G9">
        <v>5.0999999999999996</v>
      </c>
      <c r="H9">
        <v>13.05</v>
      </c>
      <c r="I9">
        <v>4.24</v>
      </c>
      <c r="J9">
        <v>55.76</v>
      </c>
      <c r="K9">
        <v>3.63</v>
      </c>
      <c r="L9">
        <v>2.16</v>
      </c>
      <c r="M9">
        <v>2.2599999999999998</v>
      </c>
      <c r="N9">
        <v>2.59</v>
      </c>
      <c r="O9">
        <v>6.03</v>
      </c>
      <c r="P9">
        <v>6.32</v>
      </c>
      <c r="Q9">
        <v>4.6399999999999997</v>
      </c>
      <c r="R9">
        <v>6.57</v>
      </c>
      <c r="S9">
        <v>4.45</v>
      </c>
      <c r="T9">
        <v>6.11</v>
      </c>
      <c r="U9">
        <v>17.47</v>
      </c>
      <c r="V9">
        <v>21.55</v>
      </c>
      <c r="W9">
        <v>21.15</v>
      </c>
      <c r="X9">
        <v>20.010000000000002</v>
      </c>
      <c r="Y9">
        <v>20.13</v>
      </c>
      <c r="Z9">
        <v>5.8</v>
      </c>
      <c r="AA9">
        <v>5.51</v>
      </c>
      <c r="AB9">
        <v>4.28</v>
      </c>
      <c r="AC9">
        <v>4.3499999999999996</v>
      </c>
      <c r="AD9">
        <v>7.37</v>
      </c>
      <c r="AE9">
        <v>6.94</v>
      </c>
      <c r="AF9">
        <v>3.23</v>
      </c>
      <c r="AG9">
        <v>2.41</v>
      </c>
      <c r="AH9">
        <v>6.1</v>
      </c>
      <c r="AI9">
        <v>5.41</v>
      </c>
      <c r="AJ9">
        <v>4.97</v>
      </c>
      <c r="AK9">
        <v>4.1100000000000003</v>
      </c>
      <c r="AL9">
        <v>3.75</v>
      </c>
      <c r="AM9">
        <v>6.64</v>
      </c>
      <c r="AN9">
        <v>7.18</v>
      </c>
      <c r="AO9">
        <v>6.2</v>
      </c>
      <c r="AP9">
        <v>6.69</v>
      </c>
      <c r="AQ9">
        <v>8.9499999999999993</v>
      </c>
      <c r="AR9">
        <v>7.1</v>
      </c>
      <c r="AS9">
        <v>9.58</v>
      </c>
      <c r="AT9">
        <v>8.2200000000000006</v>
      </c>
      <c r="AU9">
        <v>9.2799999999999994</v>
      </c>
      <c r="AV9">
        <v>9.56</v>
      </c>
      <c r="AW9">
        <v>9.9600000000000009</v>
      </c>
      <c r="AX9">
        <v>16.28</v>
      </c>
      <c r="AY9">
        <v>3.35</v>
      </c>
      <c r="AZ9">
        <v>4.3099999999999996</v>
      </c>
      <c r="BA9">
        <v>8.59</v>
      </c>
      <c r="BB9">
        <v>8.85</v>
      </c>
      <c r="BC9">
        <v>3.11</v>
      </c>
      <c r="BD9">
        <v>2.69</v>
      </c>
      <c r="BE9">
        <v>6.5</v>
      </c>
      <c r="BF9">
        <v>4.9000000000000004</v>
      </c>
      <c r="BG9">
        <v>5.7</v>
      </c>
      <c r="BH9">
        <v>8.73</v>
      </c>
      <c r="BI9">
        <v>9.77</v>
      </c>
      <c r="BJ9">
        <v>3.4</v>
      </c>
      <c r="BK9">
        <v>2.63</v>
      </c>
      <c r="BL9">
        <v>4.0999999999999996</v>
      </c>
      <c r="BM9">
        <v>3.43</v>
      </c>
      <c r="BN9">
        <v>3.88</v>
      </c>
      <c r="BO9">
        <v>4.1100000000000003</v>
      </c>
      <c r="BP9">
        <v>1.92</v>
      </c>
      <c r="BQ9">
        <v>3.63</v>
      </c>
      <c r="BR9">
        <v>3.75</v>
      </c>
      <c r="BS9">
        <v>2.92</v>
      </c>
      <c r="BT9">
        <v>2.87</v>
      </c>
      <c r="BU9">
        <v>2.2599999999999998</v>
      </c>
      <c r="BV9">
        <v>3.2</v>
      </c>
      <c r="BW9">
        <v>2.93</v>
      </c>
      <c r="BX9">
        <v>2.97</v>
      </c>
      <c r="BY9">
        <v>4</v>
      </c>
      <c r="BZ9">
        <v>9.34</v>
      </c>
      <c r="CA9">
        <v>10.15</v>
      </c>
      <c r="CB9">
        <v>8.4499999999999993</v>
      </c>
      <c r="CC9">
        <v>4.0199999999999996</v>
      </c>
      <c r="CD9">
        <v>5.74</v>
      </c>
      <c r="CE9">
        <v>6.5</v>
      </c>
      <c r="CF9">
        <v>16.8</v>
      </c>
      <c r="CG9">
        <v>14.15</v>
      </c>
      <c r="CH9">
        <v>7.62</v>
      </c>
      <c r="CI9">
        <v>33.06</v>
      </c>
      <c r="CJ9">
        <v>17.989999999999998</v>
      </c>
      <c r="CK9">
        <v>17.010000000000002</v>
      </c>
      <c r="CL9">
        <v>17.440000000000001</v>
      </c>
      <c r="CM9">
        <v>10.51</v>
      </c>
      <c r="CN9">
        <v>11.95</v>
      </c>
      <c r="CO9">
        <v>7.76</v>
      </c>
      <c r="CP9">
        <v>6.43</v>
      </c>
      <c r="CQ9">
        <v>5.0599999999999996</v>
      </c>
      <c r="CR9">
        <v>2.94</v>
      </c>
      <c r="CS9">
        <v>7.13</v>
      </c>
      <c r="CT9">
        <v>4.3600000000000003</v>
      </c>
      <c r="CU9">
        <v>3.67</v>
      </c>
      <c r="CV9">
        <v>2.81</v>
      </c>
      <c r="CW9">
        <v>20.12</v>
      </c>
      <c r="CX9">
        <v>17.72</v>
      </c>
      <c r="CY9">
        <v>20.71</v>
      </c>
      <c r="CZ9">
        <v>8.1300000000000008</v>
      </c>
      <c r="DA9">
        <v>8.74</v>
      </c>
      <c r="DB9">
        <v>3.74</v>
      </c>
      <c r="DC9">
        <v>4.13</v>
      </c>
      <c r="DD9">
        <v>6.75</v>
      </c>
      <c r="DE9">
        <v>80.88</v>
      </c>
      <c r="DF9">
        <v>2.42</v>
      </c>
      <c r="DG9">
        <v>23.9</v>
      </c>
      <c r="DH9">
        <v>9.57</v>
      </c>
      <c r="DI9">
        <v>5.1100000000000003</v>
      </c>
      <c r="DJ9">
        <v>9.14</v>
      </c>
      <c r="DK9">
        <v>12.29</v>
      </c>
      <c r="DL9">
        <v>5.84</v>
      </c>
      <c r="DM9">
        <v>3.35</v>
      </c>
      <c r="DN9">
        <v>7.29</v>
      </c>
    </row>
    <row r="10" spans="1:118" x14ac:dyDescent="0.3">
      <c r="A10" t="s">
        <v>33</v>
      </c>
      <c r="B10" s="6" t="s">
        <v>468</v>
      </c>
      <c r="D10">
        <v>1.2</v>
      </c>
      <c r="E10">
        <v>0.9</v>
      </c>
      <c r="F10">
        <v>0.7</v>
      </c>
      <c r="G10">
        <v>1.1000000000000001</v>
      </c>
      <c r="H10">
        <v>1.7</v>
      </c>
      <c r="I10">
        <v>0.4</v>
      </c>
      <c r="J10" s="36">
        <v>12.3</v>
      </c>
      <c r="K10">
        <v>0.5</v>
      </c>
      <c r="L10">
        <v>0.7</v>
      </c>
      <c r="M10">
        <v>1.2</v>
      </c>
      <c r="N10">
        <v>1.1000000000000001</v>
      </c>
      <c r="O10">
        <v>2.1</v>
      </c>
      <c r="P10">
        <v>0.9</v>
      </c>
      <c r="Q10">
        <v>1.7</v>
      </c>
      <c r="R10">
        <v>1.8</v>
      </c>
      <c r="S10">
        <v>1.6</v>
      </c>
      <c r="T10">
        <v>1.2</v>
      </c>
      <c r="U10">
        <v>2.2000000000000002</v>
      </c>
      <c r="V10">
        <v>1.5</v>
      </c>
      <c r="W10">
        <v>2.2000000000000002</v>
      </c>
      <c r="X10">
        <v>1.8</v>
      </c>
      <c r="Y10">
        <v>1.8</v>
      </c>
      <c r="Z10">
        <v>2.5</v>
      </c>
      <c r="AA10">
        <v>1.9</v>
      </c>
      <c r="AB10">
        <v>2.9</v>
      </c>
      <c r="AC10">
        <v>2.5</v>
      </c>
      <c r="AD10">
        <v>2.1</v>
      </c>
      <c r="AE10">
        <v>2.6</v>
      </c>
      <c r="AF10">
        <v>1.2</v>
      </c>
      <c r="AG10">
        <v>1.7</v>
      </c>
      <c r="AH10">
        <v>3.1</v>
      </c>
      <c r="AI10">
        <v>2.8</v>
      </c>
      <c r="AJ10">
        <v>2</v>
      </c>
      <c r="AK10">
        <v>2.2999999999999998</v>
      </c>
      <c r="AL10">
        <v>2.7</v>
      </c>
      <c r="AM10">
        <v>2.6</v>
      </c>
      <c r="AN10">
        <v>3.3</v>
      </c>
      <c r="AO10">
        <v>3.6</v>
      </c>
      <c r="AP10">
        <v>1.1000000000000001</v>
      </c>
      <c r="AQ10">
        <v>3.8</v>
      </c>
      <c r="AR10">
        <v>2.6</v>
      </c>
      <c r="AS10">
        <v>2.8</v>
      </c>
      <c r="AT10">
        <v>3</v>
      </c>
      <c r="AU10">
        <v>0.8</v>
      </c>
      <c r="AV10">
        <v>2.8</v>
      </c>
      <c r="AW10">
        <v>2</v>
      </c>
      <c r="AX10">
        <v>2.6</v>
      </c>
      <c r="AY10">
        <v>1.1000000000000001</v>
      </c>
      <c r="AZ10">
        <v>1.4</v>
      </c>
      <c r="BA10">
        <v>1.5</v>
      </c>
      <c r="BB10">
        <v>2.8</v>
      </c>
      <c r="BC10">
        <v>1</v>
      </c>
      <c r="BD10">
        <v>1</v>
      </c>
      <c r="BE10">
        <v>0.5</v>
      </c>
      <c r="BF10">
        <v>1.1000000000000001</v>
      </c>
      <c r="BG10">
        <v>3.4</v>
      </c>
      <c r="BH10">
        <v>2.5</v>
      </c>
      <c r="BI10">
        <v>2.5</v>
      </c>
      <c r="BJ10">
        <v>1.6</v>
      </c>
      <c r="BK10">
        <v>1.4</v>
      </c>
      <c r="BL10">
        <v>1.6</v>
      </c>
      <c r="BM10">
        <v>1.6</v>
      </c>
      <c r="BN10">
        <v>2.1</v>
      </c>
      <c r="BO10">
        <v>2</v>
      </c>
      <c r="BP10">
        <v>1.6</v>
      </c>
      <c r="BQ10">
        <v>2.2000000000000002</v>
      </c>
      <c r="BR10">
        <v>2.4</v>
      </c>
      <c r="BS10">
        <v>2.2000000000000002</v>
      </c>
      <c r="BT10">
        <v>1.3</v>
      </c>
      <c r="BU10">
        <v>0.9</v>
      </c>
      <c r="BV10">
        <v>2.9</v>
      </c>
      <c r="BW10">
        <v>2.6</v>
      </c>
      <c r="BX10">
        <v>1.6</v>
      </c>
      <c r="BY10">
        <v>1.6</v>
      </c>
      <c r="BZ10">
        <v>1.7</v>
      </c>
      <c r="CA10">
        <v>1.4</v>
      </c>
      <c r="CB10">
        <v>1.7</v>
      </c>
      <c r="CC10">
        <v>1.2</v>
      </c>
      <c r="CD10">
        <v>1.8</v>
      </c>
      <c r="CE10">
        <v>2.4</v>
      </c>
      <c r="CF10">
        <v>3.2</v>
      </c>
      <c r="CG10">
        <v>1.8</v>
      </c>
      <c r="CH10">
        <v>1</v>
      </c>
      <c r="CI10">
        <v>2.1</v>
      </c>
      <c r="CJ10" s="35">
        <v>4.9000000000000004</v>
      </c>
      <c r="CK10">
        <v>3.6</v>
      </c>
      <c r="CL10">
        <v>1.6</v>
      </c>
      <c r="CM10" s="35">
        <v>5.4</v>
      </c>
      <c r="CN10" s="36">
        <v>8.6</v>
      </c>
      <c r="CO10">
        <v>3.9</v>
      </c>
      <c r="CP10">
        <v>1.8</v>
      </c>
      <c r="CQ10">
        <v>2</v>
      </c>
      <c r="CR10">
        <v>1.8</v>
      </c>
      <c r="CS10">
        <v>3.2</v>
      </c>
      <c r="CT10">
        <v>3.5</v>
      </c>
      <c r="CU10">
        <v>2.5</v>
      </c>
      <c r="CV10">
        <v>1.3</v>
      </c>
      <c r="CW10">
        <v>3</v>
      </c>
      <c r="CX10">
        <v>2.5</v>
      </c>
      <c r="CY10">
        <v>3.3</v>
      </c>
      <c r="CZ10">
        <v>2.5</v>
      </c>
      <c r="DA10">
        <v>1.8</v>
      </c>
      <c r="DB10">
        <v>1.6</v>
      </c>
      <c r="DC10">
        <v>2.1</v>
      </c>
      <c r="DD10">
        <v>0.5</v>
      </c>
      <c r="DE10" s="36">
        <v>7.7</v>
      </c>
      <c r="DG10">
        <v>3.6</v>
      </c>
      <c r="DH10">
        <v>1.3</v>
      </c>
      <c r="DI10">
        <v>0.3</v>
      </c>
      <c r="DJ10">
        <v>0.5</v>
      </c>
      <c r="DK10">
        <v>1.3</v>
      </c>
      <c r="DL10">
        <v>1.9</v>
      </c>
      <c r="DM10">
        <v>3.1</v>
      </c>
      <c r="DN10">
        <v>3.1</v>
      </c>
    </row>
    <row r="11" spans="1:118" x14ac:dyDescent="0.3">
      <c r="A11" t="s">
        <v>32</v>
      </c>
      <c r="D11">
        <v>2.63</v>
      </c>
      <c r="G11">
        <v>4</v>
      </c>
      <c r="I11">
        <v>3.56</v>
      </c>
      <c r="J11">
        <v>37.590000000000003</v>
      </c>
      <c r="K11">
        <v>1.67</v>
      </c>
      <c r="L11">
        <v>1.38</v>
      </c>
      <c r="M11">
        <v>1.06</v>
      </c>
      <c r="N11">
        <v>1.31</v>
      </c>
      <c r="O11">
        <v>4.2</v>
      </c>
      <c r="Q11">
        <v>2.4</v>
      </c>
      <c r="R11">
        <v>4.28</v>
      </c>
      <c r="S11">
        <v>3.26</v>
      </c>
      <c r="T11">
        <v>4.3899999999999997</v>
      </c>
      <c r="U11">
        <v>0.78</v>
      </c>
      <c r="V11">
        <v>1.7</v>
      </c>
      <c r="W11">
        <v>1.18</v>
      </c>
      <c r="X11">
        <v>0.85</v>
      </c>
      <c r="Y11">
        <v>0.87</v>
      </c>
      <c r="Z11">
        <v>3.2</v>
      </c>
      <c r="AA11">
        <v>2.79</v>
      </c>
      <c r="AB11">
        <v>1.78</v>
      </c>
      <c r="AC11">
        <v>1.78</v>
      </c>
      <c r="AD11">
        <v>3.83</v>
      </c>
      <c r="AE11">
        <v>3.32</v>
      </c>
      <c r="AF11">
        <v>1.41</v>
      </c>
      <c r="AH11">
        <v>2.27</v>
      </c>
      <c r="AJ11">
        <v>1.91</v>
      </c>
      <c r="AK11">
        <v>2.08</v>
      </c>
      <c r="AL11">
        <v>1.05</v>
      </c>
      <c r="AM11">
        <v>1.7</v>
      </c>
      <c r="AN11">
        <v>1.39</v>
      </c>
      <c r="AO11">
        <v>2.6</v>
      </c>
      <c r="AP11">
        <v>2.8</v>
      </c>
      <c r="AQ11">
        <v>2.2000000000000002</v>
      </c>
      <c r="AR11">
        <v>1.74</v>
      </c>
      <c r="AS11">
        <v>4.74</v>
      </c>
      <c r="AT11">
        <v>3.45</v>
      </c>
      <c r="AU11">
        <v>3.91</v>
      </c>
      <c r="AV11">
        <v>6.76</v>
      </c>
      <c r="AW11">
        <v>7.96</v>
      </c>
      <c r="AX11">
        <v>13.59</v>
      </c>
      <c r="AY11">
        <v>2.2000000000000002</v>
      </c>
      <c r="AZ11">
        <v>2.59</v>
      </c>
      <c r="BA11">
        <v>2.2000000000000002</v>
      </c>
      <c r="BB11">
        <v>3.3</v>
      </c>
      <c r="BC11">
        <v>2.5</v>
      </c>
      <c r="BD11">
        <v>1.71</v>
      </c>
      <c r="BE11">
        <v>1.36</v>
      </c>
      <c r="BF11">
        <v>1.02</v>
      </c>
      <c r="BG11">
        <v>2.35</v>
      </c>
      <c r="BH11">
        <v>3.2</v>
      </c>
      <c r="BI11">
        <v>4.8</v>
      </c>
      <c r="BJ11">
        <v>1.86</v>
      </c>
      <c r="BL11">
        <v>2.5</v>
      </c>
      <c r="BM11">
        <v>1.83</v>
      </c>
      <c r="BN11">
        <v>1.88</v>
      </c>
      <c r="BO11">
        <v>1.3</v>
      </c>
      <c r="BP11">
        <v>0.32</v>
      </c>
      <c r="BQ11">
        <v>0.42</v>
      </c>
      <c r="BR11">
        <v>0.43</v>
      </c>
      <c r="BT11">
        <v>0.78</v>
      </c>
      <c r="BU11">
        <v>0.48</v>
      </c>
      <c r="BX11">
        <v>1.83</v>
      </c>
      <c r="BY11">
        <v>2.37</v>
      </c>
      <c r="BZ11">
        <v>4.24</v>
      </c>
      <c r="CA11">
        <v>4.7300000000000004</v>
      </c>
      <c r="CB11">
        <v>3.81</v>
      </c>
      <c r="CC11">
        <v>2.2000000000000002</v>
      </c>
      <c r="CD11">
        <v>4.95</v>
      </c>
      <c r="CE11">
        <v>2.1800000000000002</v>
      </c>
      <c r="CF11">
        <v>7.87</v>
      </c>
      <c r="CG11">
        <v>3.9</v>
      </c>
      <c r="CH11">
        <v>2.11</v>
      </c>
      <c r="CI11">
        <v>1</v>
      </c>
      <c r="CJ11">
        <v>4.8</v>
      </c>
      <c r="CK11">
        <v>4.8</v>
      </c>
      <c r="CL11">
        <v>9.6</v>
      </c>
      <c r="CM11">
        <v>0.99</v>
      </c>
      <c r="CN11">
        <v>0.99</v>
      </c>
      <c r="CP11">
        <v>3.8</v>
      </c>
      <c r="CQ11">
        <v>2.99</v>
      </c>
      <c r="CS11">
        <v>0.81</v>
      </c>
      <c r="CT11">
        <v>0.53</v>
      </c>
      <c r="CV11">
        <v>0.42</v>
      </c>
      <c r="CW11">
        <v>4.18</v>
      </c>
      <c r="CX11">
        <v>5.74</v>
      </c>
      <c r="CY11">
        <v>6.48</v>
      </c>
      <c r="CZ11">
        <v>5.6</v>
      </c>
      <c r="DA11">
        <v>6.02</v>
      </c>
      <c r="DB11">
        <v>1.1000000000000001</v>
      </c>
      <c r="DC11">
        <v>1.1000000000000001</v>
      </c>
      <c r="DD11">
        <v>0.28000000000000003</v>
      </c>
      <c r="DE11">
        <v>2.97</v>
      </c>
      <c r="DG11">
        <v>3.1</v>
      </c>
      <c r="DH11">
        <v>0.6</v>
      </c>
      <c r="DI11">
        <v>0.49</v>
      </c>
      <c r="DJ11">
        <v>0.65</v>
      </c>
      <c r="DK11">
        <v>0.61</v>
      </c>
      <c r="DL11">
        <v>3.93</v>
      </c>
      <c r="DM11">
        <v>0.25</v>
      </c>
    </row>
    <row r="12" spans="1:118" s="38" customFormat="1" x14ac:dyDescent="0.3">
      <c r="A12" s="28" t="s">
        <v>2</v>
      </c>
      <c r="B12" s="29"/>
      <c r="C12" s="29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</row>
    <row r="13" spans="1:118" x14ac:dyDescent="0.3">
      <c r="A13" t="s">
        <v>9</v>
      </c>
      <c r="B13" s="6">
        <v>1000</v>
      </c>
      <c r="C13" s="6">
        <v>2500</v>
      </c>
      <c r="D13">
        <v>10</v>
      </c>
      <c r="E13">
        <v>5</v>
      </c>
      <c r="F13">
        <v>11</v>
      </c>
      <c r="G13">
        <v>13</v>
      </c>
      <c r="H13">
        <v>26</v>
      </c>
      <c r="I13">
        <v>10</v>
      </c>
      <c r="J13" s="36">
        <v>110</v>
      </c>
      <c r="K13">
        <v>16</v>
      </c>
      <c r="L13">
        <v>14</v>
      </c>
      <c r="M13">
        <v>0</v>
      </c>
      <c r="N13">
        <v>42</v>
      </c>
      <c r="O13">
        <v>7</v>
      </c>
      <c r="P13">
        <v>11</v>
      </c>
      <c r="Q13">
        <v>10</v>
      </c>
      <c r="R13">
        <v>7</v>
      </c>
      <c r="S13">
        <v>9</v>
      </c>
      <c r="T13">
        <v>9</v>
      </c>
      <c r="U13">
        <v>12</v>
      </c>
      <c r="V13">
        <v>5</v>
      </c>
      <c r="W13">
        <v>15</v>
      </c>
      <c r="X13">
        <v>8</v>
      </c>
      <c r="Y13">
        <v>5</v>
      </c>
      <c r="Z13" s="35">
        <v>40</v>
      </c>
      <c r="AA13" s="35">
        <v>48</v>
      </c>
      <c r="AB13">
        <v>30</v>
      </c>
      <c r="AC13">
        <v>30</v>
      </c>
      <c r="AD13" s="35">
        <v>45</v>
      </c>
      <c r="AE13" s="35">
        <v>42</v>
      </c>
      <c r="AF13" s="35">
        <v>77</v>
      </c>
      <c r="AG13">
        <v>32</v>
      </c>
      <c r="AH13">
        <v>35</v>
      </c>
      <c r="AI13">
        <v>30</v>
      </c>
      <c r="AJ13">
        <v>22</v>
      </c>
      <c r="AK13">
        <v>16</v>
      </c>
      <c r="AL13">
        <v>17</v>
      </c>
      <c r="AM13" s="35">
        <v>47</v>
      </c>
      <c r="AN13" s="35">
        <v>40</v>
      </c>
      <c r="AO13">
        <v>24</v>
      </c>
      <c r="AP13">
        <v>25</v>
      </c>
      <c r="AQ13" s="35">
        <v>42</v>
      </c>
      <c r="AR13">
        <v>36</v>
      </c>
      <c r="AS13">
        <v>33</v>
      </c>
      <c r="AT13">
        <v>30</v>
      </c>
      <c r="AU13">
        <v>24</v>
      </c>
      <c r="AV13">
        <v>16</v>
      </c>
      <c r="AW13">
        <v>16</v>
      </c>
      <c r="AX13">
        <v>11</v>
      </c>
      <c r="AY13">
        <v>15</v>
      </c>
      <c r="AZ13">
        <v>27</v>
      </c>
      <c r="BA13">
        <v>28</v>
      </c>
      <c r="BB13">
        <v>22</v>
      </c>
      <c r="BC13">
        <v>16</v>
      </c>
      <c r="BD13">
        <v>18</v>
      </c>
      <c r="BE13">
        <v>21</v>
      </c>
      <c r="BF13">
        <v>15</v>
      </c>
      <c r="BG13">
        <v>9</v>
      </c>
      <c r="BH13">
        <v>6</v>
      </c>
      <c r="BI13">
        <v>25</v>
      </c>
      <c r="BJ13">
        <v>25</v>
      </c>
      <c r="BK13">
        <v>27</v>
      </c>
      <c r="BL13">
        <v>27</v>
      </c>
      <c r="BM13">
        <v>17</v>
      </c>
      <c r="BN13">
        <v>24</v>
      </c>
      <c r="BO13">
        <v>23</v>
      </c>
      <c r="BP13">
        <v>18</v>
      </c>
      <c r="BQ13" s="35">
        <v>99</v>
      </c>
      <c r="BR13" s="36">
        <v>136</v>
      </c>
      <c r="BS13" s="35">
        <v>83</v>
      </c>
      <c r="BT13">
        <v>36</v>
      </c>
      <c r="BU13">
        <v>33</v>
      </c>
      <c r="BV13" s="35">
        <v>44</v>
      </c>
      <c r="BW13">
        <v>38</v>
      </c>
      <c r="BX13" s="35">
        <v>40</v>
      </c>
      <c r="BY13" s="35">
        <v>42</v>
      </c>
      <c r="BZ13">
        <v>23</v>
      </c>
      <c r="CA13">
        <v>22</v>
      </c>
      <c r="CB13">
        <v>36</v>
      </c>
      <c r="CC13" s="35">
        <v>45</v>
      </c>
      <c r="CD13" s="35">
        <v>52</v>
      </c>
      <c r="CE13">
        <v>18</v>
      </c>
      <c r="CF13">
        <v>37</v>
      </c>
      <c r="CG13" s="35">
        <v>59</v>
      </c>
      <c r="CH13">
        <v>30</v>
      </c>
      <c r="CI13" s="35">
        <v>181</v>
      </c>
      <c r="CJ13">
        <v>36</v>
      </c>
      <c r="CK13">
        <v>37</v>
      </c>
      <c r="CL13">
        <v>14</v>
      </c>
      <c r="CM13" s="35">
        <v>44</v>
      </c>
      <c r="CN13">
        <v>21</v>
      </c>
      <c r="CO13">
        <v>19</v>
      </c>
      <c r="CP13">
        <v>30</v>
      </c>
      <c r="CQ13">
        <v>33</v>
      </c>
      <c r="CR13">
        <v>23</v>
      </c>
      <c r="CS13" s="36">
        <v>190</v>
      </c>
      <c r="CT13" s="36">
        <v>137</v>
      </c>
      <c r="CU13" s="36">
        <v>118</v>
      </c>
      <c r="CV13" s="36">
        <v>118</v>
      </c>
      <c r="CW13">
        <v>30</v>
      </c>
      <c r="CX13">
        <v>27</v>
      </c>
      <c r="CY13">
        <v>38</v>
      </c>
      <c r="CZ13" s="35">
        <v>47</v>
      </c>
      <c r="DA13" s="35">
        <v>48</v>
      </c>
      <c r="DB13" s="35">
        <v>51</v>
      </c>
      <c r="DC13" s="35">
        <v>58</v>
      </c>
      <c r="DD13" s="35">
        <v>54</v>
      </c>
      <c r="DE13" s="36">
        <v>625</v>
      </c>
      <c r="DF13">
        <v>12</v>
      </c>
      <c r="DG13" s="36">
        <v>120</v>
      </c>
      <c r="DH13" s="36">
        <v>168</v>
      </c>
      <c r="DI13" s="35">
        <v>70</v>
      </c>
      <c r="DJ13" s="36">
        <v>150</v>
      </c>
      <c r="DK13" s="35">
        <v>72</v>
      </c>
      <c r="DL13">
        <v>7</v>
      </c>
      <c r="DM13" s="35">
        <v>52</v>
      </c>
      <c r="DN13" s="35">
        <v>49</v>
      </c>
    </row>
    <row r="14" spans="1:118" x14ac:dyDescent="0.3">
      <c r="A14" t="s">
        <v>10</v>
      </c>
      <c r="B14" s="6" t="s">
        <v>626</v>
      </c>
      <c r="C14" s="6" t="s">
        <v>634</v>
      </c>
      <c r="D14">
        <v>0.27</v>
      </c>
      <c r="E14">
        <v>0.47</v>
      </c>
      <c r="F14">
        <v>0.49</v>
      </c>
      <c r="G14">
        <v>0.51</v>
      </c>
      <c r="H14" s="35">
        <v>1.06</v>
      </c>
      <c r="I14">
        <v>0.43</v>
      </c>
      <c r="J14" s="36">
        <v>9.09</v>
      </c>
      <c r="K14">
        <v>0.28000000000000003</v>
      </c>
      <c r="L14">
        <v>0.22</v>
      </c>
      <c r="M14">
        <v>0.4</v>
      </c>
      <c r="N14">
        <v>0.37</v>
      </c>
      <c r="O14">
        <v>0.43</v>
      </c>
      <c r="P14">
        <v>0.46</v>
      </c>
      <c r="Q14">
        <v>0.34</v>
      </c>
      <c r="R14">
        <v>0.47</v>
      </c>
      <c r="S14">
        <v>0.62</v>
      </c>
      <c r="T14">
        <v>0.46</v>
      </c>
      <c r="U14">
        <v>0.78</v>
      </c>
      <c r="V14">
        <v>0.35</v>
      </c>
      <c r="W14" s="35">
        <v>1.08</v>
      </c>
      <c r="X14">
        <v>0.31</v>
      </c>
      <c r="Y14">
        <v>0.31</v>
      </c>
      <c r="Z14">
        <v>0.47</v>
      </c>
      <c r="AA14">
        <v>0.17</v>
      </c>
      <c r="AB14">
        <v>1.47</v>
      </c>
      <c r="AC14">
        <v>1.47</v>
      </c>
      <c r="AD14">
        <v>0.8</v>
      </c>
      <c r="AE14">
        <v>0.66</v>
      </c>
      <c r="AF14">
        <v>0.31</v>
      </c>
      <c r="AG14">
        <v>0.3</v>
      </c>
      <c r="AH14">
        <v>0.4</v>
      </c>
      <c r="AI14">
        <v>0.38</v>
      </c>
      <c r="AJ14">
        <v>0.42</v>
      </c>
      <c r="AK14">
        <v>0.32</v>
      </c>
      <c r="AL14">
        <v>0.41</v>
      </c>
      <c r="AM14">
        <v>0.73</v>
      </c>
      <c r="AN14">
        <v>0.67</v>
      </c>
      <c r="AO14">
        <v>0.4</v>
      </c>
      <c r="AP14">
        <v>0.4</v>
      </c>
      <c r="AQ14" s="35">
        <v>1.4</v>
      </c>
      <c r="AR14" s="35">
        <v>1.2</v>
      </c>
      <c r="AS14">
        <v>0.3</v>
      </c>
      <c r="AT14">
        <v>0.34</v>
      </c>
      <c r="AU14">
        <v>0.46</v>
      </c>
      <c r="AV14">
        <v>0.8</v>
      </c>
      <c r="AW14">
        <v>0.79</v>
      </c>
      <c r="AX14">
        <v>0.41</v>
      </c>
      <c r="AY14">
        <v>0.35</v>
      </c>
      <c r="AZ14">
        <v>0.36</v>
      </c>
      <c r="BA14">
        <v>0.57999999999999996</v>
      </c>
      <c r="BB14">
        <v>0.44</v>
      </c>
      <c r="BC14">
        <v>0.37</v>
      </c>
      <c r="BD14">
        <v>0.37</v>
      </c>
      <c r="BE14">
        <v>0.8</v>
      </c>
      <c r="BF14">
        <v>0.56999999999999995</v>
      </c>
      <c r="BG14">
        <v>0.24</v>
      </c>
      <c r="BH14">
        <v>0.25</v>
      </c>
      <c r="BI14">
        <v>0.77</v>
      </c>
      <c r="BJ14">
        <v>0.34</v>
      </c>
      <c r="BK14">
        <v>0.8</v>
      </c>
      <c r="BL14">
        <v>0.4</v>
      </c>
      <c r="BM14">
        <v>0.15</v>
      </c>
      <c r="BN14" s="35">
        <v>2.14</v>
      </c>
      <c r="BO14">
        <v>0.91</v>
      </c>
      <c r="BP14">
        <v>0.56000000000000005</v>
      </c>
      <c r="BQ14" s="35">
        <v>2.71</v>
      </c>
      <c r="BR14" s="35">
        <v>3.57</v>
      </c>
      <c r="BS14" s="35">
        <v>1.58</v>
      </c>
      <c r="BT14">
        <v>0.86</v>
      </c>
      <c r="BU14" s="35">
        <v>1.2</v>
      </c>
      <c r="BV14" s="35">
        <v>2.4</v>
      </c>
      <c r="BW14" s="35">
        <v>2.08</v>
      </c>
      <c r="BX14">
        <v>0.2</v>
      </c>
      <c r="BY14">
        <v>0.42</v>
      </c>
      <c r="BZ14">
        <v>0.21</v>
      </c>
      <c r="CA14">
        <v>0.24</v>
      </c>
      <c r="CB14">
        <v>0.46</v>
      </c>
      <c r="CC14">
        <v>0.13</v>
      </c>
      <c r="CD14">
        <v>0.51</v>
      </c>
      <c r="CE14" s="35">
        <v>1.22</v>
      </c>
      <c r="CF14" s="35">
        <v>1.2</v>
      </c>
      <c r="CG14" s="35">
        <v>2.1</v>
      </c>
      <c r="CH14" s="35">
        <v>1.1000000000000001</v>
      </c>
      <c r="CI14" s="35">
        <v>1.7</v>
      </c>
      <c r="CJ14">
        <v>0.59</v>
      </c>
      <c r="CK14">
        <v>0.57999999999999996</v>
      </c>
      <c r="CL14" s="35">
        <v>3.4</v>
      </c>
      <c r="CM14" s="35">
        <v>1.28</v>
      </c>
      <c r="CN14">
        <v>0.61</v>
      </c>
      <c r="CO14">
        <v>0.5</v>
      </c>
      <c r="CP14">
        <v>0.3</v>
      </c>
      <c r="CQ14">
        <v>0.18</v>
      </c>
      <c r="CR14">
        <v>0.7</v>
      </c>
      <c r="CS14" s="35">
        <v>1.1000000000000001</v>
      </c>
      <c r="CT14">
        <v>0.8</v>
      </c>
      <c r="CU14" s="35">
        <v>1.51</v>
      </c>
      <c r="CV14" s="35">
        <v>1.51</v>
      </c>
      <c r="CW14">
        <v>0.61</v>
      </c>
      <c r="CX14">
        <v>0.72</v>
      </c>
      <c r="CY14">
        <v>0.69</v>
      </c>
      <c r="CZ14">
        <v>0.52</v>
      </c>
      <c r="DA14">
        <v>0.53</v>
      </c>
      <c r="DB14" s="35">
        <v>1.8</v>
      </c>
      <c r="DC14" s="35">
        <v>2.2599999999999998</v>
      </c>
      <c r="DD14" s="35">
        <v>1.86</v>
      </c>
      <c r="DE14" s="36">
        <v>21.4</v>
      </c>
      <c r="DF14" s="35">
        <v>2.79</v>
      </c>
      <c r="DG14" s="36">
        <v>28.5</v>
      </c>
      <c r="DH14" s="35">
        <v>2.85</v>
      </c>
      <c r="DI14" s="35">
        <v>1.8</v>
      </c>
      <c r="DJ14" s="35">
        <v>2.1800000000000002</v>
      </c>
      <c r="DK14" s="36">
        <v>8.9</v>
      </c>
      <c r="DL14">
        <v>0.62</v>
      </c>
      <c r="DM14">
        <v>0.83</v>
      </c>
      <c r="DN14">
        <v>0.73</v>
      </c>
    </row>
    <row r="15" spans="1:118" x14ac:dyDescent="0.3">
      <c r="A15" t="s">
        <v>11</v>
      </c>
      <c r="B15" s="6" t="s">
        <v>627</v>
      </c>
      <c r="C15" s="6">
        <v>350</v>
      </c>
      <c r="D15">
        <v>11</v>
      </c>
      <c r="E15">
        <v>8</v>
      </c>
      <c r="F15">
        <v>12</v>
      </c>
      <c r="G15">
        <v>10</v>
      </c>
      <c r="H15">
        <v>15</v>
      </c>
      <c r="I15">
        <v>11</v>
      </c>
      <c r="J15" s="36">
        <v>194</v>
      </c>
      <c r="K15">
        <v>13</v>
      </c>
      <c r="L15">
        <v>12</v>
      </c>
      <c r="M15">
        <v>4</v>
      </c>
      <c r="N15">
        <v>7</v>
      </c>
      <c r="O15">
        <v>12</v>
      </c>
      <c r="P15">
        <v>12</v>
      </c>
      <c r="Q15">
        <v>10</v>
      </c>
      <c r="R15">
        <v>12</v>
      </c>
      <c r="S15">
        <v>8</v>
      </c>
      <c r="T15">
        <v>10</v>
      </c>
      <c r="U15">
        <v>23</v>
      </c>
      <c r="V15">
        <v>25</v>
      </c>
      <c r="W15">
        <v>28</v>
      </c>
      <c r="X15">
        <v>20</v>
      </c>
      <c r="Y15">
        <v>22</v>
      </c>
      <c r="Z15">
        <v>12</v>
      </c>
      <c r="AA15">
        <v>15</v>
      </c>
      <c r="AB15">
        <v>13</v>
      </c>
      <c r="AC15">
        <v>13</v>
      </c>
      <c r="AD15">
        <v>16</v>
      </c>
      <c r="AE15">
        <v>17</v>
      </c>
      <c r="AF15">
        <v>13</v>
      </c>
      <c r="AG15">
        <v>10</v>
      </c>
      <c r="AH15">
        <v>28</v>
      </c>
      <c r="AI15">
        <v>24</v>
      </c>
      <c r="AJ15">
        <v>15</v>
      </c>
      <c r="AK15">
        <v>9</v>
      </c>
      <c r="AL15">
        <v>9</v>
      </c>
      <c r="AM15">
        <v>21</v>
      </c>
      <c r="AN15">
        <v>21</v>
      </c>
      <c r="AO15">
        <v>19</v>
      </c>
      <c r="AP15">
        <v>19</v>
      </c>
      <c r="AQ15">
        <v>23</v>
      </c>
      <c r="AR15">
        <v>20</v>
      </c>
      <c r="AS15">
        <v>12</v>
      </c>
      <c r="AT15">
        <v>10</v>
      </c>
      <c r="AU15">
        <v>14</v>
      </c>
      <c r="AV15">
        <v>23</v>
      </c>
      <c r="AW15">
        <v>23</v>
      </c>
      <c r="AX15">
        <v>15</v>
      </c>
      <c r="AY15">
        <v>17</v>
      </c>
      <c r="AZ15">
        <v>24</v>
      </c>
      <c r="BA15">
        <v>14</v>
      </c>
      <c r="BB15">
        <v>13</v>
      </c>
      <c r="BC15">
        <v>18</v>
      </c>
      <c r="BD15">
        <v>19</v>
      </c>
      <c r="BE15">
        <v>12</v>
      </c>
      <c r="BF15">
        <v>9</v>
      </c>
      <c r="BG15">
        <v>14</v>
      </c>
      <c r="BH15">
        <v>11</v>
      </c>
      <c r="BI15">
        <v>6</v>
      </c>
      <c r="BJ15">
        <v>10</v>
      </c>
      <c r="BK15">
        <v>9</v>
      </c>
      <c r="BL15">
        <v>16</v>
      </c>
      <c r="BM15">
        <v>9</v>
      </c>
      <c r="BN15">
        <v>14</v>
      </c>
      <c r="BO15">
        <v>14</v>
      </c>
      <c r="BP15">
        <v>10</v>
      </c>
      <c r="BQ15" s="35">
        <v>79</v>
      </c>
      <c r="BR15" s="35">
        <v>87</v>
      </c>
      <c r="BS15" s="35">
        <v>56</v>
      </c>
      <c r="BT15">
        <v>13</v>
      </c>
      <c r="BU15">
        <v>12</v>
      </c>
      <c r="BV15" s="35">
        <v>103</v>
      </c>
      <c r="BW15" s="35">
        <v>89</v>
      </c>
      <c r="BX15">
        <v>11</v>
      </c>
      <c r="BY15">
        <v>12</v>
      </c>
      <c r="BZ15">
        <v>10</v>
      </c>
      <c r="CA15">
        <v>11</v>
      </c>
      <c r="CB15">
        <v>10</v>
      </c>
      <c r="CC15">
        <v>6</v>
      </c>
      <c r="CD15">
        <v>16</v>
      </c>
      <c r="CE15">
        <v>23</v>
      </c>
      <c r="CF15">
        <v>21</v>
      </c>
      <c r="CG15">
        <v>28</v>
      </c>
      <c r="CH15">
        <v>14</v>
      </c>
      <c r="CI15">
        <v>25</v>
      </c>
      <c r="CJ15">
        <v>29</v>
      </c>
      <c r="CK15">
        <v>29</v>
      </c>
      <c r="CL15">
        <v>17</v>
      </c>
      <c r="CM15" s="35">
        <v>60</v>
      </c>
      <c r="CN15" s="35">
        <v>42</v>
      </c>
      <c r="CO15">
        <v>27</v>
      </c>
      <c r="CP15">
        <v>11</v>
      </c>
      <c r="CQ15">
        <v>9</v>
      </c>
      <c r="CR15">
        <v>10</v>
      </c>
      <c r="CS15">
        <v>31</v>
      </c>
      <c r="CT15">
        <v>22</v>
      </c>
      <c r="CU15">
        <v>27</v>
      </c>
      <c r="CV15">
        <v>20</v>
      </c>
      <c r="CW15">
        <v>25</v>
      </c>
      <c r="CX15">
        <v>18</v>
      </c>
      <c r="CY15">
        <v>27</v>
      </c>
      <c r="CZ15">
        <v>23</v>
      </c>
      <c r="DA15">
        <v>23</v>
      </c>
      <c r="DB15" s="35">
        <v>81</v>
      </c>
      <c r="DC15" s="35">
        <v>86</v>
      </c>
      <c r="DD15" s="35">
        <v>67</v>
      </c>
      <c r="DE15" s="36">
        <v>770</v>
      </c>
      <c r="DF15">
        <v>19</v>
      </c>
      <c r="DG15" s="36">
        <v>195</v>
      </c>
      <c r="DH15" s="36">
        <v>121</v>
      </c>
      <c r="DI15">
        <v>2</v>
      </c>
      <c r="DJ15" s="36">
        <v>107</v>
      </c>
      <c r="DK15" s="36">
        <v>144</v>
      </c>
      <c r="DL15">
        <v>20</v>
      </c>
      <c r="DM15">
        <v>15</v>
      </c>
      <c r="DN15">
        <v>17</v>
      </c>
    </row>
    <row r="16" spans="1:118" x14ac:dyDescent="0.3">
      <c r="A16" t="s">
        <v>12</v>
      </c>
      <c r="B16" s="6" t="s">
        <v>460</v>
      </c>
      <c r="C16" s="6">
        <v>4000</v>
      </c>
      <c r="D16">
        <v>24</v>
      </c>
      <c r="E16">
        <v>29</v>
      </c>
      <c r="F16">
        <v>36</v>
      </c>
      <c r="G16">
        <v>28</v>
      </c>
      <c r="H16">
        <v>38</v>
      </c>
      <c r="I16">
        <v>18</v>
      </c>
      <c r="J16" s="36">
        <v>356</v>
      </c>
      <c r="K16">
        <v>24</v>
      </c>
      <c r="L16">
        <v>21</v>
      </c>
      <c r="M16">
        <v>14</v>
      </c>
      <c r="N16">
        <v>12</v>
      </c>
      <c r="O16">
        <v>26</v>
      </c>
      <c r="P16">
        <v>24</v>
      </c>
      <c r="Q16">
        <v>20</v>
      </c>
      <c r="R16">
        <v>23</v>
      </c>
      <c r="S16">
        <v>17</v>
      </c>
      <c r="T16">
        <v>18</v>
      </c>
      <c r="U16">
        <v>57</v>
      </c>
      <c r="V16">
        <v>50</v>
      </c>
      <c r="W16" s="35">
        <v>70</v>
      </c>
      <c r="X16">
        <v>40</v>
      </c>
      <c r="Y16">
        <v>44</v>
      </c>
      <c r="Z16">
        <v>26</v>
      </c>
      <c r="AA16">
        <v>33</v>
      </c>
      <c r="AB16">
        <v>20</v>
      </c>
      <c r="AC16">
        <v>20</v>
      </c>
      <c r="AD16">
        <v>30</v>
      </c>
      <c r="AE16">
        <v>33</v>
      </c>
      <c r="AF16">
        <v>29</v>
      </c>
      <c r="AG16">
        <v>39</v>
      </c>
      <c r="AH16">
        <v>42</v>
      </c>
      <c r="AI16">
        <v>33</v>
      </c>
      <c r="AJ16">
        <v>44</v>
      </c>
      <c r="AK16">
        <v>32</v>
      </c>
      <c r="AL16">
        <v>24</v>
      </c>
      <c r="AM16" s="35">
        <v>66</v>
      </c>
      <c r="AN16" s="35">
        <v>67</v>
      </c>
      <c r="AO16">
        <v>46</v>
      </c>
      <c r="AP16">
        <v>45</v>
      </c>
      <c r="AQ16" s="35">
        <v>69</v>
      </c>
      <c r="AR16">
        <v>56</v>
      </c>
      <c r="AS16">
        <v>35</v>
      </c>
      <c r="AT16">
        <v>30</v>
      </c>
      <c r="AU16">
        <v>42</v>
      </c>
      <c r="AV16">
        <v>40</v>
      </c>
      <c r="AW16">
        <v>38</v>
      </c>
      <c r="AX16">
        <v>17</v>
      </c>
      <c r="AY16">
        <v>38</v>
      </c>
      <c r="AZ16">
        <v>39</v>
      </c>
      <c r="BA16">
        <v>23</v>
      </c>
      <c r="BB16">
        <v>19</v>
      </c>
      <c r="BC16">
        <v>38</v>
      </c>
      <c r="BD16">
        <v>37</v>
      </c>
      <c r="BE16">
        <v>44</v>
      </c>
      <c r="BF16">
        <v>30</v>
      </c>
      <c r="BG16">
        <v>25</v>
      </c>
      <c r="BH16">
        <v>15</v>
      </c>
      <c r="BI16">
        <v>9</v>
      </c>
      <c r="BJ16">
        <v>20</v>
      </c>
      <c r="BK16">
        <v>28</v>
      </c>
      <c r="BL16">
        <v>23</v>
      </c>
      <c r="BM16">
        <v>24</v>
      </c>
      <c r="BN16">
        <v>52</v>
      </c>
      <c r="BO16">
        <v>54</v>
      </c>
      <c r="BP16">
        <v>49</v>
      </c>
      <c r="BQ16">
        <v>49</v>
      </c>
      <c r="BR16">
        <v>56</v>
      </c>
      <c r="BS16">
        <v>32</v>
      </c>
      <c r="BT16">
        <v>29</v>
      </c>
      <c r="BU16">
        <v>28</v>
      </c>
      <c r="BV16">
        <v>63</v>
      </c>
      <c r="BW16">
        <v>52</v>
      </c>
      <c r="BX16">
        <v>24</v>
      </c>
      <c r="BY16">
        <v>25</v>
      </c>
      <c r="BZ16">
        <v>29</v>
      </c>
      <c r="CA16">
        <v>35</v>
      </c>
      <c r="CB16">
        <v>23</v>
      </c>
      <c r="CC16">
        <v>28</v>
      </c>
      <c r="CD16">
        <v>25</v>
      </c>
      <c r="CE16">
        <v>49</v>
      </c>
      <c r="CF16">
        <v>60</v>
      </c>
      <c r="CG16">
        <v>35</v>
      </c>
      <c r="CH16">
        <v>17</v>
      </c>
      <c r="CI16" s="35">
        <v>153</v>
      </c>
      <c r="CJ16" s="35">
        <v>71</v>
      </c>
      <c r="CK16" s="35">
        <v>69</v>
      </c>
      <c r="CL16" s="35">
        <v>78</v>
      </c>
      <c r="CM16" s="35">
        <v>90</v>
      </c>
      <c r="CN16" s="35">
        <v>73</v>
      </c>
      <c r="CO16">
        <v>58</v>
      </c>
      <c r="CP16">
        <v>27</v>
      </c>
      <c r="CQ16">
        <v>26</v>
      </c>
      <c r="CR16">
        <v>20</v>
      </c>
      <c r="CS16">
        <v>42</v>
      </c>
      <c r="CT16">
        <v>29</v>
      </c>
      <c r="CU16">
        <v>27</v>
      </c>
      <c r="CV16">
        <v>21</v>
      </c>
      <c r="CW16">
        <v>47</v>
      </c>
      <c r="CX16">
        <v>32</v>
      </c>
      <c r="CY16">
        <v>54</v>
      </c>
      <c r="CZ16">
        <v>58</v>
      </c>
      <c r="DA16">
        <v>56</v>
      </c>
      <c r="DB16">
        <v>46</v>
      </c>
      <c r="DC16">
        <v>33</v>
      </c>
      <c r="DD16">
        <v>5</v>
      </c>
      <c r="DE16">
        <v>52</v>
      </c>
      <c r="DF16">
        <v>11</v>
      </c>
      <c r="DG16" s="35">
        <v>118</v>
      </c>
      <c r="DH16">
        <v>42</v>
      </c>
      <c r="DI16">
        <v>58</v>
      </c>
      <c r="DJ16">
        <v>80</v>
      </c>
      <c r="DK16" s="35">
        <v>157</v>
      </c>
      <c r="DL16">
        <v>39</v>
      </c>
      <c r="DM16">
        <v>28</v>
      </c>
      <c r="DN16">
        <v>50</v>
      </c>
    </row>
    <row r="17" spans="1:118" x14ac:dyDescent="0.3">
      <c r="A17" t="s">
        <v>13</v>
      </c>
      <c r="B17" s="6" t="s">
        <v>461</v>
      </c>
      <c r="C17" s="6" t="s">
        <v>455</v>
      </c>
      <c r="D17">
        <v>237</v>
      </c>
      <c r="E17">
        <v>212</v>
      </c>
      <c r="F17">
        <v>258</v>
      </c>
      <c r="G17">
        <v>204</v>
      </c>
      <c r="H17">
        <v>247</v>
      </c>
      <c r="I17">
        <v>229</v>
      </c>
      <c r="J17" s="36">
        <v>3427</v>
      </c>
      <c r="K17">
        <v>147</v>
      </c>
      <c r="L17">
        <v>136</v>
      </c>
      <c r="M17">
        <v>23</v>
      </c>
      <c r="N17">
        <v>92</v>
      </c>
      <c r="O17">
        <v>211</v>
      </c>
      <c r="P17">
        <v>212</v>
      </c>
      <c r="Q17">
        <v>175</v>
      </c>
      <c r="R17">
        <v>193</v>
      </c>
      <c r="S17">
        <v>91</v>
      </c>
      <c r="T17">
        <v>166</v>
      </c>
      <c r="U17">
        <v>421</v>
      </c>
      <c r="V17">
        <v>391</v>
      </c>
      <c r="W17" s="35">
        <v>535</v>
      </c>
      <c r="X17">
        <v>328</v>
      </c>
      <c r="Y17">
        <v>379</v>
      </c>
      <c r="Z17">
        <v>170</v>
      </c>
      <c r="AA17">
        <v>196</v>
      </c>
      <c r="AB17">
        <v>170</v>
      </c>
      <c r="AC17">
        <v>170</v>
      </c>
      <c r="AD17">
        <v>243</v>
      </c>
      <c r="AE17">
        <v>262</v>
      </c>
      <c r="AF17">
        <v>238</v>
      </c>
      <c r="AG17">
        <v>225</v>
      </c>
      <c r="AH17">
        <v>230</v>
      </c>
      <c r="AI17">
        <v>184</v>
      </c>
      <c r="AJ17">
        <v>299</v>
      </c>
      <c r="AK17">
        <v>142</v>
      </c>
      <c r="AL17">
        <v>139</v>
      </c>
      <c r="AM17">
        <v>316</v>
      </c>
      <c r="AN17">
        <v>293</v>
      </c>
      <c r="AO17">
        <v>350</v>
      </c>
      <c r="AP17">
        <v>340</v>
      </c>
      <c r="AQ17">
        <v>389</v>
      </c>
      <c r="AR17">
        <v>317</v>
      </c>
      <c r="AS17">
        <v>320</v>
      </c>
      <c r="AT17">
        <v>235</v>
      </c>
      <c r="AU17">
        <v>292</v>
      </c>
      <c r="AV17">
        <v>325</v>
      </c>
      <c r="AW17">
        <v>305</v>
      </c>
      <c r="AX17">
        <v>148</v>
      </c>
      <c r="AY17">
        <v>262</v>
      </c>
      <c r="AZ17">
        <v>192</v>
      </c>
      <c r="BA17">
        <v>350</v>
      </c>
      <c r="BB17">
        <v>241</v>
      </c>
      <c r="BC17">
        <v>261</v>
      </c>
      <c r="BD17">
        <v>264</v>
      </c>
      <c r="BE17">
        <v>340</v>
      </c>
      <c r="BF17">
        <v>230</v>
      </c>
      <c r="BG17">
        <v>230</v>
      </c>
      <c r="BH17">
        <v>123</v>
      </c>
      <c r="BI17">
        <v>12</v>
      </c>
      <c r="BJ17">
        <v>233</v>
      </c>
      <c r="BK17">
        <v>280</v>
      </c>
      <c r="BL17">
        <v>227</v>
      </c>
      <c r="BM17">
        <v>285</v>
      </c>
      <c r="BN17">
        <v>202</v>
      </c>
      <c r="BO17">
        <v>224</v>
      </c>
      <c r="BP17">
        <v>172</v>
      </c>
      <c r="BQ17" s="35">
        <v>558</v>
      </c>
      <c r="BR17" s="35">
        <v>466</v>
      </c>
      <c r="BS17">
        <v>230</v>
      </c>
      <c r="BT17">
        <v>194</v>
      </c>
      <c r="BU17">
        <v>187</v>
      </c>
      <c r="BV17">
        <v>390</v>
      </c>
      <c r="BW17">
        <v>321</v>
      </c>
      <c r="BX17">
        <v>260</v>
      </c>
      <c r="BY17">
        <v>284</v>
      </c>
      <c r="BZ17">
        <v>146</v>
      </c>
      <c r="CA17">
        <v>166</v>
      </c>
      <c r="CB17">
        <v>142</v>
      </c>
      <c r="CC17">
        <v>111</v>
      </c>
      <c r="CD17">
        <v>159</v>
      </c>
      <c r="CE17">
        <v>212</v>
      </c>
      <c r="CF17">
        <v>334</v>
      </c>
      <c r="CG17">
        <v>180</v>
      </c>
      <c r="CH17">
        <v>87</v>
      </c>
      <c r="CI17">
        <v>401</v>
      </c>
      <c r="CJ17">
        <v>375</v>
      </c>
      <c r="CK17">
        <v>367</v>
      </c>
      <c r="CL17">
        <v>429</v>
      </c>
      <c r="CM17">
        <v>370</v>
      </c>
      <c r="CN17">
        <v>286</v>
      </c>
      <c r="CO17">
        <v>248</v>
      </c>
      <c r="CP17">
        <v>191</v>
      </c>
      <c r="CQ17">
        <v>177</v>
      </c>
      <c r="CR17">
        <v>137</v>
      </c>
      <c r="CS17">
        <v>296</v>
      </c>
      <c r="CT17">
        <v>203</v>
      </c>
      <c r="CU17">
        <v>184</v>
      </c>
      <c r="CV17">
        <v>141</v>
      </c>
      <c r="CW17">
        <v>337</v>
      </c>
      <c r="CX17">
        <v>230</v>
      </c>
      <c r="CY17" s="35">
        <v>475</v>
      </c>
      <c r="CZ17">
        <v>337</v>
      </c>
      <c r="DA17">
        <v>326</v>
      </c>
      <c r="DB17">
        <v>379</v>
      </c>
      <c r="DC17" s="35">
        <v>549</v>
      </c>
      <c r="DD17">
        <v>226</v>
      </c>
      <c r="DE17" s="36">
        <v>1125</v>
      </c>
      <c r="DF17">
        <v>127</v>
      </c>
      <c r="DG17" s="36">
        <v>1363</v>
      </c>
      <c r="DH17">
        <v>89</v>
      </c>
      <c r="DI17">
        <v>356</v>
      </c>
      <c r="DJ17">
        <v>50</v>
      </c>
      <c r="DK17">
        <v>63</v>
      </c>
      <c r="DL17">
        <v>268</v>
      </c>
      <c r="DM17">
        <v>314</v>
      </c>
      <c r="DN17">
        <v>414</v>
      </c>
    </row>
    <row r="18" spans="1:118" x14ac:dyDescent="0.3">
      <c r="A18" t="s">
        <v>14</v>
      </c>
      <c r="B18" s="6" t="s">
        <v>464</v>
      </c>
      <c r="C18" s="6">
        <v>2300</v>
      </c>
      <c r="D18">
        <v>5</v>
      </c>
      <c r="E18">
        <v>42</v>
      </c>
      <c r="F18">
        <v>23</v>
      </c>
      <c r="G18">
        <v>13</v>
      </c>
      <c r="H18" s="4">
        <v>455</v>
      </c>
      <c r="I18">
        <v>10</v>
      </c>
      <c r="J18" s="35">
        <v>247</v>
      </c>
      <c r="K18">
        <v>2</v>
      </c>
      <c r="L18">
        <v>2</v>
      </c>
      <c r="M18" s="4">
        <v>1208</v>
      </c>
      <c r="N18" s="4">
        <v>875</v>
      </c>
      <c r="O18">
        <v>4</v>
      </c>
      <c r="P18">
        <v>2</v>
      </c>
      <c r="Q18">
        <v>3</v>
      </c>
      <c r="R18">
        <v>21</v>
      </c>
      <c r="S18">
        <v>5</v>
      </c>
      <c r="T18">
        <v>2</v>
      </c>
      <c r="U18">
        <v>6</v>
      </c>
      <c r="V18">
        <v>5</v>
      </c>
      <c r="W18">
        <v>10</v>
      </c>
      <c r="X18">
        <v>5</v>
      </c>
      <c r="Y18">
        <v>4</v>
      </c>
      <c r="Z18">
        <v>18</v>
      </c>
      <c r="AA18">
        <v>8</v>
      </c>
      <c r="AB18">
        <v>661</v>
      </c>
      <c r="AC18">
        <v>308</v>
      </c>
      <c r="AD18">
        <v>27</v>
      </c>
      <c r="AE18">
        <v>28</v>
      </c>
      <c r="AF18">
        <v>9</v>
      </c>
      <c r="AG18">
        <v>9</v>
      </c>
      <c r="AH18">
        <v>28</v>
      </c>
      <c r="AI18">
        <v>24</v>
      </c>
      <c r="AJ18">
        <v>30</v>
      </c>
      <c r="AK18">
        <v>15</v>
      </c>
      <c r="AL18">
        <v>18</v>
      </c>
      <c r="AM18">
        <v>33</v>
      </c>
      <c r="AN18">
        <v>41</v>
      </c>
      <c r="AO18">
        <v>20</v>
      </c>
      <c r="AP18">
        <v>21</v>
      </c>
      <c r="AQ18">
        <v>25</v>
      </c>
      <c r="AR18">
        <v>21</v>
      </c>
      <c r="AS18" s="35">
        <v>69</v>
      </c>
      <c r="AT18" s="35">
        <v>58</v>
      </c>
      <c r="AU18" s="35">
        <v>66</v>
      </c>
      <c r="AV18">
        <v>78</v>
      </c>
      <c r="AW18">
        <v>77</v>
      </c>
      <c r="AX18" s="4">
        <v>264</v>
      </c>
      <c r="AY18">
        <v>2</v>
      </c>
      <c r="AZ18">
        <v>1</v>
      </c>
      <c r="BA18">
        <v>4</v>
      </c>
      <c r="BB18">
        <v>1</v>
      </c>
      <c r="BC18">
        <v>8</v>
      </c>
      <c r="BD18">
        <v>3</v>
      </c>
      <c r="BE18">
        <v>1</v>
      </c>
      <c r="BF18">
        <v>1</v>
      </c>
      <c r="BG18">
        <v>2</v>
      </c>
      <c r="BH18">
        <v>1</v>
      </c>
      <c r="BI18" s="4">
        <v>1674</v>
      </c>
      <c r="BJ18">
        <v>39</v>
      </c>
      <c r="BK18">
        <v>16</v>
      </c>
      <c r="BL18">
        <v>21</v>
      </c>
      <c r="BM18">
        <v>13</v>
      </c>
      <c r="BN18">
        <v>2</v>
      </c>
      <c r="BO18">
        <v>14</v>
      </c>
      <c r="BP18">
        <v>3</v>
      </c>
      <c r="BQ18" s="35">
        <v>79</v>
      </c>
      <c r="BR18" s="35">
        <v>70</v>
      </c>
      <c r="BS18" s="35">
        <v>75</v>
      </c>
      <c r="BT18">
        <v>28</v>
      </c>
      <c r="BU18">
        <v>25</v>
      </c>
      <c r="BV18">
        <v>4</v>
      </c>
      <c r="BW18">
        <v>3</v>
      </c>
      <c r="BX18" s="35">
        <v>80</v>
      </c>
      <c r="BY18" s="35">
        <v>91</v>
      </c>
      <c r="BZ18">
        <v>4</v>
      </c>
      <c r="CA18">
        <v>3</v>
      </c>
      <c r="CB18">
        <v>10</v>
      </c>
      <c r="CC18" s="4">
        <v>371</v>
      </c>
      <c r="CD18">
        <v>15</v>
      </c>
      <c r="CE18">
        <v>17</v>
      </c>
      <c r="CF18">
        <v>12</v>
      </c>
      <c r="CG18">
        <v>20</v>
      </c>
      <c r="CH18">
        <v>10</v>
      </c>
      <c r="CI18">
        <v>17</v>
      </c>
      <c r="CJ18">
        <v>10</v>
      </c>
      <c r="CK18">
        <v>10</v>
      </c>
      <c r="CL18">
        <v>4</v>
      </c>
      <c r="CM18" s="35">
        <v>94</v>
      </c>
      <c r="CN18" s="35">
        <v>60</v>
      </c>
      <c r="CO18">
        <v>47</v>
      </c>
      <c r="CP18" s="35">
        <v>67</v>
      </c>
      <c r="CQ18">
        <v>16</v>
      </c>
      <c r="CR18">
        <v>25</v>
      </c>
      <c r="CS18">
        <v>40</v>
      </c>
      <c r="CT18">
        <v>29</v>
      </c>
      <c r="CU18">
        <v>12</v>
      </c>
      <c r="CV18">
        <v>29</v>
      </c>
      <c r="CW18">
        <v>55</v>
      </c>
      <c r="CX18">
        <v>27</v>
      </c>
      <c r="CY18">
        <v>36</v>
      </c>
      <c r="CZ18">
        <v>20</v>
      </c>
      <c r="DA18">
        <v>20</v>
      </c>
      <c r="DB18" s="35">
        <v>213</v>
      </c>
      <c r="DC18" s="35">
        <v>179</v>
      </c>
      <c r="DD18">
        <v>9</v>
      </c>
      <c r="DE18" s="35">
        <v>102</v>
      </c>
      <c r="DF18" s="35">
        <v>98</v>
      </c>
      <c r="DG18" s="36">
        <v>1048</v>
      </c>
      <c r="DH18" s="35">
        <v>233</v>
      </c>
      <c r="DI18">
        <v>48</v>
      </c>
      <c r="DJ18" s="36">
        <v>872</v>
      </c>
      <c r="DK18">
        <v>67</v>
      </c>
      <c r="DL18">
        <v>1</v>
      </c>
      <c r="DM18">
        <v>22</v>
      </c>
      <c r="DN18">
        <v>52</v>
      </c>
    </row>
    <row r="19" spans="1:118" x14ac:dyDescent="0.3">
      <c r="A19" t="s">
        <v>15</v>
      </c>
      <c r="B19" s="6" t="s">
        <v>629</v>
      </c>
      <c r="C19" s="6">
        <v>40</v>
      </c>
      <c r="D19">
        <v>0.17</v>
      </c>
      <c r="E19">
        <v>0.14000000000000001</v>
      </c>
      <c r="F19">
        <v>0.28000000000000003</v>
      </c>
      <c r="G19">
        <v>7.0000000000000007E-2</v>
      </c>
      <c r="H19">
        <v>0.18</v>
      </c>
      <c r="I19">
        <v>0.15</v>
      </c>
      <c r="J19" s="35">
        <v>1.99</v>
      </c>
      <c r="K19">
        <v>0.2</v>
      </c>
      <c r="L19">
        <v>0.17</v>
      </c>
      <c r="M19">
        <v>0.02</v>
      </c>
      <c r="N19">
        <v>0.11</v>
      </c>
      <c r="O19">
        <v>0.25</v>
      </c>
      <c r="P19">
        <v>0.17</v>
      </c>
      <c r="Q19">
        <v>0.13</v>
      </c>
      <c r="R19">
        <v>0.15</v>
      </c>
      <c r="S19">
        <v>0.06</v>
      </c>
      <c r="T19">
        <v>0.12</v>
      </c>
      <c r="U19">
        <v>0.28999999999999998</v>
      </c>
      <c r="V19">
        <v>0.28999999999999998</v>
      </c>
      <c r="W19">
        <v>0.36</v>
      </c>
      <c r="X19">
        <v>0.27</v>
      </c>
      <c r="Y19">
        <v>0.3</v>
      </c>
      <c r="Z19">
        <v>0.18</v>
      </c>
      <c r="AA19">
        <v>0.2</v>
      </c>
      <c r="AB19">
        <v>0.19</v>
      </c>
      <c r="AC19">
        <v>0.19</v>
      </c>
      <c r="AD19">
        <v>0.22</v>
      </c>
      <c r="AE19">
        <v>0.25</v>
      </c>
      <c r="AF19">
        <v>0.23</v>
      </c>
      <c r="AG19">
        <v>0.18</v>
      </c>
      <c r="AH19">
        <v>0.27</v>
      </c>
      <c r="AI19">
        <v>0.23</v>
      </c>
      <c r="AJ19">
        <v>0.27</v>
      </c>
      <c r="AK19">
        <v>0.17</v>
      </c>
      <c r="AL19">
        <v>0.13</v>
      </c>
      <c r="AM19">
        <v>0.41</v>
      </c>
      <c r="AN19">
        <v>0.45</v>
      </c>
      <c r="AO19">
        <v>0.03</v>
      </c>
      <c r="AP19">
        <v>0.31</v>
      </c>
      <c r="AQ19">
        <v>0.42</v>
      </c>
      <c r="AR19">
        <v>0.33</v>
      </c>
      <c r="AS19">
        <v>0.24</v>
      </c>
      <c r="AT19">
        <v>0.2</v>
      </c>
      <c r="AU19">
        <v>0.18</v>
      </c>
      <c r="AV19">
        <v>0.35</v>
      </c>
      <c r="AW19">
        <v>0.35</v>
      </c>
      <c r="AX19">
        <v>0.26</v>
      </c>
      <c r="AY19">
        <v>0.28999999999999998</v>
      </c>
      <c r="AZ19">
        <v>0.39</v>
      </c>
      <c r="BA19">
        <v>0.21</v>
      </c>
      <c r="BB19">
        <v>0.22</v>
      </c>
      <c r="BC19">
        <v>0.32</v>
      </c>
      <c r="BD19">
        <v>0.33</v>
      </c>
      <c r="BE19">
        <v>0.32</v>
      </c>
      <c r="BF19">
        <v>0.23</v>
      </c>
      <c r="BG19">
        <v>0.16</v>
      </c>
      <c r="BH19">
        <v>0.12</v>
      </c>
      <c r="BI19">
        <v>0.23</v>
      </c>
      <c r="BJ19">
        <v>0.28000000000000003</v>
      </c>
      <c r="BK19">
        <v>0.13</v>
      </c>
      <c r="BL19">
        <v>0.15</v>
      </c>
      <c r="BM19">
        <v>0.13</v>
      </c>
      <c r="BN19">
        <v>0.54</v>
      </c>
      <c r="BO19">
        <v>0.6</v>
      </c>
      <c r="BP19">
        <v>0.41</v>
      </c>
      <c r="BQ19">
        <v>0.53</v>
      </c>
      <c r="BR19">
        <v>0.76</v>
      </c>
      <c r="BS19">
        <v>0.42</v>
      </c>
      <c r="BT19">
        <v>0.18</v>
      </c>
      <c r="BU19">
        <v>0.2</v>
      </c>
      <c r="BV19">
        <v>0.2</v>
      </c>
      <c r="BW19">
        <v>0.17</v>
      </c>
      <c r="BX19">
        <v>0.13</v>
      </c>
      <c r="BY19">
        <v>0.14000000000000001</v>
      </c>
      <c r="BZ19">
        <v>0.17</v>
      </c>
      <c r="CA19">
        <v>0.21</v>
      </c>
      <c r="CB19">
        <v>0.12</v>
      </c>
      <c r="CC19">
        <v>0.28999999999999998</v>
      </c>
      <c r="CD19">
        <v>0.2</v>
      </c>
      <c r="CE19">
        <v>0.52</v>
      </c>
      <c r="CF19">
        <v>0.4</v>
      </c>
      <c r="CG19">
        <v>0.12</v>
      </c>
      <c r="CH19">
        <v>0.06</v>
      </c>
      <c r="CI19">
        <v>1.1599999999999999</v>
      </c>
      <c r="CJ19">
        <v>0.59</v>
      </c>
      <c r="CK19">
        <v>0.26</v>
      </c>
      <c r="CL19">
        <v>0.12</v>
      </c>
      <c r="CM19">
        <v>0.49</v>
      </c>
      <c r="CN19">
        <v>0.4</v>
      </c>
      <c r="CO19">
        <v>0.32</v>
      </c>
      <c r="CP19">
        <v>0.27</v>
      </c>
      <c r="CQ19">
        <v>0.12</v>
      </c>
      <c r="CR19">
        <v>0.14000000000000001</v>
      </c>
      <c r="CS19">
        <v>0.19</v>
      </c>
      <c r="CT19">
        <v>0.14000000000000001</v>
      </c>
      <c r="CU19">
        <v>0.17</v>
      </c>
      <c r="CV19">
        <v>0.23</v>
      </c>
      <c r="CW19">
        <v>0.3</v>
      </c>
      <c r="CX19">
        <v>0.2</v>
      </c>
      <c r="CY19">
        <v>0.32</v>
      </c>
      <c r="CZ19">
        <v>0.34</v>
      </c>
      <c r="DA19">
        <v>0.35</v>
      </c>
      <c r="DB19">
        <v>0.36</v>
      </c>
      <c r="DC19">
        <v>0.33</v>
      </c>
      <c r="DD19">
        <v>0.57999999999999996</v>
      </c>
      <c r="DE19" s="36">
        <v>5.8</v>
      </c>
      <c r="DF19">
        <v>0.2</v>
      </c>
      <c r="DG19" s="35">
        <v>2</v>
      </c>
      <c r="DH19" s="35">
        <v>1.23</v>
      </c>
      <c r="DI19" s="35">
        <v>1.05</v>
      </c>
      <c r="DJ19">
        <v>0.38</v>
      </c>
      <c r="DK19" s="35">
        <v>1.95</v>
      </c>
      <c r="DL19">
        <v>0.22</v>
      </c>
      <c r="DM19">
        <v>0.79</v>
      </c>
      <c r="DN19">
        <v>0.2</v>
      </c>
    </row>
    <row r="20" spans="1:118" x14ac:dyDescent="0.3">
      <c r="A20" t="s">
        <v>16</v>
      </c>
      <c r="B20" s="6" t="s">
        <v>458</v>
      </c>
      <c r="C20" s="6">
        <v>10</v>
      </c>
      <c r="D20">
        <v>5.8999999999999997E-2</v>
      </c>
      <c r="E20">
        <v>6.2E-2</v>
      </c>
      <c r="F20">
        <v>0.10100000000000001</v>
      </c>
      <c r="G20">
        <v>0.09</v>
      </c>
      <c r="H20">
        <v>9.5000000000000001E-2</v>
      </c>
      <c r="I20">
        <v>6.0999999999999999E-2</v>
      </c>
      <c r="J20" s="36">
        <v>1.423</v>
      </c>
      <c r="K20">
        <v>4.1000000000000002E-2</v>
      </c>
      <c r="L20">
        <v>7.0999999999999994E-2</v>
      </c>
      <c r="M20">
        <v>8.5000000000000006E-2</v>
      </c>
      <c r="N20">
        <v>3.3000000000000002E-2</v>
      </c>
      <c r="O20">
        <v>1.7000000000000001E-2</v>
      </c>
      <c r="P20">
        <v>0.107</v>
      </c>
      <c r="Q20">
        <v>6.6000000000000003E-2</v>
      </c>
      <c r="R20">
        <v>1.7000000000000001E-2</v>
      </c>
      <c r="S20">
        <v>5.2999999999999999E-2</v>
      </c>
      <c r="T20">
        <v>6.5000000000000002E-2</v>
      </c>
      <c r="U20">
        <v>0.108</v>
      </c>
      <c r="V20">
        <v>0.215</v>
      </c>
      <c r="W20">
        <v>0.11799999999999999</v>
      </c>
      <c r="X20">
        <v>0.16700000000000001</v>
      </c>
      <c r="Y20">
        <v>0.188</v>
      </c>
      <c r="Z20">
        <v>1.9E-2</v>
      </c>
      <c r="AA20">
        <v>1.7000000000000001E-2</v>
      </c>
      <c r="AB20">
        <v>9.6000000000000002E-2</v>
      </c>
      <c r="AC20">
        <v>9.6000000000000002E-2</v>
      </c>
      <c r="AD20">
        <v>1.7000000000000001E-2</v>
      </c>
      <c r="AE20">
        <v>5.3999999999999999E-2</v>
      </c>
      <c r="AF20">
        <v>3.5999999999999997E-2</v>
      </c>
      <c r="AG20">
        <v>2.9000000000000001E-2</v>
      </c>
      <c r="AH20">
        <v>6.2E-2</v>
      </c>
      <c r="AI20">
        <v>5.1999999999999998E-2</v>
      </c>
      <c r="AJ20">
        <v>3.9E-2</v>
      </c>
      <c r="AK20">
        <v>1.7999999999999999E-2</v>
      </c>
      <c r="AL20">
        <v>2.4E-2</v>
      </c>
      <c r="AM20">
        <v>4.9000000000000002E-2</v>
      </c>
      <c r="AN20">
        <v>6.0999999999999999E-2</v>
      </c>
      <c r="AO20">
        <v>0.129</v>
      </c>
      <c r="AP20">
        <v>0.13200000000000001</v>
      </c>
      <c r="AQ20">
        <v>7.0000000000000007E-2</v>
      </c>
      <c r="AR20">
        <v>8.3000000000000004E-2</v>
      </c>
      <c r="AS20">
        <v>4.4999999999999998E-2</v>
      </c>
      <c r="AT20">
        <v>1.7000000000000001E-2</v>
      </c>
      <c r="AU20">
        <v>4.5999999999999999E-2</v>
      </c>
      <c r="AV20">
        <v>7.4999999999999997E-2</v>
      </c>
      <c r="AW20">
        <v>7.3999999999999996E-2</v>
      </c>
      <c r="AX20">
        <v>0.11600000000000001</v>
      </c>
      <c r="AY20">
        <v>5.0999999999999997E-2</v>
      </c>
      <c r="AZ20">
        <v>0.10299999999999999</v>
      </c>
      <c r="BA20">
        <v>7.0999999999999994E-2</v>
      </c>
      <c r="BB20">
        <v>8.2000000000000003E-2</v>
      </c>
      <c r="BC20">
        <v>5.2999999999999999E-2</v>
      </c>
      <c r="BD20">
        <v>5.1999999999999998E-2</v>
      </c>
      <c r="BE20">
        <v>0.127</v>
      </c>
      <c r="BF20">
        <v>9.0999999999999998E-2</v>
      </c>
      <c r="BG20">
        <v>8.2000000000000003E-2</v>
      </c>
      <c r="BH20">
        <v>5.8999999999999997E-2</v>
      </c>
      <c r="BI20">
        <v>0.17299999999999999</v>
      </c>
      <c r="BJ20">
        <v>0.05</v>
      </c>
      <c r="BK20">
        <v>9.9000000000000005E-2</v>
      </c>
      <c r="BL20">
        <v>0.115</v>
      </c>
      <c r="BM20">
        <v>0.10100000000000001</v>
      </c>
      <c r="BN20">
        <v>0.189</v>
      </c>
      <c r="BO20">
        <v>0.16500000000000001</v>
      </c>
      <c r="BP20">
        <v>0.105</v>
      </c>
      <c r="BQ20">
        <v>0.13</v>
      </c>
      <c r="BR20">
        <v>0.17399999999999999</v>
      </c>
      <c r="BS20">
        <v>0.11600000000000001</v>
      </c>
      <c r="BT20">
        <v>2.9000000000000001E-2</v>
      </c>
      <c r="BU20">
        <v>2.8000000000000001E-2</v>
      </c>
      <c r="BV20">
        <v>0.13100000000000001</v>
      </c>
      <c r="BW20">
        <v>0.114</v>
      </c>
      <c r="BX20">
        <v>3.5000000000000003E-2</v>
      </c>
      <c r="BY20">
        <v>3.5999999999999997E-2</v>
      </c>
      <c r="BZ20">
        <v>3.9E-2</v>
      </c>
      <c r="CA20">
        <v>6.7000000000000004E-2</v>
      </c>
      <c r="CB20">
        <v>0.05</v>
      </c>
      <c r="CC20">
        <v>5.5E-2</v>
      </c>
      <c r="CD20">
        <v>3.1E-2</v>
      </c>
      <c r="CE20">
        <v>7.0000000000000007E-2</v>
      </c>
      <c r="CF20">
        <v>8.7999999999999995E-2</v>
      </c>
      <c r="CG20">
        <v>0.12</v>
      </c>
      <c r="CH20">
        <v>6.2E-2</v>
      </c>
      <c r="CI20">
        <v>0.29899999999999999</v>
      </c>
      <c r="CJ20">
        <v>0.12</v>
      </c>
      <c r="CK20">
        <v>0.13800000000000001</v>
      </c>
      <c r="CL20">
        <v>0.14000000000000001</v>
      </c>
      <c r="CM20">
        <v>0.23100000000000001</v>
      </c>
      <c r="CN20">
        <v>0.127</v>
      </c>
      <c r="CO20">
        <v>5.3999999999999999E-2</v>
      </c>
      <c r="CP20">
        <v>8.5000000000000006E-2</v>
      </c>
      <c r="CQ20">
        <v>2E-3</v>
      </c>
      <c r="CR20">
        <v>4.4999999999999998E-2</v>
      </c>
      <c r="CS20">
        <v>0.35</v>
      </c>
      <c r="CT20">
        <v>0.253</v>
      </c>
      <c r="CU20">
        <v>5.7000000000000002E-2</v>
      </c>
      <c r="CV20">
        <v>8.3000000000000004E-2</v>
      </c>
      <c r="CW20">
        <v>0.151</v>
      </c>
      <c r="CX20">
        <v>9.4E-2</v>
      </c>
      <c r="CY20">
        <v>0.161</v>
      </c>
      <c r="CZ20">
        <v>0.04</v>
      </c>
      <c r="DA20">
        <v>4.1000000000000002E-2</v>
      </c>
      <c r="DB20">
        <v>0.17899999999999999</v>
      </c>
      <c r="DC20">
        <v>0.16300000000000001</v>
      </c>
      <c r="DD20">
        <v>6.0999999999999999E-2</v>
      </c>
      <c r="DE20">
        <v>0.61</v>
      </c>
      <c r="DF20">
        <v>0.59699999999999998</v>
      </c>
      <c r="DG20">
        <v>6.1</v>
      </c>
      <c r="DH20">
        <v>0.13</v>
      </c>
      <c r="DI20">
        <v>0.26400000000000001</v>
      </c>
      <c r="DJ20">
        <v>0.28399999999999997</v>
      </c>
      <c r="DK20">
        <v>0.14899999999999999</v>
      </c>
      <c r="DL20">
        <v>7.9000000000000001E-2</v>
      </c>
      <c r="DM20">
        <v>9.9000000000000005E-2</v>
      </c>
      <c r="DN20">
        <v>6.6000000000000003E-2</v>
      </c>
    </row>
    <row r="21" spans="1:118" x14ac:dyDescent="0.3">
      <c r="A21" t="s">
        <v>17</v>
      </c>
      <c r="B21" s="6" t="s">
        <v>628</v>
      </c>
      <c r="C21" s="6">
        <v>11</v>
      </c>
      <c r="D21">
        <v>0.114</v>
      </c>
      <c r="E21">
        <v>8.7999999999999995E-2</v>
      </c>
      <c r="F21">
        <v>0.12</v>
      </c>
      <c r="G21">
        <v>0.1</v>
      </c>
      <c r="H21">
        <v>0.193</v>
      </c>
      <c r="I21">
        <v>7.0000000000000007E-2</v>
      </c>
      <c r="J21" s="36">
        <v>1.8460000000000001</v>
      </c>
      <c r="K21">
        <v>7.9000000000000001E-2</v>
      </c>
      <c r="L21">
        <v>7.2999999999999995E-2</v>
      </c>
      <c r="M21">
        <v>1.0999999999999999E-2</v>
      </c>
      <c r="N21">
        <v>4.7E-2</v>
      </c>
      <c r="O21">
        <v>0.112</v>
      </c>
      <c r="P21">
        <v>0.11700000000000001</v>
      </c>
      <c r="Q21">
        <v>0.122</v>
      </c>
      <c r="R21">
        <v>0.115</v>
      </c>
      <c r="S21">
        <v>0.11700000000000001</v>
      </c>
      <c r="T21">
        <v>0.115</v>
      </c>
      <c r="U21">
        <v>0.153</v>
      </c>
      <c r="V21">
        <v>0.161</v>
      </c>
      <c r="W21">
        <v>0.219</v>
      </c>
      <c r="X21">
        <v>0.14000000000000001</v>
      </c>
      <c r="Y21">
        <v>0.13800000000000001</v>
      </c>
      <c r="Z21">
        <v>0.16</v>
      </c>
      <c r="AA21">
        <v>0.20499999999999999</v>
      </c>
      <c r="AB21">
        <v>0.151</v>
      </c>
      <c r="AC21">
        <v>0.151</v>
      </c>
      <c r="AD21">
        <v>0.24299999999999999</v>
      </c>
      <c r="AE21">
        <v>0.223</v>
      </c>
      <c r="AF21">
        <v>0.19</v>
      </c>
      <c r="AG21">
        <v>0.153</v>
      </c>
      <c r="AH21">
        <v>0.18</v>
      </c>
      <c r="AI21">
        <v>0.152</v>
      </c>
      <c r="AJ21">
        <v>0.155</v>
      </c>
      <c r="AK21">
        <v>0.13200000000000001</v>
      </c>
      <c r="AL21">
        <v>0.15</v>
      </c>
      <c r="AM21">
        <v>0.21</v>
      </c>
      <c r="AN21">
        <v>0.19400000000000001</v>
      </c>
      <c r="AO21">
        <v>0.13900000000000001</v>
      </c>
      <c r="AP21">
        <v>0.14199999999999999</v>
      </c>
      <c r="AQ21" s="35">
        <v>0.33700000000000002</v>
      </c>
      <c r="AR21">
        <v>0.22700000000000001</v>
      </c>
      <c r="AS21">
        <v>0.14299999999999999</v>
      </c>
      <c r="AT21">
        <v>0.155</v>
      </c>
      <c r="AU21">
        <v>0.13</v>
      </c>
      <c r="AV21" s="35">
        <v>0.32900000000000001</v>
      </c>
      <c r="AW21" s="35">
        <v>0.32600000000000001</v>
      </c>
      <c r="AX21">
        <v>0.22</v>
      </c>
      <c r="AY21">
        <v>0.17499999999999999</v>
      </c>
      <c r="AZ21">
        <v>0.21299999999999999</v>
      </c>
      <c r="BA21">
        <v>0.16300000000000001</v>
      </c>
      <c r="BB21">
        <v>0.187</v>
      </c>
      <c r="BC21">
        <v>0.17699999999999999</v>
      </c>
      <c r="BD21">
        <v>0.17299999999999999</v>
      </c>
      <c r="BE21">
        <v>0.125</v>
      </c>
      <c r="BF21">
        <v>8.8999999999999996E-2</v>
      </c>
      <c r="BG21">
        <v>0.25</v>
      </c>
      <c r="BH21">
        <v>0.113</v>
      </c>
      <c r="BJ21">
        <v>6.9000000000000006E-2</v>
      </c>
      <c r="BK21">
        <v>3.3000000000000002E-2</v>
      </c>
      <c r="BL21">
        <v>3.7999999999999999E-2</v>
      </c>
      <c r="BM21">
        <v>3.3000000000000002E-2</v>
      </c>
      <c r="BN21">
        <v>0.158</v>
      </c>
      <c r="BO21">
        <v>0.154</v>
      </c>
      <c r="BP21">
        <v>0.14000000000000001</v>
      </c>
      <c r="BQ21" s="36">
        <v>0.89700000000000002</v>
      </c>
      <c r="BR21" s="36">
        <v>0.93500000000000005</v>
      </c>
      <c r="BS21" s="35">
        <v>0.49299999999999999</v>
      </c>
      <c r="BT21">
        <v>0.25</v>
      </c>
      <c r="BU21">
        <v>0.20300000000000001</v>
      </c>
      <c r="BV21" s="35">
        <v>0.34899999999999998</v>
      </c>
      <c r="BW21" s="35">
        <v>0.30299999999999999</v>
      </c>
      <c r="BX21">
        <v>0.10299999999999999</v>
      </c>
      <c r="BY21">
        <v>0.106</v>
      </c>
      <c r="BZ21">
        <v>0.129</v>
      </c>
      <c r="CA21">
        <v>0.153</v>
      </c>
      <c r="CB21">
        <v>0.125</v>
      </c>
      <c r="CC21">
        <v>0.10199999999999999</v>
      </c>
      <c r="CD21">
        <v>0.15</v>
      </c>
      <c r="CE21">
        <v>0.13700000000000001</v>
      </c>
      <c r="CF21" s="35">
        <v>0.29199999999999998</v>
      </c>
      <c r="CG21" s="35">
        <v>0.48099999999999998</v>
      </c>
      <c r="CH21">
        <v>0.247</v>
      </c>
      <c r="CI21" s="36">
        <v>1.6719999999999999</v>
      </c>
      <c r="CJ21" s="35">
        <v>0.56000000000000005</v>
      </c>
      <c r="CK21" s="35">
        <v>0.29399999999999998</v>
      </c>
      <c r="CL21">
        <v>0.06</v>
      </c>
      <c r="CM21">
        <v>0.25600000000000001</v>
      </c>
      <c r="CN21">
        <v>0.22500000000000001</v>
      </c>
      <c r="CO21">
        <v>0.24299999999999999</v>
      </c>
      <c r="CP21">
        <v>0.13400000000000001</v>
      </c>
      <c r="CQ21">
        <v>7.0999999999999994E-2</v>
      </c>
      <c r="CR21">
        <v>7.0999999999999994E-2</v>
      </c>
      <c r="CS21" s="35">
        <v>0.46600000000000003</v>
      </c>
      <c r="CT21" s="35">
        <v>0.33700000000000002</v>
      </c>
      <c r="CU21" s="35">
        <v>0.36899999999999999</v>
      </c>
      <c r="CV21">
        <v>0.26300000000000001</v>
      </c>
      <c r="CW21">
        <v>0.25800000000000001</v>
      </c>
      <c r="CX21">
        <v>0.26600000000000001</v>
      </c>
      <c r="CY21" s="35">
        <v>0.497</v>
      </c>
      <c r="CZ21">
        <v>0.17</v>
      </c>
      <c r="DA21">
        <v>0.17399999999999999</v>
      </c>
      <c r="DB21" s="35">
        <v>0.36599999999999999</v>
      </c>
      <c r="DC21" s="35">
        <v>0.33400000000000002</v>
      </c>
      <c r="DD21" s="35">
        <v>0.373</v>
      </c>
      <c r="DE21" s="36">
        <v>4.3</v>
      </c>
      <c r="DF21">
        <v>0.186</v>
      </c>
      <c r="DG21" s="36">
        <v>1.9</v>
      </c>
      <c r="DH21">
        <v>0.2</v>
      </c>
      <c r="DI21" s="36">
        <v>0.98799999999999999</v>
      </c>
      <c r="DJ21" s="36">
        <v>1.4</v>
      </c>
      <c r="DK21" s="35">
        <v>0.37</v>
      </c>
      <c r="DL21">
        <v>0.153</v>
      </c>
      <c r="DM21" s="35">
        <v>0.42</v>
      </c>
      <c r="DN21">
        <v>0.191</v>
      </c>
    </row>
    <row r="22" spans="1:118" x14ac:dyDescent="0.3">
      <c r="A22" t="s">
        <v>18</v>
      </c>
      <c r="B22" s="6" t="s">
        <v>463</v>
      </c>
      <c r="C22" s="6">
        <v>400</v>
      </c>
      <c r="D22">
        <v>0</v>
      </c>
      <c r="E22">
        <v>0.4</v>
      </c>
      <c r="F22">
        <v>0.4</v>
      </c>
      <c r="G22">
        <v>0.4</v>
      </c>
      <c r="H22">
        <v>1.2</v>
      </c>
      <c r="I22">
        <v>0.3</v>
      </c>
      <c r="J22" s="35">
        <v>5.5</v>
      </c>
      <c r="K22">
        <v>0.3</v>
      </c>
      <c r="L22">
        <v>0.1</v>
      </c>
      <c r="M22">
        <v>0</v>
      </c>
      <c r="N22">
        <v>0.1</v>
      </c>
      <c r="O22">
        <v>0.1</v>
      </c>
      <c r="P22">
        <v>0.3</v>
      </c>
      <c r="Q22">
        <v>0</v>
      </c>
      <c r="S22">
        <v>0.2</v>
      </c>
      <c r="T22">
        <v>0.3</v>
      </c>
      <c r="U22">
        <v>0.3</v>
      </c>
      <c r="V22">
        <v>0.3</v>
      </c>
      <c r="W22">
        <v>0.4</v>
      </c>
      <c r="X22">
        <v>0.3</v>
      </c>
      <c r="Y22">
        <v>0.3</v>
      </c>
      <c r="Z22">
        <v>0.3</v>
      </c>
      <c r="AA22">
        <v>0.6</v>
      </c>
      <c r="AB22">
        <v>0.6</v>
      </c>
      <c r="AC22">
        <v>0.6</v>
      </c>
      <c r="AD22">
        <v>0.6</v>
      </c>
      <c r="AE22">
        <v>2.2999999999999998</v>
      </c>
      <c r="AF22">
        <v>0.6</v>
      </c>
      <c r="AG22">
        <v>0.4</v>
      </c>
      <c r="AH22">
        <v>0.9</v>
      </c>
      <c r="AI22">
        <v>0.7</v>
      </c>
      <c r="AJ22">
        <v>0.6</v>
      </c>
      <c r="AK22">
        <v>0.6</v>
      </c>
      <c r="AL22">
        <v>0.6</v>
      </c>
      <c r="AM22">
        <v>2.5</v>
      </c>
      <c r="AN22">
        <v>1.6</v>
      </c>
      <c r="AO22">
        <v>0.7</v>
      </c>
      <c r="AP22">
        <v>0.8</v>
      </c>
      <c r="AQ22">
        <v>1.6</v>
      </c>
      <c r="AR22">
        <v>1.5</v>
      </c>
      <c r="AS22">
        <v>0.1</v>
      </c>
      <c r="AT22">
        <v>0.7</v>
      </c>
      <c r="AU22">
        <v>0.6</v>
      </c>
      <c r="AV22">
        <v>0.7</v>
      </c>
      <c r="AW22">
        <v>0.7</v>
      </c>
      <c r="AX22">
        <v>1</v>
      </c>
      <c r="AY22">
        <v>0.2</v>
      </c>
      <c r="AZ22">
        <v>0.2</v>
      </c>
      <c r="BA22">
        <v>0.4</v>
      </c>
      <c r="BB22">
        <v>0.4</v>
      </c>
      <c r="BC22">
        <v>0.2</v>
      </c>
      <c r="BD22">
        <v>0.2</v>
      </c>
      <c r="BE22">
        <v>0.3</v>
      </c>
      <c r="BF22">
        <v>0.2</v>
      </c>
      <c r="BG22">
        <v>0.3</v>
      </c>
      <c r="BH22">
        <v>0.1</v>
      </c>
      <c r="BI22">
        <v>0.6</v>
      </c>
      <c r="BJ22">
        <v>0.6</v>
      </c>
      <c r="BK22">
        <v>0.7</v>
      </c>
      <c r="BL22">
        <v>0.7</v>
      </c>
      <c r="BM22">
        <v>0.7</v>
      </c>
      <c r="BN22">
        <v>2.2999999999999998</v>
      </c>
      <c r="BO22" s="35">
        <v>6.1</v>
      </c>
      <c r="BP22">
        <v>3.9</v>
      </c>
      <c r="BQ22">
        <v>1</v>
      </c>
      <c r="BR22">
        <v>1.5</v>
      </c>
      <c r="BS22">
        <v>1.2</v>
      </c>
      <c r="BT22">
        <v>0.6</v>
      </c>
      <c r="BU22">
        <v>1.5</v>
      </c>
      <c r="BV22">
        <v>0.9</v>
      </c>
      <c r="BW22">
        <v>0.9</v>
      </c>
      <c r="BX22">
        <v>0.4</v>
      </c>
      <c r="BY22">
        <v>1</v>
      </c>
      <c r="BZ22">
        <v>0.5</v>
      </c>
      <c r="CA22">
        <v>0.6</v>
      </c>
      <c r="CB22">
        <v>0.4</v>
      </c>
      <c r="CC22">
        <v>0.3</v>
      </c>
      <c r="CD22">
        <v>0.5</v>
      </c>
      <c r="CE22">
        <v>0.6</v>
      </c>
      <c r="CF22">
        <v>1.2</v>
      </c>
      <c r="CG22">
        <v>1</v>
      </c>
      <c r="CH22">
        <v>0.5</v>
      </c>
      <c r="CI22" s="35">
        <v>14.2</v>
      </c>
      <c r="CJ22">
        <v>1.8</v>
      </c>
      <c r="CK22">
        <v>1.7</v>
      </c>
      <c r="CL22">
        <v>0.7</v>
      </c>
      <c r="CM22">
        <v>0.2</v>
      </c>
      <c r="CN22">
        <v>0.2</v>
      </c>
      <c r="CO22">
        <v>0.2</v>
      </c>
      <c r="CP22">
        <v>0.7</v>
      </c>
      <c r="CQ22">
        <v>0.2</v>
      </c>
      <c r="CR22">
        <v>0.4</v>
      </c>
      <c r="CS22">
        <v>1.2</v>
      </c>
      <c r="CT22">
        <v>0.9</v>
      </c>
      <c r="CU22">
        <v>0.9</v>
      </c>
      <c r="CV22">
        <v>0.7</v>
      </c>
      <c r="CW22">
        <v>0.6</v>
      </c>
      <c r="CX22">
        <v>0.2</v>
      </c>
      <c r="CY22">
        <v>0.2</v>
      </c>
      <c r="CZ22">
        <v>0.7</v>
      </c>
      <c r="DA22">
        <v>0.7</v>
      </c>
      <c r="DB22">
        <v>0.9</v>
      </c>
      <c r="DC22">
        <v>0.9</v>
      </c>
      <c r="DD22">
        <v>0.7</v>
      </c>
      <c r="DE22" s="35">
        <v>7.4</v>
      </c>
      <c r="DF22">
        <v>0.7</v>
      </c>
      <c r="DG22">
        <v>7.2</v>
      </c>
      <c r="DH22">
        <v>0.7</v>
      </c>
      <c r="DI22">
        <v>0.7</v>
      </c>
      <c r="DJ22">
        <v>0.7</v>
      </c>
      <c r="DK22">
        <v>0.7</v>
      </c>
      <c r="DL22">
        <v>0.5</v>
      </c>
      <c r="DM22">
        <v>0.2</v>
      </c>
      <c r="DN22">
        <v>0.7</v>
      </c>
    </row>
    <row r="23" spans="1:118" x14ac:dyDescent="0.3">
      <c r="A23" t="s">
        <v>19</v>
      </c>
      <c r="B23" s="6" t="s">
        <v>632</v>
      </c>
      <c r="C23" s="6" t="s">
        <v>633</v>
      </c>
      <c r="D23">
        <v>2.2999999999999998</v>
      </c>
      <c r="K23">
        <v>1.3</v>
      </c>
      <c r="L23">
        <v>1.3</v>
      </c>
      <c r="Q23">
        <v>2</v>
      </c>
      <c r="Y23" s="35">
        <v>49.4</v>
      </c>
      <c r="Z23">
        <v>1</v>
      </c>
      <c r="AA23">
        <v>1</v>
      </c>
      <c r="AB23">
        <v>7</v>
      </c>
      <c r="AJ23">
        <v>1</v>
      </c>
      <c r="AN23">
        <v>4</v>
      </c>
      <c r="AS23">
        <v>3.2</v>
      </c>
      <c r="AT23" s="35">
        <v>47.5</v>
      </c>
      <c r="BJ23">
        <v>6</v>
      </c>
      <c r="BO23" s="35">
        <v>21.9</v>
      </c>
      <c r="BR23" s="35">
        <v>37.799999999999997</v>
      </c>
      <c r="BX23">
        <v>4</v>
      </c>
      <c r="BZ23">
        <v>1.1000000000000001</v>
      </c>
    </row>
    <row r="24" spans="1:118" s="38" customFormat="1" x14ac:dyDescent="0.3">
      <c r="A24" s="28" t="s">
        <v>3</v>
      </c>
      <c r="B24" s="29"/>
      <c r="C24" s="29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</row>
    <row r="25" spans="1:118" x14ac:dyDescent="0.3">
      <c r="A25" t="s">
        <v>20</v>
      </c>
      <c r="B25" s="6">
        <v>90</v>
      </c>
      <c r="C25" s="6">
        <v>2000</v>
      </c>
      <c r="D25">
        <v>13.7</v>
      </c>
      <c r="E25">
        <v>16</v>
      </c>
      <c r="F25">
        <v>9</v>
      </c>
      <c r="G25">
        <v>23.4</v>
      </c>
      <c r="H25">
        <v>18.2</v>
      </c>
      <c r="I25">
        <v>18.3</v>
      </c>
      <c r="J25" s="35">
        <v>39.200000000000003</v>
      </c>
      <c r="K25">
        <v>2.8</v>
      </c>
      <c r="L25">
        <v>3.2</v>
      </c>
      <c r="M25">
        <v>1</v>
      </c>
      <c r="N25">
        <v>0.8</v>
      </c>
      <c r="O25" s="39">
        <v>127.7</v>
      </c>
      <c r="P25" s="39">
        <v>183.5</v>
      </c>
      <c r="Q25" s="36">
        <v>80.400000000000006</v>
      </c>
      <c r="R25" s="39">
        <v>162.80000000000001</v>
      </c>
      <c r="S25" s="35">
        <v>58.7</v>
      </c>
      <c r="T25" s="39">
        <v>171</v>
      </c>
      <c r="U25">
        <v>19.7</v>
      </c>
      <c r="V25">
        <v>12.8</v>
      </c>
      <c r="W25">
        <v>9.6</v>
      </c>
      <c r="X25">
        <v>7.4</v>
      </c>
      <c r="Y25">
        <v>13</v>
      </c>
      <c r="Z25" s="35">
        <v>36.6</v>
      </c>
      <c r="AA25" s="35">
        <v>37.5</v>
      </c>
      <c r="AB25">
        <v>14.7</v>
      </c>
      <c r="AC25">
        <v>14.7</v>
      </c>
      <c r="AD25">
        <v>57</v>
      </c>
      <c r="AE25" s="35">
        <v>34.4</v>
      </c>
      <c r="AF25" s="35">
        <v>27</v>
      </c>
      <c r="AG25">
        <v>15.8</v>
      </c>
      <c r="AH25" s="35">
        <v>31</v>
      </c>
      <c r="AI25">
        <v>17</v>
      </c>
      <c r="AJ25" s="35">
        <v>48.2</v>
      </c>
      <c r="AK25" s="35">
        <v>44.3</v>
      </c>
      <c r="AL25" s="35">
        <v>31.3</v>
      </c>
      <c r="AM25" s="39">
        <v>89.2</v>
      </c>
      <c r="AN25" s="35">
        <v>64.900000000000006</v>
      </c>
      <c r="AO25" s="35">
        <v>62</v>
      </c>
      <c r="AP25" s="35">
        <v>54</v>
      </c>
      <c r="AQ25" s="36">
        <v>85</v>
      </c>
      <c r="AR25" s="35">
        <v>62</v>
      </c>
      <c r="AS25">
        <v>5.9</v>
      </c>
      <c r="AT25">
        <v>3.6</v>
      </c>
      <c r="AU25">
        <v>8.5</v>
      </c>
      <c r="AV25">
        <v>4.9000000000000004</v>
      </c>
      <c r="AW25">
        <v>3.6</v>
      </c>
      <c r="AX25">
        <v>2.2999999999999998</v>
      </c>
      <c r="AY25">
        <v>17</v>
      </c>
      <c r="AZ25">
        <v>5.5</v>
      </c>
      <c r="BA25">
        <v>12.3</v>
      </c>
      <c r="BB25">
        <v>9.6</v>
      </c>
      <c r="BC25">
        <v>17.899999999999999</v>
      </c>
      <c r="BD25">
        <v>12.9</v>
      </c>
      <c r="BE25">
        <v>9</v>
      </c>
      <c r="BF25">
        <v>4.7</v>
      </c>
      <c r="BG25">
        <v>2.2000000000000002</v>
      </c>
      <c r="BH25">
        <v>1.3</v>
      </c>
      <c r="BI25">
        <v>0</v>
      </c>
      <c r="BJ25">
        <v>14.8</v>
      </c>
      <c r="BK25">
        <v>29</v>
      </c>
      <c r="BL25">
        <v>22</v>
      </c>
      <c r="BM25">
        <v>15.1</v>
      </c>
      <c r="BN25">
        <v>5.6</v>
      </c>
      <c r="BO25">
        <v>7.7</v>
      </c>
      <c r="BP25">
        <v>24.4</v>
      </c>
      <c r="BQ25" s="35">
        <v>28.1</v>
      </c>
      <c r="BR25">
        <v>9.8000000000000007</v>
      </c>
      <c r="BS25">
        <v>13.5</v>
      </c>
      <c r="BT25">
        <v>9.1999999999999993</v>
      </c>
      <c r="BU25">
        <v>3.7</v>
      </c>
      <c r="BV25" s="35">
        <v>48</v>
      </c>
      <c r="BW25" s="35">
        <v>26.3</v>
      </c>
      <c r="BX25">
        <v>3.1</v>
      </c>
      <c r="BY25">
        <v>6.1</v>
      </c>
      <c r="BZ25">
        <v>7.4</v>
      </c>
      <c r="CA25">
        <v>5.2</v>
      </c>
      <c r="CB25">
        <v>8</v>
      </c>
      <c r="CC25">
        <v>4.3</v>
      </c>
      <c r="CD25">
        <v>13.4</v>
      </c>
      <c r="CE25" s="35">
        <v>27</v>
      </c>
      <c r="CF25">
        <v>8</v>
      </c>
      <c r="CG25">
        <v>12</v>
      </c>
      <c r="CH25">
        <v>4.2</v>
      </c>
      <c r="CI25" s="35">
        <v>31.2</v>
      </c>
      <c r="CJ25">
        <v>17</v>
      </c>
      <c r="CK25">
        <v>13</v>
      </c>
      <c r="CL25">
        <v>4</v>
      </c>
      <c r="CM25">
        <v>11.7</v>
      </c>
      <c r="CN25">
        <v>7.4</v>
      </c>
      <c r="CO25">
        <v>5.3</v>
      </c>
      <c r="CP25">
        <v>21</v>
      </c>
      <c r="CQ25">
        <v>11.6</v>
      </c>
      <c r="CR25">
        <v>4.4000000000000004</v>
      </c>
      <c r="CS25" s="36">
        <v>60</v>
      </c>
      <c r="CT25" s="35">
        <v>27.4</v>
      </c>
      <c r="CU25" s="35">
        <v>26.8</v>
      </c>
      <c r="CV25">
        <v>15.5</v>
      </c>
      <c r="CW25">
        <v>2.4</v>
      </c>
      <c r="CX25">
        <v>12.8</v>
      </c>
      <c r="CY25">
        <v>19.600000000000001</v>
      </c>
      <c r="CZ25" s="35">
        <v>25</v>
      </c>
      <c r="DA25">
        <v>18.8</v>
      </c>
      <c r="DB25">
        <v>30</v>
      </c>
      <c r="DC25">
        <v>18</v>
      </c>
      <c r="DD25">
        <v>0</v>
      </c>
      <c r="DE25">
        <v>0</v>
      </c>
      <c r="DF25">
        <v>0.9</v>
      </c>
      <c r="DG25">
        <v>10.1</v>
      </c>
      <c r="DH25">
        <v>3</v>
      </c>
      <c r="DI25">
        <v>39</v>
      </c>
      <c r="DJ25">
        <v>3</v>
      </c>
      <c r="DK25">
        <v>3</v>
      </c>
      <c r="DL25">
        <v>11.7</v>
      </c>
      <c r="DM25">
        <v>6.5</v>
      </c>
      <c r="DN25">
        <v>12</v>
      </c>
    </row>
    <row r="26" spans="1:118" x14ac:dyDescent="0.3">
      <c r="A26" t="s">
        <v>21</v>
      </c>
      <c r="B26" s="6" t="s">
        <v>465</v>
      </c>
      <c r="C26" s="6" t="s">
        <v>455</v>
      </c>
      <c r="D26">
        <v>3.6999999999999998E-2</v>
      </c>
      <c r="E26">
        <v>4.5999999999999999E-2</v>
      </c>
      <c r="F26">
        <v>4.1000000000000002E-2</v>
      </c>
      <c r="G26">
        <v>0.06</v>
      </c>
      <c r="H26" s="35">
        <v>0.108</v>
      </c>
      <c r="I26">
        <v>4.7E-2</v>
      </c>
      <c r="J26" s="35">
        <v>0.52800000000000002</v>
      </c>
      <c r="K26">
        <v>2.7E-2</v>
      </c>
      <c r="L26">
        <v>3.1E-2</v>
      </c>
      <c r="M26">
        <v>0</v>
      </c>
      <c r="N26">
        <v>2.7E-2</v>
      </c>
      <c r="O26">
        <v>5.3999999999999999E-2</v>
      </c>
      <c r="P26">
        <v>2.8000000000000001E-2</v>
      </c>
      <c r="Q26">
        <v>5.7000000000000002E-2</v>
      </c>
      <c r="R26">
        <v>5.6000000000000001E-2</v>
      </c>
      <c r="S26">
        <v>6.9000000000000006E-2</v>
      </c>
      <c r="T26">
        <v>5.8999999999999997E-2</v>
      </c>
      <c r="U26">
        <v>0.08</v>
      </c>
      <c r="V26" s="35">
        <v>0.105</v>
      </c>
      <c r="W26">
        <v>6.4000000000000001E-2</v>
      </c>
      <c r="X26">
        <v>9.8000000000000004E-2</v>
      </c>
      <c r="Y26" s="35">
        <v>0.106</v>
      </c>
      <c r="Z26">
        <v>6.0999999999999999E-2</v>
      </c>
      <c r="AA26">
        <v>6.0999999999999999E-2</v>
      </c>
      <c r="AB26">
        <v>2.1000000000000001E-2</v>
      </c>
      <c r="AC26">
        <v>0.02</v>
      </c>
      <c r="AD26">
        <v>6.4000000000000001E-2</v>
      </c>
      <c r="AE26">
        <v>7.0999999999999994E-2</v>
      </c>
      <c r="AF26">
        <v>0.04</v>
      </c>
      <c r="AG26">
        <v>4.3999999999999997E-2</v>
      </c>
      <c r="AH26">
        <v>7.0000000000000007E-2</v>
      </c>
      <c r="AI26">
        <v>5.0999999999999997E-2</v>
      </c>
      <c r="AJ26">
        <v>0.05</v>
      </c>
      <c r="AK26">
        <v>4.2000000000000003E-2</v>
      </c>
      <c r="AL26">
        <v>3.6999999999999998E-2</v>
      </c>
      <c r="AM26">
        <v>7.0999999999999994E-2</v>
      </c>
      <c r="AN26">
        <v>6.3E-2</v>
      </c>
      <c r="AO26">
        <v>0.05</v>
      </c>
      <c r="AP26">
        <v>0.04</v>
      </c>
      <c r="AQ26" s="35">
        <v>0.13900000000000001</v>
      </c>
      <c r="AR26" s="35">
        <v>0.107</v>
      </c>
      <c r="AS26">
        <v>6.6000000000000003E-2</v>
      </c>
      <c r="AT26">
        <v>6.6000000000000003E-2</v>
      </c>
      <c r="AU26" s="35">
        <v>9.1999999999999998E-2</v>
      </c>
      <c r="AV26">
        <v>3.1E-2</v>
      </c>
      <c r="AW26">
        <v>2.7E-2</v>
      </c>
      <c r="AX26">
        <v>0.01</v>
      </c>
      <c r="AY26">
        <v>4.8000000000000001E-2</v>
      </c>
      <c r="AZ26">
        <v>4.3999999999999997E-2</v>
      </c>
      <c r="BA26">
        <v>0.03</v>
      </c>
      <c r="BB26">
        <v>1.6E-2</v>
      </c>
      <c r="BC26">
        <v>4.4999999999999998E-2</v>
      </c>
      <c r="BD26">
        <v>3.5000000000000003E-2</v>
      </c>
      <c r="BE26">
        <v>0.05</v>
      </c>
      <c r="BF26">
        <v>3.1E-2</v>
      </c>
      <c r="BG26">
        <v>3.9E-2</v>
      </c>
      <c r="BH26">
        <v>7.5999999999999998E-2</v>
      </c>
      <c r="BI26">
        <v>0.05</v>
      </c>
      <c r="BJ26">
        <v>1.2E-2</v>
      </c>
      <c r="BK26">
        <v>0.03</v>
      </c>
      <c r="BL26">
        <v>0.02</v>
      </c>
      <c r="BM26">
        <v>0</v>
      </c>
      <c r="BN26" s="35">
        <v>0.14299999999999999</v>
      </c>
      <c r="BO26" s="35">
        <v>0.16200000000000001</v>
      </c>
      <c r="BP26">
        <v>6.5000000000000002E-2</v>
      </c>
      <c r="BQ26">
        <v>7.8E-2</v>
      </c>
      <c r="BR26" s="35">
        <v>9.5000000000000001E-2</v>
      </c>
      <c r="BS26">
        <v>1.7999999999999999E-2</v>
      </c>
      <c r="BT26">
        <v>7.0000000000000007E-2</v>
      </c>
      <c r="BU26">
        <v>6.4000000000000001E-2</v>
      </c>
      <c r="BV26">
        <v>0.04</v>
      </c>
      <c r="BW26">
        <v>3.4000000000000002E-2</v>
      </c>
      <c r="BX26">
        <v>2.1000000000000001E-2</v>
      </c>
      <c r="BY26">
        <v>4.2999999999999997E-2</v>
      </c>
      <c r="BZ26">
        <v>4.5999999999999999E-2</v>
      </c>
      <c r="CA26">
        <v>4.2000000000000003E-2</v>
      </c>
      <c r="CB26">
        <v>2.5999999999999999E-2</v>
      </c>
      <c r="CC26">
        <v>3.2000000000000001E-2</v>
      </c>
      <c r="CD26">
        <v>0.03</v>
      </c>
      <c r="CE26">
        <v>0.05</v>
      </c>
      <c r="CF26">
        <v>0.06</v>
      </c>
      <c r="CG26">
        <v>0.06</v>
      </c>
      <c r="CH26">
        <v>2.5999999999999999E-2</v>
      </c>
      <c r="CI26" s="35">
        <v>0.2</v>
      </c>
      <c r="CJ26">
        <v>0.09</v>
      </c>
      <c r="CK26">
        <v>8.3000000000000004E-2</v>
      </c>
      <c r="CL26" s="35">
        <v>0.2</v>
      </c>
      <c r="CM26">
        <v>7.1999999999999995E-2</v>
      </c>
      <c r="CN26">
        <v>0.05</v>
      </c>
      <c r="CO26">
        <v>5.8000000000000003E-2</v>
      </c>
      <c r="CP26">
        <v>0.04</v>
      </c>
      <c r="CQ26">
        <v>2.7E-2</v>
      </c>
      <c r="CR26">
        <v>0.03</v>
      </c>
      <c r="CS26">
        <v>7.0000000000000007E-2</v>
      </c>
      <c r="CT26">
        <v>4.4999999999999998E-2</v>
      </c>
      <c r="CU26">
        <v>4.3999999999999997E-2</v>
      </c>
      <c r="CV26">
        <v>0.01</v>
      </c>
      <c r="CW26">
        <v>7.8E-2</v>
      </c>
      <c r="CX26">
        <v>5.6000000000000001E-2</v>
      </c>
      <c r="CY26" s="35">
        <v>0.107</v>
      </c>
      <c r="CZ26">
        <v>0.09</v>
      </c>
      <c r="DA26">
        <v>8.2000000000000003E-2</v>
      </c>
      <c r="DB26">
        <v>0.04</v>
      </c>
      <c r="DC26">
        <v>3.4000000000000002E-2</v>
      </c>
      <c r="DD26">
        <v>5.0000000000000001E-3</v>
      </c>
      <c r="DE26">
        <v>0.01</v>
      </c>
      <c r="DF26" s="35">
        <v>0.222</v>
      </c>
      <c r="DG26" s="36">
        <v>2.38</v>
      </c>
      <c r="DH26">
        <v>0.05</v>
      </c>
      <c r="DI26" s="35">
        <v>9.8000000000000004E-2</v>
      </c>
      <c r="DJ26">
        <v>0.06</v>
      </c>
      <c r="DK26">
        <v>1.4999999999999999E-2</v>
      </c>
      <c r="DL26">
        <v>4.3999999999999997E-2</v>
      </c>
      <c r="DM26">
        <v>0.08</v>
      </c>
      <c r="DN26">
        <v>0.01</v>
      </c>
    </row>
    <row r="27" spans="1:118" x14ac:dyDescent="0.3">
      <c r="A27" t="s">
        <v>22</v>
      </c>
      <c r="B27" s="6" t="s">
        <v>462</v>
      </c>
      <c r="C27" s="6" t="s">
        <v>455</v>
      </c>
      <c r="D27">
        <v>1.9E-2</v>
      </c>
      <c r="E27">
        <v>3.4000000000000002E-2</v>
      </c>
      <c r="F27">
        <v>4.7E-2</v>
      </c>
      <c r="G27">
        <v>0.04</v>
      </c>
      <c r="H27">
        <v>0.08</v>
      </c>
      <c r="I27">
        <v>3.1E-2</v>
      </c>
      <c r="J27" s="35">
        <v>0.48899999999999999</v>
      </c>
      <c r="K27">
        <v>3.3000000000000002E-2</v>
      </c>
      <c r="L27">
        <v>2.5000000000000001E-2</v>
      </c>
      <c r="M27">
        <v>0.01</v>
      </c>
      <c r="N27">
        <v>2.9000000000000001E-2</v>
      </c>
      <c r="O27">
        <v>8.5000000000000006E-2</v>
      </c>
      <c r="P27">
        <v>2.5000000000000001E-2</v>
      </c>
      <c r="Q27">
        <v>2.8000000000000001E-2</v>
      </c>
      <c r="R27" s="35">
        <v>0.109</v>
      </c>
      <c r="S27">
        <v>3.7999999999999999E-2</v>
      </c>
      <c r="T27">
        <v>0.03</v>
      </c>
      <c r="U27">
        <v>3.2000000000000001E-2</v>
      </c>
      <c r="V27">
        <v>2.1000000000000001E-2</v>
      </c>
      <c r="W27">
        <v>4.8000000000000001E-2</v>
      </c>
      <c r="X27">
        <v>1.9E-2</v>
      </c>
      <c r="Y27">
        <v>0.02</v>
      </c>
      <c r="Z27">
        <v>0.04</v>
      </c>
      <c r="AA27">
        <v>3.7999999999999999E-2</v>
      </c>
      <c r="AB27">
        <v>2.1999999999999999E-2</v>
      </c>
      <c r="AC27">
        <v>0.02</v>
      </c>
      <c r="AD27">
        <v>6.9000000000000006E-2</v>
      </c>
      <c r="AE27">
        <v>0.06</v>
      </c>
      <c r="AF27">
        <v>0.05</v>
      </c>
      <c r="AG27">
        <v>4.3999999999999997E-2</v>
      </c>
      <c r="AH27">
        <v>0.03</v>
      </c>
      <c r="AI27">
        <v>0.02</v>
      </c>
      <c r="AJ27">
        <v>0.06</v>
      </c>
      <c r="AK27">
        <v>5.1999999999999998E-2</v>
      </c>
      <c r="AL27">
        <v>5.2999999999999999E-2</v>
      </c>
      <c r="AM27" s="35">
        <v>0.11700000000000001</v>
      </c>
      <c r="AN27" s="35">
        <v>0.123</v>
      </c>
      <c r="AO27">
        <v>0.02</v>
      </c>
      <c r="AP27">
        <v>0.02</v>
      </c>
      <c r="AQ27" s="35">
        <v>0.09</v>
      </c>
      <c r="AR27">
        <v>0.08</v>
      </c>
      <c r="AS27">
        <v>5.8000000000000003E-2</v>
      </c>
      <c r="AT27">
        <v>4.3999999999999997E-2</v>
      </c>
      <c r="AU27">
        <v>5.5E-2</v>
      </c>
      <c r="AV27">
        <v>0.04</v>
      </c>
      <c r="AW27">
        <v>0.04</v>
      </c>
      <c r="AX27">
        <v>4.8000000000000001E-2</v>
      </c>
      <c r="AY27" s="35">
        <v>0.14199999999999999</v>
      </c>
      <c r="AZ27">
        <v>4.1000000000000002E-2</v>
      </c>
      <c r="BA27">
        <v>6.2E-2</v>
      </c>
      <c r="BB27">
        <v>6.7000000000000004E-2</v>
      </c>
      <c r="BC27" s="35">
        <v>9.4E-2</v>
      </c>
      <c r="BD27">
        <v>2.4E-2</v>
      </c>
      <c r="BE27" s="35">
        <v>0.11</v>
      </c>
      <c r="BF27">
        <v>7.8E-2</v>
      </c>
      <c r="BG27">
        <v>3.6999999999999998E-2</v>
      </c>
      <c r="BH27">
        <v>0.02</v>
      </c>
      <c r="BI27">
        <v>7.0000000000000007E-2</v>
      </c>
      <c r="BJ27">
        <v>3.9E-2</v>
      </c>
      <c r="BK27">
        <v>0.02</v>
      </c>
      <c r="BL27">
        <v>0.02</v>
      </c>
      <c r="BM27">
        <v>2.3E-2</v>
      </c>
      <c r="BN27" s="35">
        <v>0.14099999999999999</v>
      </c>
      <c r="BO27" s="35">
        <v>0.13900000000000001</v>
      </c>
      <c r="BP27" s="35">
        <v>0.10299999999999999</v>
      </c>
      <c r="BQ27" s="35">
        <v>0.189</v>
      </c>
      <c r="BR27" s="35">
        <v>0.23599999999999999</v>
      </c>
      <c r="BS27" s="35">
        <v>0.106</v>
      </c>
      <c r="BT27">
        <v>0.08</v>
      </c>
      <c r="BU27">
        <v>7.6999999999999999E-2</v>
      </c>
      <c r="BV27" s="35">
        <v>0.1</v>
      </c>
      <c r="BW27">
        <v>8.5999999999999993E-2</v>
      </c>
      <c r="BX27">
        <v>5.7000000000000002E-2</v>
      </c>
      <c r="BY27">
        <v>4.7E-2</v>
      </c>
      <c r="BZ27">
        <v>2.7E-2</v>
      </c>
      <c r="CA27">
        <v>2.3E-2</v>
      </c>
      <c r="CB27">
        <v>2.4E-2</v>
      </c>
      <c r="CC27">
        <v>6.0000000000000001E-3</v>
      </c>
      <c r="CD27">
        <v>2.5999999999999999E-2</v>
      </c>
      <c r="CE27" s="35">
        <v>0.09</v>
      </c>
      <c r="CF27">
        <v>0.02</v>
      </c>
      <c r="CG27">
        <v>0.03</v>
      </c>
      <c r="CH27">
        <v>0.02</v>
      </c>
      <c r="CI27" s="35">
        <v>0.11</v>
      </c>
      <c r="CJ27">
        <v>0.05</v>
      </c>
      <c r="CK27">
        <v>5.0999999999999997E-2</v>
      </c>
      <c r="CL27">
        <v>0.06</v>
      </c>
      <c r="CM27">
        <v>6.6000000000000003E-2</v>
      </c>
      <c r="CN27">
        <v>8.8999999999999996E-2</v>
      </c>
      <c r="CO27" s="35">
        <v>0.14000000000000001</v>
      </c>
      <c r="CP27">
        <v>0.03</v>
      </c>
      <c r="CQ27">
        <v>2.3E-2</v>
      </c>
      <c r="CR27">
        <v>0.02</v>
      </c>
      <c r="CS27" s="35">
        <v>0.1</v>
      </c>
      <c r="CT27">
        <v>7.1999999999999995E-2</v>
      </c>
      <c r="CU27">
        <v>9.0999999999999998E-2</v>
      </c>
      <c r="CV27">
        <v>0.06</v>
      </c>
      <c r="CW27">
        <v>6.0999999999999999E-2</v>
      </c>
      <c r="CX27">
        <v>4.7E-2</v>
      </c>
      <c r="CY27" s="35">
        <v>0.106</v>
      </c>
      <c r="CZ27">
        <v>0.04</v>
      </c>
      <c r="DA27">
        <v>4.1000000000000002E-2</v>
      </c>
      <c r="DB27">
        <v>0.09</v>
      </c>
      <c r="DC27">
        <v>8.5999999999999993E-2</v>
      </c>
      <c r="DD27">
        <v>2.1999999999999999E-2</v>
      </c>
      <c r="DE27" s="35">
        <v>0.222</v>
      </c>
      <c r="DF27" s="35">
        <v>0.34200000000000003</v>
      </c>
      <c r="DG27" s="36">
        <v>3.67</v>
      </c>
      <c r="DH27">
        <v>0.15</v>
      </c>
      <c r="DI27" s="35">
        <v>0.44600000000000001</v>
      </c>
      <c r="DJ27" s="35">
        <v>0.23</v>
      </c>
      <c r="DK27" s="35">
        <v>0.46600000000000003</v>
      </c>
      <c r="DL27">
        <v>3.5000000000000003E-2</v>
      </c>
      <c r="DM27">
        <v>7.4999999999999997E-2</v>
      </c>
      <c r="DN27">
        <v>3.2000000000000001E-2</v>
      </c>
    </row>
    <row r="28" spans="1:118" x14ac:dyDescent="0.3">
      <c r="A28" t="s">
        <v>23</v>
      </c>
      <c r="B28" s="6" t="s">
        <v>624</v>
      </c>
      <c r="C28" s="6" t="s">
        <v>631</v>
      </c>
      <c r="D28">
        <v>0.59399999999999997</v>
      </c>
      <c r="E28">
        <v>0.59299999999999997</v>
      </c>
      <c r="F28" s="35">
        <v>1.179</v>
      </c>
      <c r="G28">
        <v>0.5</v>
      </c>
      <c r="H28" s="35">
        <v>1.1100000000000001</v>
      </c>
      <c r="I28">
        <v>0.67300000000000004</v>
      </c>
      <c r="J28" s="36">
        <v>9.0500000000000007</v>
      </c>
      <c r="K28">
        <v>9.8000000000000004E-2</v>
      </c>
      <c r="L28">
        <v>3.6999999999999998E-2</v>
      </c>
      <c r="M28">
        <v>0</v>
      </c>
      <c r="N28">
        <v>9.9000000000000005E-2</v>
      </c>
      <c r="O28" s="35">
        <v>0.97899999999999998</v>
      </c>
      <c r="P28" s="35">
        <v>0.89</v>
      </c>
      <c r="Q28">
        <v>0.48</v>
      </c>
      <c r="R28" s="35">
        <v>0.95399999999999996</v>
      </c>
      <c r="S28" s="35">
        <v>1.37</v>
      </c>
      <c r="T28">
        <v>0.47699999999999998</v>
      </c>
      <c r="U28" s="35">
        <v>1.054</v>
      </c>
      <c r="V28" s="35">
        <v>1.395</v>
      </c>
      <c r="W28" s="35">
        <v>1.41</v>
      </c>
      <c r="X28" s="35">
        <v>1.3120000000000001</v>
      </c>
      <c r="Y28" s="35">
        <v>1.4390000000000001</v>
      </c>
      <c r="Z28">
        <v>0.23400000000000001</v>
      </c>
      <c r="AA28">
        <v>0.248</v>
      </c>
      <c r="AB28">
        <v>0.14299999999999999</v>
      </c>
      <c r="AC28">
        <v>0.14000000000000001</v>
      </c>
      <c r="AD28">
        <v>0.41799999999999998</v>
      </c>
      <c r="AE28">
        <v>0.38200000000000001</v>
      </c>
      <c r="AF28">
        <v>0.4</v>
      </c>
      <c r="AG28">
        <v>0.5</v>
      </c>
      <c r="AH28">
        <v>0.3</v>
      </c>
      <c r="AI28">
        <v>2.4E-2</v>
      </c>
      <c r="AJ28">
        <v>0.50700000000000001</v>
      </c>
      <c r="AK28">
        <v>0.41</v>
      </c>
      <c r="AL28">
        <v>0.31</v>
      </c>
      <c r="AM28">
        <v>0.63900000000000001</v>
      </c>
      <c r="AN28">
        <v>0.55300000000000005</v>
      </c>
      <c r="AO28">
        <v>0.4</v>
      </c>
      <c r="AP28">
        <v>0.39</v>
      </c>
      <c r="AQ28">
        <v>0.745</v>
      </c>
      <c r="AR28">
        <v>0.60699999999999998</v>
      </c>
      <c r="AS28">
        <v>0.98299999999999998</v>
      </c>
      <c r="AT28">
        <v>0.64500000000000002</v>
      </c>
      <c r="AU28">
        <v>0.38600000000000001</v>
      </c>
      <c r="AV28">
        <v>0.33400000000000002</v>
      </c>
      <c r="AW28">
        <v>0.33100000000000002</v>
      </c>
      <c r="AX28">
        <v>0.251</v>
      </c>
      <c r="AY28">
        <v>0.48699999999999999</v>
      </c>
      <c r="AZ28">
        <v>0.51300000000000001</v>
      </c>
      <c r="BA28">
        <v>0.5</v>
      </c>
      <c r="BB28">
        <v>0.495</v>
      </c>
      <c r="BC28">
        <v>0.45100000000000001</v>
      </c>
      <c r="BD28">
        <v>0.51</v>
      </c>
      <c r="BE28">
        <v>0.6</v>
      </c>
      <c r="BF28">
        <v>0.41299999999999998</v>
      </c>
      <c r="BG28">
        <v>0.64900000000000002</v>
      </c>
      <c r="BH28">
        <v>0.6</v>
      </c>
      <c r="BI28">
        <v>0.66</v>
      </c>
      <c r="BJ28">
        <v>0.254</v>
      </c>
      <c r="BK28">
        <v>0.3</v>
      </c>
      <c r="BL28">
        <v>0.2</v>
      </c>
      <c r="BM28">
        <v>0.15</v>
      </c>
      <c r="BN28" s="35">
        <v>0.97799999999999998</v>
      </c>
      <c r="BO28" s="35">
        <v>1.0840000000000001</v>
      </c>
      <c r="BP28" s="35">
        <v>1.038</v>
      </c>
      <c r="BQ28">
        <v>0.72399999999999998</v>
      </c>
      <c r="BR28">
        <v>0.49</v>
      </c>
      <c r="BS28">
        <v>0.27100000000000002</v>
      </c>
      <c r="BT28">
        <v>0.375</v>
      </c>
      <c r="BU28">
        <v>0.32100000000000001</v>
      </c>
      <c r="BV28">
        <v>0.5</v>
      </c>
      <c r="BW28">
        <v>0.41099999999999998</v>
      </c>
      <c r="BX28">
        <v>0.32</v>
      </c>
      <c r="BY28">
        <v>0.31900000000000001</v>
      </c>
      <c r="BZ28">
        <v>0.11600000000000001</v>
      </c>
      <c r="CA28">
        <v>0.16500000000000001</v>
      </c>
      <c r="CB28">
        <v>0.17499999999999999</v>
      </c>
      <c r="CC28">
        <v>6.0999999999999999E-2</v>
      </c>
      <c r="CD28">
        <v>0.33</v>
      </c>
      <c r="CE28">
        <v>0.4</v>
      </c>
      <c r="CF28">
        <v>0.2</v>
      </c>
      <c r="CG28">
        <v>0.4</v>
      </c>
      <c r="CH28">
        <v>0.2</v>
      </c>
      <c r="CI28">
        <v>0.7</v>
      </c>
      <c r="CJ28">
        <v>0.7</v>
      </c>
      <c r="CK28">
        <v>0.72399999999999998</v>
      </c>
      <c r="CL28" s="35">
        <v>1.3</v>
      </c>
      <c r="CM28" s="35">
        <v>1.046</v>
      </c>
      <c r="CN28" s="35">
        <v>1.1100000000000001</v>
      </c>
      <c r="CO28">
        <v>0.86</v>
      </c>
      <c r="CP28">
        <v>0.4</v>
      </c>
      <c r="CQ28">
        <v>0.29899999999999999</v>
      </c>
      <c r="CR28">
        <v>0.4</v>
      </c>
      <c r="CS28">
        <v>0.6</v>
      </c>
      <c r="CT28">
        <v>0.41099999999999998</v>
      </c>
      <c r="CU28">
        <v>0.38300000000000001</v>
      </c>
      <c r="CV28">
        <v>0.36</v>
      </c>
      <c r="CW28">
        <v>0.55700000000000005</v>
      </c>
      <c r="CX28">
        <v>0.53800000000000003</v>
      </c>
      <c r="CY28" s="35">
        <v>1.4870000000000001</v>
      </c>
      <c r="CZ28">
        <v>0.7</v>
      </c>
      <c r="DA28">
        <v>0.71499999999999997</v>
      </c>
      <c r="DB28">
        <v>0.4</v>
      </c>
      <c r="DC28">
        <v>0.36</v>
      </c>
      <c r="DD28">
        <v>5.5E-2</v>
      </c>
      <c r="DE28">
        <v>0.20200000000000001</v>
      </c>
      <c r="DF28" s="35">
        <v>1.196</v>
      </c>
      <c r="DG28" s="36">
        <v>12.82</v>
      </c>
      <c r="DH28">
        <v>0.47</v>
      </c>
      <c r="DI28" s="35">
        <v>1.47</v>
      </c>
      <c r="DJ28" s="35">
        <v>1.6</v>
      </c>
      <c r="DK28">
        <v>0.59299999999999997</v>
      </c>
      <c r="DL28" s="35">
        <v>1.85</v>
      </c>
      <c r="DM28">
        <v>0.4</v>
      </c>
      <c r="DN28">
        <v>0.64</v>
      </c>
    </row>
    <row r="29" spans="1:118" x14ac:dyDescent="0.3">
      <c r="A29" t="s">
        <v>59</v>
      </c>
      <c r="B29" s="6">
        <v>1.3</v>
      </c>
      <c r="C29" s="6" t="s">
        <v>466</v>
      </c>
      <c r="D29">
        <v>0.08</v>
      </c>
      <c r="E29">
        <v>0.06</v>
      </c>
      <c r="F29">
        <v>5.6000000000000001E-2</v>
      </c>
      <c r="G29">
        <v>8.1000000000000003E-2</v>
      </c>
      <c r="H29">
        <v>8.5999999999999993E-2</v>
      </c>
      <c r="I29" s="35">
        <v>0.111</v>
      </c>
      <c r="J29" s="35">
        <v>0.33200000000000002</v>
      </c>
      <c r="K29">
        <v>0.04</v>
      </c>
      <c r="L29">
        <v>5.0999999999999997E-2</v>
      </c>
      <c r="M29">
        <v>8.9999999999999993E-3</v>
      </c>
      <c r="N29">
        <v>2.3E-2</v>
      </c>
      <c r="O29" s="35">
        <v>0.29099999999999998</v>
      </c>
      <c r="P29" s="35">
        <v>0.16800000000000001</v>
      </c>
      <c r="Q29" s="35">
        <v>0.224</v>
      </c>
      <c r="R29" s="35">
        <v>0.36399999999999999</v>
      </c>
      <c r="S29" s="35">
        <v>0.13700000000000001</v>
      </c>
      <c r="T29" s="35">
        <v>0.23300000000000001</v>
      </c>
      <c r="U29" s="35">
        <v>0.29499999999999998</v>
      </c>
      <c r="V29" s="35">
        <v>0.30099999999999999</v>
      </c>
      <c r="W29" s="35">
        <v>0.311</v>
      </c>
      <c r="X29" s="35">
        <v>0.26900000000000002</v>
      </c>
      <c r="Y29" s="35">
        <v>0.29899999999999999</v>
      </c>
      <c r="Z29" s="35">
        <v>0.124</v>
      </c>
      <c r="AA29" s="35">
        <v>0.112</v>
      </c>
      <c r="AB29" s="149">
        <v>0.13</v>
      </c>
      <c r="AC29">
        <v>0.09</v>
      </c>
      <c r="AD29" s="35">
        <v>0.20899999999999999</v>
      </c>
      <c r="AE29" s="35">
        <v>0.22500000000000001</v>
      </c>
      <c r="AF29" s="35">
        <v>0.23200000000000001</v>
      </c>
      <c r="AG29" s="35">
        <v>0.17699999999999999</v>
      </c>
      <c r="AH29" s="35">
        <v>0.19</v>
      </c>
      <c r="AI29" s="35">
        <v>0.152</v>
      </c>
      <c r="AJ29" s="35">
        <v>0.184</v>
      </c>
      <c r="AK29" s="35">
        <v>0.17299999999999999</v>
      </c>
      <c r="AL29">
        <v>8.7999999999999995E-2</v>
      </c>
      <c r="AM29" s="35">
        <v>0.17499999999999999</v>
      </c>
      <c r="AN29" s="35">
        <v>0.2</v>
      </c>
      <c r="AO29" s="35">
        <v>0.15</v>
      </c>
      <c r="AP29" s="35">
        <v>0.154</v>
      </c>
      <c r="AQ29" s="35">
        <v>0.219</v>
      </c>
      <c r="AR29" s="35">
        <v>0.17799999999999999</v>
      </c>
      <c r="AS29" s="35">
        <v>0.13800000000000001</v>
      </c>
      <c r="AT29" s="35">
        <v>0.153</v>
      </c>
      <c r="AU29" s="35">
        <v>0.217</v>
      </c>
      <c r="AV29">
        <v>6.7000000000000004E-2</v>
      </c>
      <c r="AW29">
        <v>6.7000000000000004E-2</v>
      </c>
      <c r="AX29">
        <v>0.05</v>
      </c>
      <c r="AY29" s="35">
        <v>0.218</v>
      </c>
      <c r="AZ29">
        <v>6.5000000000000002E-2</v>
      </c>
      <c r="BA29" s="35">
        <v>0.156</v>
      </c>
      <c r="BB29" s="35">
        <v>0.161</v>
      </c>
      <c r="BC29" s="35">
        <v>0.16300000000000001</v>
      </c>
      <c r="BD29">
        <v>0.08</v>
      </c>
      <c r="BE29">
        <v>6.0999999999999999E-2</v>
      </c>
      <c r="BF29">
        <v>4.3999999999999997E-2</v>
      </c>
      <c r="BG29">
        <v>8.4000000000000005E-2</v>
      </c>
      <c r="BH29">
        <v>8.5999999999999993E-2</v>
      </c>
      <c r="BI29" s="35">
        <v>0.14000000000000001</v>
      </c>
      <c r="BJ29">
        <v>7.0999999999999994E-2</v>
      </c>
      <c r="BK29">
        <v>7.4999999999999997E-2</v>
      </c>
      <c r="BL29">
        <v>4.5999999999999999E-2</v>
      </c>
      <c r="BM29">
        <v>3.7999999999999999E-2</v>
      </c>
      <c r="BN29">
        <v>9.0999999999999998E-2</v>
      </c>
      <c r="BO29">
        <v>7.9000000000000001E-2</v>
      </c>
      <c r="BP29">
        <v>0.02</v>
      </c>
      <c r="BQ29" s="35">
        <v>0.19500000000000001</v>
      </c>
      <c r="BR29" s="35">
        <v>0.24199999999999999</v>
      </c>
      <c r="BS29">
        <v>0.08</v>
      </c>
      <c r="BT29" s="35">
        <v>0.09</v>
      </c>
      <c r="BU29" s="35">
        <v>0.1</v>
      </c>
      <c r="BV29" s="35">
        <v>0.122</v>
      </c>
      <c r="BW29" s="35">
        <v>0.1</v>
      </c>
      <c r="BX29">
        <v>7.3999999999999996E-2</v>
      </c>
      <c r="BY29">
        <v>8.5999999999999993E-2</v>
      </c>
      <c r="BZ29" s="35">
        <v>0.12</v>
      </c>
      <c r="CA29" s="35">
        <v>0.129</v>
      </c>
      <c r="CB29">
        <v>9.2999999999999999E-2</v>
      </c>
      <c r="CC29" s="35">
        <v>0.13700000000000001</v>
      </c>
      <c r="CD29">
        <v>8.7999999999999995E-2</v>
      </c>
      <c r="CE29">
        <v>7.1999999999999995E-2</v>
      </c>
      <c r="CF29" s="35">
        <v>0.34499999999999997</v>
      </c>
      <c r="CG29" s="35">
        <v>0.23300000000000001</v>
      </c>
      <c r="CH29" s="35">
        <v>0.113</v>
      </c>
      <c r="CI29" s="36">
        <v>1.2350000000000001</v>
      </c>
      <c r="CJ29">
        <v>0.09</v>
      </c>
      <c r="CK29">
        <v>9.2999999999999999E-2</v>
      </c>
      <c r="CL29">
        <v>7.6999999999999999E-2</v>
      </c>
      <c r="CM29" s="35">
        <v>0.11600000000000001</v>
      </c>
      <c r="CN29">
        <v>8.1000000000000003E-2</v>
      </c>
      <c r="CO29">
        <v>8.2000000000000003E-2</v>
      </c>
      <c r="CP29">
        <v>0.09</v>
      </c>
      <c r="CQ29">
        <v>6.7000000000000004E-2</v>
      </c>
      <c r="CR29">
        <v>4.8000000000000001E-2</v>
      </c>
      <c r="CS29" s="35">
        <v>0.26300000000000001</v>
      </c>
      <c r="CT29" s="35">
        <v>0.18</v>
      </c>
      <c r="CU29" s="35">
        <v>0.1</v>
      </c>
      <c r="CV29">
        <v>0.04</v>
      </c>
      <c r="CW29" s="35">
        <v>0.20899999999999999</v>
      </c>
      <c r="CX29" s="35">
        <v>0.16500000000000001</v>
      </c>
      <c r="CY29" s="35">
        <v>0.28599999999999998</v>
      </c>
      <c r="CZ29" s="35">
        <v>0.1</v>
      </c>
      <c r="DA29" s="35">
        <v>0.10199999999999999</v>
      </c>
      <c r="DB29">
        <v>9.9000000000000005E-2</v>
      </c>
      <c r="DC29">
        <v>8.5000000000000006E-2</v>
      </c>
      <c r="DD29">
        <v>3.2000000000000001E-2</v>
      </c>
      <c r="DE29" s="35">
        <v>0.30299999999999999</v>
      </c>
      <c r="DF29">
        <v>3.4000000000000002E-2</v>
      </c>
      <c r="DG29" s="35">
        <v>0.36399999999999999</v>
      </c>
      <c r="DH29">
        <v>2E-3</v>
      </c>
      <c r="DI29" s="35">
        <v>0.159</v>
      </c>
      <c r="DJ29">
        <v>2E-3</v>
      </c>
      <c r="DK29">
        <v>6.9000000000000006E-2</v>
      </c>
      <c r="DL29">
        <v>5.6000000000000001E-2</v>
      </c>
      <c r="DM29">
        <v>0.02</v>
      </c>
      <c r="DN29">
        <v>4.7E-2</v>
      </c>
    </row>
    <row r="30" spans="1:118" x14ac:dyDescent="0.3">
      <c r="A30" t="s">
        <v>573</v>
      </c>
      <c r="B30" s="6" t="s">
        <v>457</v>
      </c>
      <c r="C30" s="6">
        <v>1000</v>
      </c>
      <c r="D30">
        <v>15</v>
      </c>
      <c r="E30">
        <v>29</v>
      </c>
      <c r="F30">
        <v>30</v>
      </c>
      <c r="G30">
        <v>9</v>
      </c>
      <c r="H30">
        <v>11</v>
      </c>
      <c r="I30">
        <v>20</v>
      </c>
      <c r="J30" s="35">
        <v>68</v>
      </c>
      <c r="K30">
        <v>7</v>
      </c>
      <c r="L30">
        <v>14</v>
      </c>
      <c r="M30">
        <v>1</v>
      </c>
      <c r="N30">
        <v>1</v>
      </c>
      <c r="O30" s="35">
        <v>46</v>
      </c>
      <c r="P30">
        <v>26</v>
      </c>
      <c r="Q30">
        <v>10</v>
      </c>
      <c r="R30">
        <v>2</v>
      </c>
      <c r="S30">
        <v>14</v>
      </c>
      <c r="T30">
        <v>16</v>
      </c>
      <c r="U30">
        <v>16</v>
      </c>
      <c r="V30">
        <v>9</v>
      </c>
      <c r="W30">
        <v>28</v>
      </c>
      <c r="X30">
        <v>9</v>
      </c>
      <c r="Y30">
        <v>10</v>
      </c>
      <c r="Z30" s="35">
        <v>43</v>
      </c>
      <c r="AA30">
        <v>30</v>
      </c>
      <c r="AB30">
        <v>24</v>
      </c>
      <c r="AC30">
        <v>24</v>
      </c>
      <c r="AD30">
        <v>18</v>
      </c>
      <c r="AE30">
        <v>24</v>
      </c>
      <c r="AF30" s="35">
        <v>79</v>
      </c>
      <c r="AG30" s="35">
        <v>53</v>
      </c>
      <c r="AH30" s="35">
        <v>80</v>
      </c>
      <c r="AI30" s="35">
        <v>46</v>
      </c>
      <c r="AJ30" s="35">
        <v>57</v>
      </c>
      <c r="AK30" s="35">
        <v>44</v>
      </c>
      <c r="AL30" s="35">
        <v>41</v>
      </c>
      <c r="AM30" s="35">
        <v>63</v>
      </c>
      <c r="AN30" s="35">
        <v>108</v>
      </c>
      <c r="AO30">
        <v>16</v>
      </c>
      <c r="AP30">
        <v>12</v>
      </c>
      <c r="AQ30" s="35">
        <v>61</v>
      </c>
      <c r="AR30" s="35">
        <v>60</v>
      </c>
      <c r="AS30">
        <v>19</v>
      </c>
      <c r="AT30">
        <v>14</v>
      </c>
      <c r="AU30">
        <v>4</v>
      </c>
      <c r="AV30" s="35">
        <v>109</v>
      </c>
      <c r="AW30" s="35">
        <v>80</v>
      </c>
      <c r="AX30">
        <v>27</v>
      </c>
      <c r="AY30">
        <v>29</v>
      </c>
      <c r="AZ30">
        <v>20</v>
      </c>
      <c r="BA30">
        <v>24</v>
      </c>
      <c r="BB30">
        <v>20</v>
      </c>
      <c r="BC30">
        <v>24</v>
      </c>
      <c r="BD30">
        <v>28</v>
      </c>
      <c r="BE30">
        <v>16</v>
      </c>
      <c r="BF30">
        <v>9</v>
      </c>
      <c r="BG30">
        <v>22</v>
      </c>
      <c r="BH30">
        <v>14</v>
      </c>
      <c r="BI30">
        <v>20</v>
      </c>
      <c r="BJ30">
        <v>25</v>
      </c>
      <c r="BK30">
        <v>14</v>
      </c>
      <c r="BL30">
        <v>28</v>
      </c>
      <c r="BM30">
        <v>17</v>
      </c>
      <c r="BN30" s="35">
        <v>52</v>
      </c>
      <c r="BO30" s="35">
        <v>149</v>
      </c>
      <c r="BP30" s="35">
        <v>135</v>
      </c>
      <c r="BQ30" s="35">
        <v>194</v>
      </c>
      <c r="BR30" s="35">
        <v>146</v>
      </c>
      <c r="BS30" s="35">
        <v>58</v>
      </c>
      <c r="BT30">
        <v>38</v>
      </c>
      <c r="BV30">
        <v>13</v>
      </c>
      <c r="BW30">
        <v>8</v>
      </c>
      <c r="BX30">
        <v>36</v>
      </c>
      <c r="BY30">
        <v>22</v>
      </c>
      <c r="BZ30">
        <v>19</v>
      </c>
      <c r="CA30">
        <v>15</v>
      </c>
      <c r="CB30">
        <v>21</v>
      </c>
      <c r="CC30">
        <v>10</v>
      </c>
      <c r="CD30">
        <v>30</v>
      </c>
      <c r="CE30">
        <v>16</v>
      </c>
      <c r="CF30">
        <v>34</v>
      </c>
      <c r="CG30" s="35">
        <v>64</v>
      </c>
      <c r="CH30">
        <v>24</v>
      </c>
      <c r="CI30">
        <v>3</v>
      </c>
      <c r="CJ30" s="35">
        <v>67</v>
      </c>
      <c r="CK30" s="35">
        <v>58</v>
      </c>
      <c r="CL30">
        <v>13</v>
      </c>
      <c r="CM30" s="35">
        <v>68</v>
      </c>
      <c r="CN30" s="35">
        <v>89</v>
      </c>
      <c r="CO30" s="35">
        <v>126</v>
      </c>
      <c r="CP30">
        <v>15</v>
      </c>
      <c r="CQ30">
        <v>9</v>
      </c>
      <c r="CR30">
        <v>8</v>
      </c>
      <c r="CS30" s="35">
        <v>194</v>
      </c>
      <c r="CT30" s="35">
        <v>118</v>
      </c>
      <c r="CU30" s="35">
        <v>74</v>
      </c>
      <c r="CV30" s="35">
        <v>92</v>
      </c>
      <c r="CW30">
        <v>11</v>
      </c>
      <c r="CX30">
        <v>6</v>
      </c>
      <c r="CY30">
        <v>6</v>
      </c>
      <c r="CZ30">
        <v>21</v>
      </c>
      <c r="DA30">
        <v>15</v>
      </c>
      <c r="DB30">
        <v>14</v>
      </c>
      <c r="DC30">
        <v>9</v>
      </c>
      <c r="DD30" s="35">
        <v>85</v>
      </c>
      <c r="DE30" s="36">
        <v>580</v>
      </c>
      <c r="DF30">
        <v>9</v>
      </c>
      <c r="DG30" s="35">
        <v>94</v>
      </c>
      <c r="DH30" s="35">
        <v>180</v>
      </c>
      <c r="DI30" s="35">
        <v>146</v>
      </c>
      <c r="DJ30" s="35">
        <v>196</v>
      </c>
      <c r="DK30" s="35">
        <v>182</v>
      </c>
      <c r="DL30">
        <v>7</v>
      </c>
      <c r="DM30" s="35">
        <v>142</v>
      </c>
      <c r="DN30">
        <v>27</v>
      </c>
    </row>
    <row r="31" spans="1:118" x14ac:dyDescent="0.3">
      <c r="A31" t="s">
        <v>601</v>
      </c>
      <c r="B31" s="6" t="s">
        <v>625</v>
      </c>
      <c r="C31" s="6" t="s">
        <v>455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</row>
    <row r="32" spans="1:118" x14ac:dyDescent="0.3">
      <c r="A32" t="s">
        <v>26</v>
      </c>
      <c r="B32" s="6">
        <v>900</v>
      </c>
      <c r="C32" s="6">
        <v>3000</v>
      </c>
      <c r="D32">
        <v>42</v>
      </c>
      <c r="E32">
        <v>75</v>
      </c>
      <c r="F32">
        <v>0</v>
      </c>
      <c r="G32">
        <v>32</v>
      </c>
      <c r="H32">
        <v>33</v>
      </c>
      <c r="I32">
        <v>23</v>
      </c>
      <c r="J32">
        <v>44</v>
      </c>
      <c r="K32">
        <v>5</v>
      </c>
      <c r="L32">
        <v>4</v>
      </c>
      <c r="M32">
        <v>10</v>
      </c>
      <c r="N32">
        <v>9</v>
      </c>
      <c r="O32" s="35">
        <v>157</v>
      </c>
      <c r="P32">
        <v>10</v>
      </c>
      <c r="Q32">
        <v>18</v>
      </c>
      <c r="R32" s="35">
        <v>138</v>
      </c>
      <c r="S32" s="35">
        <v>121</v>
      </c>
      <c r="T32" s="35">
        <v>147</v>
      </c>
      <c r="U32">
        <v>0</v>
      </c>
      <c r="V32">
        <v>0</v>
      </c>
      <c r="W32">
        <v>1</v>
      </c>
      <c r="X32">
        <v>0</v>
      </c>
      <c r="Y32">
        <v>0</v>
      </c>
      <c r="Z32">
        <v>5</v>
      </c>
      <c r="AA32">
        <v>4</v>
      </c>
      <c r="AB32">
        <v>1</v>
      </c>
      <c r="AC32">
        <v>1</v>
      </c>
      <c r="AD32">
        <v>56</v>
      </c>
      <c r="AE32">
        <v>2</v>
      </c>
      <c r="AF32">
        <v>16</v>
      </c>
      <c r="AG32">
        <v>48</v>
      </c>
      <c r="AH32">
        <v>50</v>
      </c>
      <c r="AI32">
        <v>44</v>
      </c>
      <c r="AJ32">
        <v>0</v>
      </c>
      <c r="AK32">
        <v>1</v>
      </c>
      <c r="AL32">
        <v>0</v>
      </c>
      <c r="AM32">
        <v>31</v>
      </c>
      <c r="AN32">
        <v>77</v>
      </c>
      <c r="AO32">
        <v>2</v>
      </c>
      <c r="AP32">
        <v>2</v>
      </c>
      <c r="AQ32">
        <v>38</v>
      </c>
      <c r="AR32">
        <v>39</v>
      </c>
      <c r="AS32" s="35">
        <v>835</v>
      </c>
      <c r="AT32" s="35">
        <v>852</v>
      </c>
      <c r="AU32" s="35">
        <v>956</v>
      </c>
      <c r="AV32">
        <v>2</v>
      </c>
      <c r="AW32">
        <v>2</v>
      </c>
      <c r="AX32">
        <v>2</v>
      </c>
      <c r="AY32">
        <v>10</v>
      </c>
      <c r="AZ32">
        <v>11</v>
      </c>
      <c r="BA32">
        <v>68</v>
      </c>
      <c r="BB32" s="35">
        <v>261</v>
      </c>
      <c r="BC32">
        <v>10</v>
      </c>
      <c r="BD32">
        <v>56</v>
      </c>
      <c r="BE32" s="35">
        <v>369</v>
      </c>
      <c r="BF32" s="35">
        <v>250</v>
      </c>
      <c r="BG32">
        <v>1</v>
      </c>
      <c r="BH32">
        <v>2</v>
      </c>
      <c r="BI32">
        <v>3</v>
      </c>
      <c r="BJ32">
        <v>0</v>
      </c>
      <c r="BK32">
        <v>0</v>
      </c>
      <c r="BL32">
        <v>0</v>
      </c>
      <c r="BM32">
        <v>0</v>
      </c>
      <c r="BN32">
        <v>38</v>
      </c>
      <c r="BO32">
        <v>50</v>
      </c>
      <c r="BP32">
        <v>40</v>
      </c>
      <c r="BQ32" s="35">
        <v>469</v>
      </c>
      <c r="BR32" s="35">
        <v>524</v>
      </c>
      <c r="BS32" s="35">
        <v>322</v>
      </c>
      <c r="BT32" s="35">
        <v>370</v>
      </c>
      <c r="BU32" s="35">
        <v>375</v>
      </c>
      <c r="BV32" s="35">
        <v>200</v>
      </c>
      <c r="BW32" s="35">
        <v>174</v>
      </c>
      <c r="BX32">
        <v>22</v>
      </c>
      <c r="BY32">
        <v>26</v>
      </c>
      <c r="BZ32">
        <v>0</v>
      </c>
      <c r="CA32">
        <v>0</v>
      </c>
      <c r="CB32">
        <v>0</v>
      </c>
      <c r="CC32">
        <v>0</v>
      </c>
      <c r="CD32" s="35">
        <v>200</v>
      </c>
      <c r="CE32">
        <v>58</v>
      </c>
      <c r="CF32">
        <v>0</v>
      </c>
      <c r="CG32">
        <v>83</v>
      </c>
      <c r="CH32">
        <v>41</v>
      </c>
      <c r="CI32">
        <v>0</v>
      </c>
      <c r="CJ32">
        <v>0</v>
      </c>
      <c r="CK32">
        <v>0</v>
      </c>
      <c r="CL32">
        <v>1</v>
      </c>
      <c r="CM32">
        <v>1</v>
      </c>
      <c r="CN32">
        <v>1</v>
      </c>
      <c r="CO32">
        <v>8</v>
      </c>
      <c r="CP32">
        <v>0</v>
      </c>
      <c r="CQ32">
        <v>0</v>
      </c>
      <c r="CR32">
        <v>1</v>
      </c>
      <c r="CS32" s="35">
        <v>579</v>
      </c>
      <c r="CT32" s="35">
        <v>381</v>
      </c>
      <c r="CU32" s="35">
        <v>309</v>
      </c>
      <c r="CV32" s="35">
        <v>298</v>
      </c>
      <c r="CW32" s="35">
        <v>709</v>
      </c>
      <c r="CX32" s="35">
        <v>787</v>
      </c>
      <c r="CY32" s="35">
        <v>961</v>
      </c>
      <c r="CZ32">
        <v>0</v>
      </c>
      <c r="DA32">
        <v>0</v>
      </c>
      <c r="DB32" s="35">
        <v>306</v>
      </c>
      <c r="DC32" s="35">
        <v>306</v>
      </c>
      <c r="DD32">
        <v>0</v>
      </c>
      <c r="DE32">
        <v>0</v>
      </c>
      <c r="DF32">
        <v>3</v>
      </c>
      <c r="DG32">
        <v>29</v>
      </c>
      <c r="DH32">
        <v>6</v>
      </c>
      <c r="DI32" s="35">
        <v>260</v>
      </c>
      <c r="DJ32">
        <v>18</v>
      </c>
      <c r="DK32">
        <v>6</v>
      </c>
      <c r="DL32">
        <v>6</v>
      </c>
      <c r="DM32" s="35">
        <v>108</v>
      </c>
      <c r="DN32">
        <v>7</v>
      </c>
    </row>
    <row r="33" spans="1:118" s="15" customFormat="1" x14ac:dyDescent="0.3">
      <c r="A33" s="15" t="s">
        <v>4</v>
      </c>
      <c r="B33" s="16"/>
      <c r="C33" s="16"/>
      <c r="D33" s="15">
        <v>833</v>
      </c>
      <c r="E33" s="15">
        <v>1496</v>
      </c>
      <c r="F33" s="15">
        <v>0</v>
      </c>
      <c r="G33" s="15">
        <v>642</v>
      </c>
      <c r="H33" s="15">
        <v>666</v>
      </c>
      <c r="I33" s="15">
        <v>450</v>
      </c>
      <c r="J33" s="15">
        <v>874</v>
      </c>
      <c r="K33" s="15">
        <v>105</v>
      </c>
      <c r="L33" s="15">
        <v>72</v>
      </c>
      <c r="M33" s="15">
        <v>191</v>
      </c>
      <c r="N33" s="15">
        <v>183</v>
      </c>
      <c r="O33" s="15">
        <v>3131</v>
      </c>
      <c r="P33" s="15">
        <v>200</v>
      </c>
      <c r="Q33" s="15">
        <v>370</v>
      </c>
      <c r="R33" s="15">
        <v>2760</v>
      </c>
      <c r="S33" s="15">
        <v>2428</v>
      </c>
      <c r="T33" s="15">
        <v>2941</v>
      </c>
      <c r="U33" s="15">
        <v>2</v>
      </c>
      <c r="V33" s="15">
        <v>0</v>
      </c>
      <c r="W33" s="15">
        <v>10</v>
      </c>
      <c r="X33" s="15">
        <v>3</v>
      </c>
      <c r="Y33" s="15">
        <v>3</v>
      </c>
      <c r="Z33" s="15">
        <v>98</v>
      </c>
      <c r="AA33" s="15">
        <v>80</v>
      </c>
      <c r="AB33">
        <v>18</v>
      </c>
      <c r="AC33">
        <v>18</v>
      </c>
      <c r="AD33" s="15">
        <v>1116</v>
      </c>
      <c r="AE33" s="15">
        <v>33</v>
      </c>
      <c r="AF33" s="15">
        <v>318</v>
      </c>
      <c r="AG33" s="15">
        <v>967</v>
      </c>
      <c r="AH33" s="15">
        <v>1000</v>
      </c>
      <c r="AI33" s="15">
        <v>889</v>
      </c>
      <c r="AJ33" s="15">
        <v>0</v>
      </c>
      <c r="AK33" s="15">
        <v>12</v>
      </c>
      <c r="AL33" s="15">
        <v>10</v>
      </c>
      <c r="AM33" s="15">
        <v>623</v>
      </c>
      <c r="AN33" s="15">
        <v>1548</v>
      </c>
      <c r="AO33" s="15">
        <v>36</v>
      </c>
      <c r="AP33" s="15">
        <v>35</v>
      </c>
      <c r="AQ33" s="15">
        <v>754</v>
      </c>
      <c r="AR33" s="15">
        <v>775</v>
      </c>
      <c r="AS33" s="15">
        <v>16706</v>
      </c>
      <c r="AT33" s="15">
        <v>17033</v>
      </c>
      <c r="AU33" s="15">
        <v>19124</v>
      </c>
      <c r="AV33" s="15">
        <v>33</v>
      </c>
      <c r="AW33" s="15">
        <v>35</v>
      </c>
      <c r="AX33" s="15">
        <v>49</v>
      </c>
      <c r="AY33" s="15">
        <v>200</v>
      </c>
      <c r="AZ33" s="15">
        <v>212</v>
      </c>
      <c r="BA33" s="15">
        <v>1367</v>
      </c>
      <c r="BB33" s="15">
        <v>5223</v>
      </c>
      <c r="BC33" s="15">
        <v>200</v>
      </c>
      <c r="BD33" s="15">
        <v>1117</v>
      </c>
      <c r="BE33" s="15">
        <v>7384</v>
      </c>
      <c r="BF33" s="15">
        <v>4992</v>
      </c>
      <c r="BG33" s="15">
        <v>27</v>
      </c>
      <c r="BH33" s="15">
        <v>37</v>
      </c>
      <c r="BI33" s="15">
        <v>50</v>
      </c>
      <c r="BJ33" s="15">
        <v>7</v>
      </c>
      <c r="BK33" s="15">
        <v>0</v>
      </c>
      <c r="BL33" s="15">
        <v>0</v>
      </c>
      <c r="BM33" s="15">
        <v>0</v>
      </c>
      <c r="BN33" s="15">
        <v>756</v>
      </c>
      <c r="BO33" s="15">
        <v>1006</v>
      </c>
      <c r="BP33" s="15">
        <v>806</v>
      </c>
      <c r="BQ33" s="15">
        <v>9377</v>
      </c>
      <c r="BR33" s="15">
        <v>10481</v>
      </c>
      <c r="BS33" s="15">
        <v>6432</v>
      </c>
      <c r="BT33" s="15">
        <v>7405</v>
      </c>
      <c r="BU33" s="15">
        <v>7492</v>
      </c>
      <c r="BV33" s="15">
        <v>4000</v>
      </c>
      <c r="BW33" s="15">
        <v>3474</v>
      </c>
      <c r="BX33" s="15">
        <v>449</v>
      </c>
      <c r="BY33" s="15">
        <v>521</v>
      </c>
      <c r="BZ33" s="15">
        <v>2</v>
      </c>
      <c r="CA33" s="15">
        <v>2</v>
      </c>
      <c r="CB33" s="15">
        <v>2</v>
      </c>
      <c r="CC33" s="15">
        <v>1</v>
      </c>
      <c r="CD33" s="15">
        <v>4000</v>
      </c>
      <c r="CE33" s="15">
        <v>1160</v>
      </c>
      <c r="CF33" s="15">
        <v>4</v>
      </c>
      <c r="CG33" s="15">
        <v>1667</v>
      </c>
      <c r="CH33" s="15">
        <v>812</v>
      </c>
      <c r="CI33" s="15">
        <v>9</v>
      </c>
      <c r="CJ33" s="15">
        <v>0</v>
      </c>
      <c r="CK33" s="15">
        <v>0</v>
      </c>
      <c r="CL33" s="15">
        <v>20</v>
      </c>
      <c r="CM33" s="15">
        <v>13</v>
      </c>
      <c r="CN33" s="15">
        <v>13</v>
      </c>
      <c r="CO33" s="15">
        <v>154</v>
      </c>
      <c r="CP33" s="15">
        <v>0</v>
      </c>
      <c r="CQ33" s="15">
        <v>0</v>
      </c>
      <c r="CR33" s="15">
        <v>26</v>
      </c>
      <c r="CS33" s="15">
        <v>11587</v>
      </c>
      <c r="CT33" s="15">
        <v>7625</v>
      </c>
      <c r="CU33" s="15">
        <v>6184</v>
      </c>
      <c r="CV33" s="15">
        <v>5954</v>
      </c>
      <c r="CW33" s="15">
        <v>14187</v>
      </c>
      <c r="CX33" s="15">
        <v>15740</v>
      </c>
      <c r="CY33" s="15">
        <v>19218</v>
      </c>
      <c r="CZ33" s="15">
        <v>2</v>
      </c>
      <c r="DA33" s="15">
        <v>2</v>
      </c>
      <c r="DB33" s="15">
        <v>6116</v>
      </c>
      <c r="DC33" s="15">
        <v>6124</v>
      </c>
      <c r="DD33" s="15">
        <v>0</v>
      </c>
      <c r="DE33" s="15">
        <v>0</v>
      </c>
      <c r="DF33" s="15">
        <v>56</v>
      </c>
      <c r="DG33" s="15">
        <v>570</v>
      </c>
      <c r="DH33" s="15">
        <v>116</v>
      </c>
      <c r="DI33" s="15">
        <v>5202</v>
      </c>
      <c r="DJ33" s="15">
        <v>360</v>
      </c>
      <c r="DK33" s="15">
        <v>118</v>
      </c>
      <c r="DL33" s="15">
        <v>114</v>
      </c>
      <c r="DM33" s="15">
        <v>2167</v>
      </c>
      <c r="DN33" s="15">
        <v>134</v>
      </c>
    </row>
    <row r="34" spans="1:118" x14ac:dyDescent="0.3">
      <c r="A34" t="s">
        <v>27</v>
      </c>
      <c r="B34" s="6" t="s">
        <v>456</v>
      </c>
      <c r="C34" s="6">
        <v>1000</v>
      </c>
      <c r="D34">
        <v>0.54</v>
      </c>
      <c r="G34">
        <v>0.38</v>
      </c>
      <c r="I34">
        <v>0.32</v>
      </c>
      <c r="J34">
        <v>0.01</v>
      </c>
      <c r="K34">
        <v>0.03</v>
      </c>
      <c r="L34">
        <v>0.03</v>
      </c>
      <c r="M34">
        <v>0.09</v>
      </c>
      <c r="N34">
        <v>0.09</v>
      </c>
      <c r="O34" s="35">
        <v>1.58</v>
      </c>
      <c r="Q34">
        <v>0.37</v>
      </c>
      <c r="R34" s="36">
        <v>3.09</v>
      </c>
      <c r="S34">
        <v>1.23</v>
      </c>
      <c r="T34">
        <v>1.65</v>
      </c>
      <c r="U34">
        <v>0.01</v>
      </c>
      <c r="V34">
        <v>0.04</v>
      </c>
      <c r="W34">
        <v>0.04</v>
      </c>
      <c r="X34">
        <v>0.01</v>
      </c>
      <c r="Y34">
        <v>0.01</v>
      </c>
      <c r="Z34">
        <v>0.15</v>
      </c>
      <c r="AA34">
        <v>0.14000000000000001</v>
      </c>
      <c r="AB34">
        <v>0.14000000000000001</v>
      </c>
      <c r="AC34">
        <v>0.14000000000000001</v>
      </c>
      <c r="AD34">
        <v>0.11</v>
      </c>
      <c r="AE34">
        <v>0.12</v>
      </c>
      <c r="AF34">
        <v>0.12</v>
      </c>
      <c r="AH34">
        <v>0.17</v>
      </c>
      <c r="AJ34">
        <v>0.08</v>
      </c>
      <c r="AK34">
        <v>7.0000000000000007E-2</v>
      </c>
      <c r="AL34">
        <v>0.06</v>
      </c>
      <c r="AM34">
        <v>0.78</v>
      </c>
      <c r="AN34" s="35">
        <v>1.45</v>
      </c>
      <c r="AO34">
        <v>0.48</v>
      </c>
      <c r="AP34">
        <v>0.52</v>
      </c>
      <c r="AQ34">
        <v>0.88</v>
      </c>
      <c r="AR34">
        <v>0.43</v>
      </c>
      <c r="AS34">
        <v>0.66</v>
      </c>
      <c r="AT34">
        <v>1.03</v>
      </c>
      <c r="AU34">
        <v>1.1599999999999999</v>
      </c>
      <c r="AV34">
        <v>0.04</v>
      </c>
      <c r="AW34">
        <v>0.04</v>
      </c>
      <c r="AX34">
        <v>0.06</v>
      </c>
      <c r="AY34">
        <v>0.12</v>
      </c>
      <c r="AZ34">
        <v>0.14000000000000001</v>
      </c>
      <c r="BA34">
        <v>0.12</v>
      </c>
      <c r="BB34">
        <v>0.12</v>
      </c>
      <c r="BC34">
        <v>0.12</v>
      </c>
      <c r="BD34">
        <v>0.12</v>
      </c>
      <c r="BE34">
        <v>1.06</v>
      </c>
      <c r="BF34">
        <v>0.8</v>
      </c>
      <c r="BG34">
        <v>0.3</v>
      </c>
      <c r="BH34">
        <v>0.41</v>
      </c>
      <c r="BI34">
        <v>0.03</v>
      </c>
      <c r="BJ34">
        <v>0</v>
      </c>
      <c r="BL34">
        <v>0</v>
      </c>
      <c r="BM34">
        <v>0</v>
      </c>
      <c r="BN34">
        <v>1.1299999999999999</v>
      </c>
      <c r="BO34" s="35">
        <v>1.5</v>
      </c>
      <c r="BP34" s="35">
        <v>1.2</v>
      </c>
      <c r="BQ34" s="35">
        <v>2.0299999999999998</v>
      </c>
      <c r="BR34" s="35">
        <v>2.08</v>
      </c>
      <c r="BT34">
        <v>0.22</v>
      </c>
      <c r="BU34">
        <v>0.15</v>
      </c>
      <c r="BX34">
        <v>0.27</v>
      </c>
      <c r="BY34">
        <v>0.35</v>
      </c>
      <c r="BZ34">
        <v>0.02</v>
      </c>
      <c r="CA34">
        <v>0.02</v>
      </c>
      <c r="CB34">
        <v>0.02</v>
      </c>
      <c r="CC34">
        <v>7.0000000000000007E-2</v>
      </c>
      <c r="CD34">
        <v>0.21</v>
      </c>
      <c r="CE34">
        <v>0.51</v>
      </c>
      <c r="CF34">
        <v>0.04</v>
      </c>
      <c r="CG34">
        <v>0.92</v>
      </c>
      <c r="CH34">
        <v>0.5</v>
      </c>
      <c r="CI34">
        <v>0.08</v>
      </c>
      <c r="CJ34" s="35">
        <v>1.49</v>
      </c>
      <c r="CK34">
        <v>1</v>
      </c>
      <c r="CL34">
        <v>0.19</v>
      </c>
      <c r="CM34">
        <v>0.19</v>
      </c>
      <c r="CN34">
        <v>0.19</v>
      </c>
      <c r="CP34">
        <v>0.03</v>
      </c>
      <c r="CQ34">
        <v>0.02</v>
      </c>
      <c r="CS34" s="35">
        <v>2.86</v>
      </c>
      <c r="CT34" s="35">
        <v>1.88</v>
      </c>
      <c r="CV34" s="35">
        <v>1.47</v>
      </c>
      <c r="CW34">
        <v>0.26</v>
      </c>
      <c r="CX34">
        <v>0.94</v>
      </c>
      <c r="CY34">
        <v>0.71</v>
      </c>
      <c r="CZ34">
        <v>0.3</v>
      </c>
      <c r="DA34">
        <v>0.32</v>
      </c>
      <c r="DB34" s="35">
        <v>1.89</v>
      </c>
      <c r="DC34" s="35">
        <v>1.89</v>
      </c>
      <c r="DD34">
        <v>0.87</v>
      </c>
      <c r="DE34" s="36">
        <v>5</v>
      </c>
      <c r="DG34" s="36">
        <v>5</v>
      </c>
      <c r="DH34">
        <v>0.87</v>
      </c>
      <c r="DI34">
        <v>1</v>
      </c>
      <c r="DJ34">
        <v>1</v>
      </c>
      <c r="DK34">
        <v>0.87</v>
      </c>
      <c r="DL34">
        <v>0.38</v>
      </c>
      <c r="DM34">
        <v>0.44</v>
      </c>
    </row>
    <row r="35" spans="1:118" x14ac:dyDescent="0.3">
      <c r="A35" t="s">
        <v>28</v>
      </c>
      <c r="B35" s="6" t="s">
        <v>604</v>
      </c>
      <c r="C35" s="6">
        <v>100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</row>
    <row r="36" spans="1:118" s="15" customFormat="1" x14ac:dyDescent="0.3">
      <c r="A36" s="15" t="s">
        <v>29</v>
      </c>
      <c r="B36" s="16"/>
      <c r="C36" s="16"/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>
        <v>0</v>
      </c>
      <c r="AC36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  <c r="BV36" s="15">
        <v>0</v>
      </c>
      <c r="BW36" s="15">
        <v>0</v>
      </c>
      <c r="BX36" s="15">
        <v>0</v>
      </c>
      <c r="BY36" s="15">
        <v>0</v>
      </c>
      <c r="BZ36" s="15">
        <v>0</v>
      </c>
      <c r="CA36" s="15">
        <v>0</v>
      </c>
      <c r="CB36" s="15">
        <v>0</v>
      </c>
      <c r="CC36" s="15">
        <v>0</v>
      </c>
      <c r="CD36" s="15">
        <v>0</v>
      </c>
      <c r="CE36" s="15">
        <v>0</v>
      </c>
      <c r="CF36" s="15">
        <v>0</v>
      </c>
      <c r="CG36" s="15">
        <v>0</v>
      </c>
      <c r="CH36" s="15">
        <v>0</v>
      </c>
      <c r="CI36" s="15">
        <v>0</v>
      </c>
      <c r="CJ36" s="15">
        <v>0</v>
      </c>
      <c r="CK36" s="15">
        <v>0</v>
      </c>
      <c r="CL36" s="15">
        <v>0</v>
      </c>
      <c r="CM36" s="15">
        <v>0</v>
      </c>
      <c r="CN36" s="15">
        <v>0</v>
      </c>
      <c r="CO36" s="15">
        <v>0</v>
      </c>
      <c r="CP36" s="15">
        <v>0</v>
      </c>
      <c r="CQ36" s="15">
        <v>0</v>
      </c>
      <c r="CR36" s="15">
        <v>0</v>
      </c>
      <c r="CS36" s="15">
        <v>0</v>
      </c>
      <c r="CT36" s="15">
        <v>0</v>
      </c>
      <c r="CU36" s="15">
        <v>0</v>
      </c>
      <c r="CV36" s="15">
        <v>0</v>
      </c>
      <c r="CW36" s="15">
        <v>0</v>
      </c>
      <c r="CX36" s="15">
        <v>0</v>
      </c>
      <c r="CY36" s="15">
        <v>0</v>
      </c>
      <c r="CZ36" s="15">
        <v>0</v>
      </c>
      <c r="DA36" s="15">
        <v>0</v>
      </c>
      <c r="DB36" s="15">
        <v>0</v>
      </c>
      <c r="DC36" s="15">
        <v>0</v>
      </c>
      <c r="DD36" s="15">
        <v>0</v>
      </c>
      <c r="DE36" s="15">
        <v>0</v>
      </c>
      <c r="DF36" s="15">
        <v>0</v>
      </c>
      <c r="DG36" s="15">
        <v>0</v>
      </c>
      <c r="DH36" s="15">
        <v>0</v>
      </c>
      <c r="DI36" s="15">
        <v>0</v>
      </c>
      <c r="DJ36" s="15">
        <v>0</v>
      </c>
      <c r="DK36" s="15">
        <v>0</v>
      </c>
      <c r="DL36" s="15">
        <v>0</v>
      </c>
      <c r="DM36" s="15">
        <v>0</v>
      </c>
      <c r="DN36" s="15">
        <v>0</v>
      </c>
    </row>
    <row r="37" spans="1:118" x14ac:dyDescent="0.3">
      <c r="A37" t="s">
        <v>30</v>
      </c>
      <c r="B37" s="6">
        <v>120</v>
      </c>
      <c r="C37" s="6" t="s">
        <v>455</v>
      </c>
      <c r="D37">
        <v>7.9</v>
      </c>
      <c r="G37">
        <v>10.1</v>
      </c>
      <c r="I37">
        <v>2.2999999999999998</v>
      </c>
      <c r="J37" s="35">
        <v>43</v>
      </c>
      <c r="K37">
        <v>16.399999999999999</v>
      </c>
      <c r="L37">
        <v>7.2</v>
      </c>
      <c r="M37" s="35">
        <v>47</v>
      </c>
      <c r="N37" s="35">
        <v>39</v>
      </c>
      <c r="O37">
        <v>4.9000000000000004</v>
      </c>
      <c r="Q37">
        <v>7.4</v>
      </c>
      <c r="R37">
        <v>16.399999999999999</v>
      </c>
      <c r="S37">
        <v>3.8</v>
      </c>
      <c r="T37">
        <v>5.0999999999999996</v>
      </c>
      <c r="U37">
        <v>1.9</v>
      </c>
      <c r="V37">
        <v>0.3</v>
      </c>
      <c r="W37">
        <v>2</v>
      </c>
      <c r="X37">
        <v>2.1</v>
      </c>
      <c r="Y37">
        <v>2.1</v>
      </c>
      <c r="Z37" s="35">
        <v>76</v>
      </c>
      <c r="AA37" s="36">
        <v>108.7</v>
      </c>
      <c r="AB37">
        <v>13</v>
      </c>
      <c r="AC37">
        <v>13</v>
      </c>
      <c r="AD37" s="35">
        <v>38.200000000000003</v>
      </c>
      <c r="AE37" s="35">
        <v>47.6</v>
      </c>
      <c r="AF37" s="35">
        <v>42.9</v>
      </c>
      <c r="AH37" s="35">
        <v>68.8</v>
      </c>
      <c r="AJ37">
        <v>15.5</v>
      </c>
      <c r="AK37">
        <v>13.8</v>
      </c>
      <c r="AL37">
        <v>11.9</v>
      </c>
      <c r="AM37" s="36">
        <v>101.6</v>
      </c>
      <c r="AN37" s="36">
        <v>141.1</v>
      </c>
      <c r="AO37">
        <v>0.1</v>
      </c>
      <c r="AP37">
        <v>0.1</v>
      </c>
      <c r="AQ37" s="36">
        <v>177</v>
      </c>
      <c r="AR37" s="36">
        <v>140.30000000000001</v>
      </c>
      <c r="AS37">
        <v>13.2</v>
      </c>
      <c r="AT37">
        <v>13.7</v>
      </c>
      <c r="AU37">
        <v>15.5</v>
      </c>
      <c r="AV37">
        <v>0.2</v>
      </c>
      <c r="AW37">
        <v>0.2</v>
      </c>
      <c r="AX37">
        <v>0.3</v>
      </c>
      <c r="AY37">
        <v>3</v>
      </c>
      <c r="AZ37">
        <v>3.5</v>
      </c>
      <c r="BA37">
        <v>1.1000000000000001</v>
      </c>
      <c r="BB37">
        <v>4.4000000000000004</v>
      </c>
      <c r="BC37">
        <v>4.3</v>
      </c>
      <c r="BD37">
        <v>4.2</v>
      </c>
      <c r="BE37">
        <v>1.1000000000000001</v>
      </c>
      <c r="BF37">
        <v>0.8</v>
      </c>
      <c r="BG37">
        <v>3.5</v>
      </c>
      <c r="BH37">
        <v>2.9</v>
      </c>
      <c r="BI37">
        <v>3.7</v>
      </c>
      <c r="BJ37">
        <v>1.3</v>
      </c>
      <c r="BL37">
        <v>0.3</v>
      </c>
      <c r="BM37">
        <v>0.3</v>
      </c>
      <c r="BN37" s="35">
        <v>41.6</v>
      </c>
      <c r="BO37" s="35">
        <v>50.6</v>
      </c>
      <c r="BP37" s="35">
        <v>80</v>
      </c>
      <c r="BQ37" s="39">
        <v>482.9</v>
      </c>
      <c r="BR37" s="39">
        <v>493.6</v>
      </c>
      <c r="BT37" s="36">
        <v>126.3</v>
      </c>
      <c r="BU37" s="36">
        <v>140.30000000000001</v>
      </c>
      <c r="BX37">
        <v>29.3</v>
      </c>
      <c r="BY37" s="35">
        <v>37.799999999999997</v>
      </c>
      <c r="BZ37">
        <v>0.4</v>
      </c>
      <c r="CA37">
        <v>0.5</v>
      </c>
      <c r="CB37">
        <v>0.4</v>
      </c>
      <c r="CC37">
        <v>0.2</v>
      </c>
      <c r="CD37" s="36">
        <v>156.30000000000001</v>
      </c>
      <c r="CE37" s="36">
        <v>193.4</v>
      </c>
      <c r="CF37">
        <v>0.8</v>
      </c>
      <c r="CG37">
        <v>47</v>
      </c>
      <c r="CH37">
        <v>25.4</v>
      </c>
      <c r="CI37">
        <v>1.7</v>
      </c>
      <c r="CJ37">
        <v>22.5</v>
      </c>
      <c r="CK37">
        <v>1</v>
      </c>
      <c r="CL37">
        <v>0.1</v>
      </c>
      <c r="CM37">
        <v>14.8</v>
      </c>
      <c r="CN37">
        <v>14.8</v>
      </c>
      <c r="CP37">
        <v>0.1</v>
      </c>
      <c r="CQ37">
        <v>0.1</v>
      </c>
      <c r="CS37" s="39">
        <v>251</v>
      </c>
      <c r="CT37" s="39">
        <v>367.6</v>
      </c>
      <c r="CV37" s="39">
        <v>287</v>
      </c>
      <c r="CW37">
        <v>1.8</v>
      </c>
      <c r="CX37">
        <v>2.1</v>
      </c>
      <c r="CY37">
        <v>2.2999999999999998</v>
      </c>
      <c r="CZ37">
        <v>0.3</v>
      </c>
      <c r="DA37">
        <v>0.3</v>
      </c>
      <c r="DB37" s="39">
        <v>830</v>
      </c>
      <c r="DC37" s="39">
        <v>327.3</v>
      </c>
      <c r="DD37">
        <v>2.2999999999999998</v>
      </c>
      <c r="DE37">
        <v>24.4</v>
      </c>
      <c r="DG37">
        <v>25.5</v>
      </c>
      <c r="DH37" s="35">
        <v>66</v>
      </c>
      <c r="DI37">
        <v>4</v>
      </c>
      <c r="DJ37">
        <v>5.3</v>
      </c>
      <c r="DK37">
        <v>5</v>
      </c>
      <c r="DL37">
        <v>10.1</v>
      </c>
      <c r="DM37" s="39">
        <v>231</v>
      </c>
    </row>
    <row r="38" spans="1:118" x14ac:dyDescent="0.3">
      <c r="A38" t="s">
        <v>24</v>
      </c>
      <c r="B38" s="6" t="s">
        <v>459</v>
      </c>
      <c r="C38" s="6" t="s">
        <v>455</v>
      </c>
      <c r="D38">
        <v>8.8999999999999996E-2</v>
      </c>
      <c r="E38">
        <v>0.186</v>
      </c>
      <c r="F38">
        <v>0.11</v>
      </c>
      <c r="G38" s="35">
        <v>0.5</v>
      </c>
      <c r="H38">
        <v>0.25600000000000001</v>
      </c>
      <c r="I38">
        <v>0.25</v>
      </c>
      <c r="J38" s="36">
        <v>2.0870000000000002</v>
      </c>
      <c r="K38">
        <v>0.25900000000000001</v>
      </c>
      <c r="L38">
        <v>0.24</v>
      </c>
      <c r="M38">
        <v>3.7999999999999999E-2</v>
      </c>
      <c r="N38">
        <v>0.05</v>
      </c>
      <c r="O38">
        <v>0.317</v>
      </c>
      <c r="P38">
        <v>0.16800000000000001</v>
      </c>
      <c r="Q38">
        <v>9.9000000000000005E-2</v>
      </c>
      <c r="R38">
        <v>0.24399999999999999</v>
      </c>
      <c r="S38">
        <v>0.03</v>
      </c>
      <c r="T38">
        <v>7.9000000000000001E-2</v>
      </c>
      <c r="U38">
        <v>0.29599999999999999</v>
      </c>
      <c r="V38" s="35">
        <v>0.55500000000000005</v>
      </c>
      <c r="W38">
        <v>0.376</v>
      </c>
      <c r="X38" s="35">
        <v>0.50900000000000001</v>
      </c>
      <c r="Y38" s="35">
        <v>0.52</v>
      </c>
      <c r="Z38">
        <v>0.21199999999999999</v>
      </c>
      <c r="AA38">
        <v>0.17399999999999999</v>
      </c>
      <c r="AB38">
        <v>9.2999999999999999E-2</v>
      </c>
      <c r="AC38">
        <v>9.2999999999999999E-2</v>
      </c>
      <c r="AD38">
        <v>0.14699999999999999</v>
      </c>
      <c r="AE38">
        <v>0.154</v>
      </c>
      <c r="AF38">
        <v>0.105</v>
      </c>
      <c r="AG38">
        <v>0.08</v>
      </c>
      <c r="AH38">
        <v>0.187</v>
      </c>
      <c r="AI38">
        <v>0.159</v>
      </c>
      <c r="AJ38" s="35">
        <v>0.66700000000000004</v>
      </c>
      <c r="AK38" s="35">
        <v>0.50800000000000001</v>
      </c>
      <c r="AL38">
        <v>9.8000000000000004E-2</v>
      </c>
      <c r="AM38" s="35">
        <v>0.57299999999999995</v>
      </c>
      <c r="AN38" s="35">
        <v>0.61599999999999999</v>
      </c>
      <c r="AO38">
        <v>0.16500000000000001</v>
      </c>
      <c r="AP38">
        <v>0.16</v>
      </c>
      <c r="AQ38">
        <v>0.309</v>
      </c>
      <c r="AR38">
        <v>0.252</v>
      </c>
      <c r="AS38">
        <v>0.27300000000000002</v>
      </c>
      <c r="AT38">
        <v>0.23200000000000001</v>
      </c>
      <c r="AU38">
        <v>0.22800000000000001</v>
      </c>
      <c r="AV38">
        <v>0.155</v>
      </c>
      <c r="AW38">
        <v>0.14499999999999999</v>
      </c>
      <c r="AX38">
        <v>0.13700000000000001</v>
      </c>
      <c r="AY38">
        <v>0.155</v>
      </c>
      <c r="AZ38">
        <v>0.13700000000000001</v>
      </c>
      <c r="BA38">
        <v>0.188</v>
      </c>
      <c r="BB38">
        <v>0.23400000000000001</v>
      </c>
      <c r="BC38">
        <v>0.20399999999999999</v>
      </c>
      <c r="BD38">
        <v>0.28799999999999998</v>
      </c>
      <c r="BE38">
        <v>0.29799999999999999</v>
      </c>
      <c r="BF38">
        <v>0.20100000000000001</v>
      </c>
      <c r="BG38">
        <v>0.28100000000000003</v>
      </c>
      <c r="BH38">
        <v>7.4999999999999997E-2</v>
      </c>
      <c r="BJ38">
        <v>0.16500000000000001</v>
      </c>
      <c r="BK38">
        <v>0.184</v>
      </c>
      <c r="BL38">
        <v>0.13800000000000001</v>
      </c>
      <c r="BM38">
        <v>0.114</v>
      </c>
      <c r="BN38">
        <v>0.27400000000000002</v>
      </c>
      <c r="BO38">
        <v>0.22500000000000001</v>
      </c>
      <c r="BP38">
        <v>0.158</v>
      </c>
      <c r="BQ38">
        <v>6.5000000000000002E-2</v>
      </c>
      <c r="BR38">
        <v>0.14499999999999999</v>
      </c>
      <c r="BS38">
        <v>3.7999999999999999E-2</v>
      </c>
      <c r="BT38">
        <v>0.13400000000000001</v>
      </c>
      <c r="BU38">
        <v>0.14399999999999999</v>
      </c>
      <c r="BV38">
        <v>4.1000000000000002E-2</v>
      </c>
      <c r="BW38">
        <v>3.5999999999999997E-2</v>
      </c>
      <c r="BX38">
        <v>0.246</v>
      </c>
      <c r="BY38">
        <v>0.19500000000000001</v>
      </c>
      <c r="BZ38">
        <v>0.123</v>
      </c>
      <c r="CA38">
        <v>0.113</v>
      </c>
      <c r="CB38">
        <v>9.9000000000000005E-2</v>
      </c>
      <c r="CC38">
        <v>9.7000000000000003E-2</v>
      </c>
      <c r="CD38">
        <v>0.13800000000000001</v>
      </c>
      <c r="CE38">
        <v>0.16900000000000001</v>
      </c>
      <c r="CF38">
        <v>0.28999999999999998</v>
      </c>
      <c r="CG38">
        <v>0.14000000000000001</v>
      </c>
      <c r="CH38">
        <v>7.1999999999999995E-2</v>
      </c>
      <c r="CI38" s="35">
        <v>0.59599999999999997</v>
      </c>
      <c r="CJ38" s="35">
        <v>0.6</v>
      </c>
      <c r="CK38" s="35">
        <v>0.58799999999999997</v>
      </c>
      <c r="CL38">
        <v>0.39700000000000002</v>
      </c>
      <c r="CM38">
        <v>0.33800000000000002</v>
      </c>
      <c r="CN38">
        <v>0.24</v>
      </c>
      <c r="CO38">
        <v>0.188</v>
      </c>
      <c r="CP38">
        <v>0.2</v>
      </c>
      <c r="CQ38">
        <v>0.14199999999999999</v>
      </c>
      <c r="CR38">
        <v>0.106</v>
      </c>
      <c r="CS38">
        <v>0.38</v>
      </c>
      <c r="CT38">
        <v>0.27400000000000002</v>
      </c>
      <c r="CU38">
        <v>0.14000000000000001</v>
      </c>
      <c r="CV38">
        <v>0.214</v>
      </c>
      <c r="CW38" s="35">
        <v>0.8</v>
      </c>
      <c r="CX38" s="35">
        <v>0.58099999999999996</v>
      </c>
      <c r="CY38" s="35">
        <v>0.88400000000000001</v>
      </c>
      <c r="CZ38">
        <v>0.16</v>
      </c>
      <c r="DA38">
        <v>0.155</v>
      </c>
      <c r="DB38">
        <v>0.17199999999999999</v>
      </c>
      <c r="DC38">
        <v>0.16300000000000001</v>
      </c>
      <c r="DD38">
        <v>0.30199999999999999</v>
      </c>
      <c r="DE38" s="36">
        <v>3.0179999999999998</v>
      </c>
      <c r="DF38">
        <v>0.32500000000000001</v>
      </c>
      <c r="DG38" s="36">
        <v>3.48</v>
      </c>
      <c r="DH38" s="35">
        <v>0.64200000000000002</v>
      </c>
      <c r="DI38" s="35">
        <v>0.52100000000000002</v>
      </c>
      <c r="DJ38" s="35">
        <v>0.69699999999999995</v>
      </c>
      <c r="DK38">
        <v>0.17599999999999999</v>
      </c>
      <c r="DL38">
        <v>0.15</v>
      </c>
      <c r="DM38" s="35">
        <v>0.9</v>
      </c>
      <c r="DN38">
        <v>0.23200000000000001</v>
      </c>
    </row>
    <row r="39" spans="1:118" x14ac:dyDescent="0.3">
      <c r="A39" t="s">
        <v>25</v>
      </c>
      <c r="B39" s="6" t="s">
        <v>630</v>
      </c>
      <c r="C39" s="6">
        <v>3500</v>
      </c>
      <c r="D39">
        <v>6.7</v>
      </c>
      <c r="G39">
        <v>8.6</v>
      </c>
      <c r="I39">
        <v>6.8</v>
      </c>
      <c r="J39" s="36">
        <v>104.6</v>
      </c>
      <c r="K39">
        <v>6</v>
      </c>
      <c r="L39">
        <v>5.7</v>
      </c>
      <c r="M39">
        <v>3.6</v>
      </c>
      <c r="N39">
        <v>3.4</v>
      </c>
      <c r="O39">
        <v>5.6</v>
      </c>
      <c r="Q39">
        <v>5.5</v>
      </c>
      <c r="R39">
        <v>6.1</v>
      </c>
      <c r="S39">
        <v>4.3</v>
      </c>
      <c r="T39">
        <v>5.8</v>
      </c>
      <c r="U39">
        <v>12.1</v>
      </c>
      <c r="V39">
        <v>14.5</v>
      </c>
      <c r="X39">
        <v>13.2</v>
      </c>
      <c r="Y39">
        <v>13.5</v>
      </c>
      <c r="Z39">
        <v>10.7</v>
      </c>
      <c r="AA39">
        <v>20.3</v>
      </c>
      <c r="AB39">
        <v>10.4</v>
      </c>
      <c r="AC39">
        <v>10.4</v>
      </c>
      <c r="AD39">
        <v>17.100000000000001</v>
      </c>
      <c r="AE39">
        <v>21.4</v>
      </c>
      <c r="AF39">
        <v>7.6</v>
      </c>
      <c r="AH39">
        <v>12.3</v>
      </c>
      <c r="AJ39" s="35">
        <v>44.3</v>
      </c>
      <c r="AK39" s="35">
        <v>39.1</v>
      </c>
      <c r="AL39">
        <v>33.5</v>
      </c>
      <c r="AM39">
        <v>18.7</v>
      </c>
      <c r="AN39" s="35">
        <v>40.1</v>
      </c>
      <c r="AO39">
        <v>12.3</v>
      </c>
      <c r="AP39">
        <v>13.2</v>
      </c>
      <c r="AQ39">
        <v>19.100000000000001</v>
      </c>
      <c r="AR39" s="35">
        <v>40.6</v>
      </c>
      <c r="AS39">
        <v>8.8000000000000007</v>
      </c>
      <c r="AT39">
        <v>8.8000000000000007</v>
      </c>
      <c r="AU39">
        <v>9.9</v>
      </c>
      <c r="AV39">
        <v>6</v>
      </c>
      <c r="AW39">
        <v>6.3</v>
      </c>
      <c r="AX39">
        <v>15</v>
      </c>
      <c r="AY39">
        <v>6.7</v>
      </c>
      <c r="AZ39">
        <v>7.9</v>
      </c>
      <c r="BA39">
        <v>10</v>
      </c>
      <c r="BB39">
        <v>10.6</v>
      </c>
      <c r="BC39">
        <v>9.5</v>
      </c>
      <c r="BD39">
        <v>9.4</v>
      </c>
      <c r="BE39">
        <v>8.1999999999999993</v>
      </c>
      <c r="BF39">
        <v>6.2</v>
      </c>
      <c r="BG39">
        <v>6.9</v>
      </c>
      <c r="BH39">
        <v>9.4</v>
      </c>
      <c r="BJ39">
        <v>6.5</v>
      </c>
      <c r="BL39">
        <v>7.3</v>
      </c>
      <c r="BM39">
        <v>6.8</v>
      </c>
      <c r="BN39">
        <v>16</v>
      </c>
      <c r="BO39">
        <v>26.1</v>
      </c>
      <c r="BP39">
        <v>20.9</v>
      </c>
      <c r="BQ39">
        <v>19.3</v>
      </c>
      <c r="BR39">
        <v>19.7</v>
      </c>
      <c r="BT39">
        <v>13.6</v>
      </c>
      <c r="BU39">
        <v>11.8</v>
      </c>
      <c r="BX39">
        <v>6.1</v>
      </c>
      <c r="BY39">
        <v>7.9</v>
      </c>
      <c r="BZ39">
        <v>6.1</v>
      </c>
      <c r="CA39">
        <v>6.8</v>
      </c>
      <c r="CB39">
        <v>5.5</v>
      </c>
      <c r="CD39">
        <v>4.3</v>
      </c>
      <c r="CE39">
        <v>5.3</v>
      </c>
      <c r="CF39">
        <v>11.3</v>
      </c>
      <c r="CG39">
        <v>9.5</v>
      </c>
      <c r="CI39">
        <v>23.2</v>
      </c>
      <c r="CK39">
        <v>27</v>
      </c>
      <c r="CL39">
        <v>30</v>
      </c>
      <c r="CM39" s="35">
        <v>34.4</v>
      </c>
      <c r="CN39" s="35">
        <v>34.4</v>
      </c>
      <c r="CP39">
        <v>11.1</v>
      </c>
      <c r="CQ39">
        <v>8.6999999999999993</v>
      </c>
      <c r="CT39">
        <v>0.3</v>
      </c>
      <c r="CV39">
        <v>0.3</v>
      </c>
      <c r="CW39">
        <v>12.3</v>
      </c>
      <c r="CX39">
        <v>10.8</v>
      </c>
      <c r="CY39">
        <v>13.1</v>
      </c>
      <c r="CZ39">
        <v>14.1</v>
      </c>
      <c r="DA39">
        <v>15.2</v>
      </c>
      <c r="DB39">
        <v>18</v>
      </c>
      <c r="DC39">
        <v>28.7</v>
      </c>
      <c r="DD39">
        <v>6</v>
      </c>
      <c r="DE39" s="35">
        <v>63.3</v>
      </c>
      <c r="DG39" s="35">
        <v>66</v>
      </c>
      <c r="DH39">
        <v>12.8</v>
      </c>
      <c r="DI39">
        <v>10.4</v>
      </c>
      <c r="DJ39">
        <v>13.9</v>
      </c>
      <c r="DK39">
        <v>12.9</v>
      </c>
      <c r="DL39">
        <v>7.6</v>
      </c>
      <c r="DM39">
        <v>16.8</v>
      </c>
    </row>
    <row r="40" spans="1:118" x14ac:dyDescent="0.3">
      <c r="A40" t="s">
        <v>467</v>
      </c>
      <c r="D40">
        <v>0.1</v>
      </c>
      <c r="K40">
        <v>0.1</v>
      </c>
      <c r="L40">
        <v>0.1</v>
      </c>
      <c r="M40">
        <v>0</v>
      </c>
      <c r="N40">
        <v>0</v>
      </c>
      <c r="O40">
        <v>0.1</v>
      </c>
      <c r="Q40">
        <v>0.1</v>
      </c>
      <c r="R40">
        <v>0.1</v>
      </c>
      <c r="U40">
        <v>0.2</v>
      </c>
      <c r="V40">
        <v>0.2</v>
      </c>
      <c r="X40">
        <v>0.2</v>
      </c>
      <c r="Y40">
        <v>0.2</v>
      </c>
      <c r="Z40">
        <v>0.4</v>
      </c>
      <c r="AA40">
        <v>0.3</v>
      </c>
      <c r="AB40">
        <v>0.5</v>
      </c>
      <c r="AC40">
        <v>0.5</v>
      </c>
      <c r="AD40">
        <v>0.1</v>
      </c>
      <c r="AE40">
        <v>0.1</v>
      </c>
      <c r="AF40">
        <v>0.3</v>
      </c>
      <c r="AH40">
        <v>0.5</v>
      </c>
      <c r="AK40">
        <v>0.1</v>
      </c>
      <c r="AL40">
        <v>0.1</v>
      </c>
      <c r="AM40">
        <v>0.1</v>
      </c>
      <c r="AN40">
        <v>0.1</v>
      </c>
      <c r="AQ40">
        <v>0.8</v>
      </c>
      <c r="AR40">
        <v>0.2</v>
      </c>
      <c r="AS40">
        <v>0.4</v>
      </c>
      <c r="AT40">
        <v>0.1</v>
      </c>
      <c r="AV40">
        <v>128.69999999999999</v>
      </c>
      <c r="BB40">
        <v>0.2</v>
      </c>
      <c r="BD40">
        <v>0.3</v>
      </c>
      <c r="BJ40">
        <v>0.1</v>
      </c>
      <c r="BL40">
        <v>0.1</v>
      </c>
      <c r="BM40">
        <v>0.1</v>
      </c>
      <c r="BN40">
        <v>0.6</v>
      </c>
      <c r="BO40">
        <v>0.9</v>
      </c>
      <c r="BP40">
        <v>0.7</v>
      </c>
      <c r="BQ40">
        <v>102.6</v>
      </c>
      <c r="BR40">
        <v>89</v>
      </c>
      <c r="BT40">
        <v>0.2</v>
      </c>
      <c r="BU40">
        <v>0.2</v>
      </c>
      <c r="BX40">
        <v>0.1</v>
      </c>
      <c r="BZ40">
        <v>0.1</v>
      </c>
      <c r="CM40">
        <v>0.2</v>
      </c>
      <c r="CN40">
        <v>0.2</v>
      </c>
      <c r="DB40">
        <v>0.3</v>
      </c>
      <c r="DC40">
        <v>0.1</v>
      </c>
    </row>
    <row r="41" spans="1:118" s="38" customFormat="1" x14ac:dyDescent="0.3">
      <c r="A41" s="28" t="s">
        <v>53</v>
      </c>
      <c r="B41" s="29"/>
      <c r="C41" s="29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</row>
    <row r="42" spans="1:118" x14ac:dyDescent="0.3">
      <c r="A42" t="s">
        <v>55</v>
      </c>
      <c r="B42" s="6" t="s">
        <v>469</v>
      </c>
      <c r="C42" s="6" t="s">
        <v>471</v>
      </c>
      <c r="D42">
        <v>2.8000000000000001E-2</v>
      </c>
      <c r="E42">
        <v>2.5000000000000001E-2</v>
      </c>
      <c r="F42">
        <v>3.5999999999999997E-2</v>
      </c>
      <c r="G42">
        <v>2.8000000000000001E-2</v>
      </c>
      <c r="H42">
        <v>0.52100000000000002</v>
      </c>
      <c r="I42">
        <v>8.0000000000000002E-3</v>
      </c>
      <c r="J42">
        <v>0.42599999999999999</v>
      </c>
      <c r="K42">
        <v>3.6999999999999998E-2</v>
      </c>
      <c r="L42">
        <v>1.2999999999999999E-2</v>
      </c>
      <c r="M42">
        <v>5.1999999999999998E-2</v>
      </c>
      <c r="N42">
        <v>3.5999999999999997E-2</v>
      </c>
      <c r="O42">
        <v>2.7E-2</v>
      </c>
      <c r="P42">
        <v>3.1E-2</v>
      </c>
      <c r="Q42">
        <v>5.8000000000000003E-2</v>
      </c>
      <c r="R42">
        <v>1.5569999999999999</v>
      </c>
      <c r="S42">
        <v>3.1E-2</v>
      </c>
      <c r="T42">
        <v>2.9000000000000001E-2</v>
      </c>
      <c r="U42">
        <v>2.5999999999999999E-2</v>
      </c>
      <c r="V42">
        <v>2.5999999999999999E-2</v>
      </c>
      <c r="W42">
        <v>3.5000000000000003E-2</v>
      </c>
      <c r="X42">
        <v>2.5999999999999999E-2</v>
      </c>
      <c r="Y42">
        <v>2.5999999999999999E-2</v>
      </c>
      <c r="Z42">
        <v>3.4000000000000002E-2</v>
      </c>
      <c r="AA42">
        <v>0</v>
      </c>
      <c r="AB42">
        <v>3.4000000000000002E-2</v>
      </c>
      <c r="AC42">
        <v>2.5999999999999999E-2</v>
      </c>
      <c r="AD42">
        <v>2.1000000000000001E-2</v>
      </c>
      <c r="AE42">
        <v>1.0999999999999999E-2</v>
      </c>
      <c r="AF42">
        <v>4.2999999999999997E-2</v>
      </c>
      <c r="AG42">
        <v>3.5999999999999997E-2</v>
      </c>
      <c r="AH42">
        <v>1.2999999999999999E-2</v>
      </c>
      <c r="AI42">
        <v>1.2E-2</v>
      </c>
      <c r="AJ42">
        <v>6.4000000000000001E-2</v>
      </c>
      <c r="AK42">
        <v>7.0000000000000007E-2</v>
      </c>
      <c r="AL42">
        <v>3.4000000000000002E-2</v>
      </c>
      <c r="AM42">
        <v>3.9E-2</v>
      </c>
      <c r="AN42">
        <v>7.9000000000000001E-2</v>
      </c>
      <c r="AO42">
        <v>1.2999999999999999E-2</v>
      </c>
      <c r="AP42">
        <v>1.4E-2</v>
      </c>
      <c r="AQ42">
        <v>6.2E-2</v>
      </c>
      <c r="AR42">
        <v>0.10199999999999999</v>
      </c>
      <c r="AS42">
        <v>3.6999999999999998E-2</v>
      </c>
      <c r="AT42">
        <v>0.03</v>
      </c>
      <c r="AU42">
        <v>2.7E-2</v>
      </c>
      <c r="AV42">
        <v>2.7E-2</v>
      </c>
      <c r="AW42">
        <v>2.8000000000000001E-2</v>
      </c>
      <c r="AX42">
        <v>1.2999999999999999E-2</v>
      </c>
      <c r="AY42">
        <v>4.3999999999999997E-2</v>
      </c>
      <c r="AZ42">
        <v>6.4000000000000001E-2</v>
      </c>
      <c r="BA42">
        <v>2.7E-2</v>
      </c>
      <c r="BB42">
        <v>7.1999999999999995E-2</v>
      </c>
      <c r="BC42">
        <v>8.4000000000000005E-2</v>
      </c>
      <c r="BD42">
        <v>7.1999999999999995E-2</v>
      </c>
      <c r="BE42">
        <v>5.1999999999999998E-2</v>
      </c>
      <c r="BF42">
        <v>3.6999999999999998E-2</v>
      </c>
      <c r="BG42">
        <v>3.4000000000000002E-2</v>
      </c>
      <c r="BH42">
        <v>4.3999999999999997E-2</v>
      </c>
      <c r="BI42">
        <v>0.14000000000000001</v>
      </c>
      <c r="BJ42">
        <v>3.2000000000000001E-2</v>
      </c>
      <c r="BK42">
        <v>0.03</v>
      </c>
      <c r="BL42">
        <v>0.03</v>
      </c>
      <c r="BM42">
        <v>7.2999999999999995E-2</v>
      </c>
      <c r="BN42">
        <v>0.04</v>
      </c>
      <c r="BO42">
        <v>4.8000000000000001E-2</v>
      </c>
      <c r="BP42">
        <v>9.6000000000000002E-2</v>
      </c>
      <c r="BQ42">
        <v>6.3E-2</v>
      </c>
      <c r="BR42">
        <v>4.2999999999999997E-2</v>
      </c>
      <c r="BS42">
        <v>0.06</v>
      </c>
      <c r="BT42">
        <v>0.02</v>
      </c>
      <c r="BX42">
        <v>4.2000000000000003E-2</v>
      </c>
      <c r="BY42">
        <v>0.04</v>
      </c>
      <c r="BZ42">
        <v>4.2000000000000003E-2</v>
      </c>
      <c r="CA42">
        <v>3.1E-2</v>
      </c>
      <c r="CB42">
        <v>1.0999999999999999E-2</v>
      </c>
      <c r="CC42">
        <v>1.6E-2</v>
      </c>
      <c r="CD42">
        <v>8.6999999999999994E-2</v>
      </c>
      <c r="CE42">
        <v>6.7000000000000004E-2</v>
      </c>
      <c r="CF42">
        <v>1.7000000000000001E-2</v>
      </c>
      <c r="CG42">
        <v>0.04</v>
      </c>
      <c r="CH42">
        <v>2.7E-2</v>
      </c>
      <c r="CI42">
        <v>8.8999999999999996E-2</v>
      </c>
      <c r="CJ42">
        <v>0.05</v>
      </c>
      <c r="CK42">
        <v>0.05</v>
      </c>
      <c r="CL42">
        <v>0</v>
      </c>
      <c r="CM42">
        <v>3.5999999999999997E-2</v>
      </c>
      <c r="CN42">
        <v>8.1000000000000003E-2</v>
      </c>
      <c r="CO42">
        <v>9.9000000000000005E-2</v>
      </c>
      <c r="CP42">
        <v>1.0999999999999999E-2</v>
      </c>
      <c r="CQ42">
        <v>8.0000000000000002E-3</v>
      </c>
      <c r="CR42">
        <v>1.7000000000000001E-2</v>
      </c>
      <c r="CS42">
        <v>7.0000000000000007E-2</v>
      </c>
      <c r="CT42">
        <v>5.2999999999999999E-2</v>
      </c>
      <c r="CU42">
        <v>7.2999999999999995E-2</v>
      </c>
      <c r="CV42">
        <v>7.0000000000000007E-2</v>
      </c>
      <c r="CW42">
        <v>1.7999999999999999E-2</v>
      </c>
      <c r="CX42">
        <v>3.1E-2</v>
      </c>
      <c r="CY42">
        <v>3.4000000000000002E-2</v>
      </c>
      <c r="CZ42">
        <v>2.7E-2</v>
      </c>
      <c r="DA42">
        <v>2.9000000000000001E-2</v>
      </c>
      <c r="DB42">
        <v>0.03</v>
      </c>
      <c r="DC42">
        <v>1.2E-2</v>
      </c>
      <c r="DD42">
        <v>6.0000000000000001E-3</v>
      </c>
      <c r="DE42">
        <v>6.0999999999999999E-2</v>
      </c>
      <c r="DF42">
        <v>0.13500000000000001</v>
      </c>
      <c r="DG42">
        <v>2.65</v>
      </c>
      <c r="DH42">
        <v>0.247</v>
      </c>
      <c r="DI42">
        <v>6.0999999999999999E-2</v>
      </c>
      <c r="DJ42">
        <v>0.13</v>
      </c>
      <c r="DK42">
        <v>3.3000000000000002E-2</v>
      </c>
      <c r="DL42">
        <v>0.13900000000000001</v>
      </c>
      <c r="DM42">
        <v>4.8000000000000001E-2</v>
      </c>
    </row>
    <row r="43" spans="1:118" x14ac:dyDescent="0.3">
      <c r="A43" t="s">
        <v>56</v>
      </c>
      <c r="D43">
        <v>3.1E-2</v>
      </c>
      <c r="E43">
        <v>2.8000000000000001E-2</v>
      </c>
      <c r="F43">
        <v>0.04</v>
      </c>
      <c r="G43">
        <v>0.03</v>
      </c>
      <c r="H43">
        <v>1.048</v>
      </c>
      <c r="I43">
        <v>8.9999999999999993E-3</v>
      </c>
      <c r="J43">
        <v>0.48699999999999999</v>
      </c>
      <c r="K43">
        <v>5.0000000000000001E-3</v>
      </c>
      <c r="L43">
        <v>2E-3</v>
      </c>
      <c r="M43">
        <v>3.0000000000000001E-3</v>
      </c>
      <c r="N43">
        <v>2E-3</v>
      </c>
      <c r="O43">
        <v>3.0000000000000001E-3</v>
      </c>
      <c r="Q43">
        <v>8.0000000000000002E-3</v>
      </c>
      <c r="R43">
        <v>2.2869999999999999</v>
      </c>
      <c r="S43">
        <v>1.4E-2</v>
      </c>
      <c r="T43">
        <v>1.2999999999999999E-2</v>
      </c>
      <c r="U43">
        <v>2E-3</v>
      </c>
      <c r="V43">
        <v>2E-3</v>
      </c>
      <c r="W43">
        <v>3.0000000000000001E-3</v>
      </c>
      <c r="X43">
        <v>2E-3</v>
      </c>
      <c r="Y43">
        <v>2E-3</v>
      </c>
      <c r="Z43">
        <v>1.7000000000000001E-2</v>
      </c>
      <c r="AA43">
        <v>1.9E-2</v>
      </c>
      <c r="AB43">
        <v>1.2999999999999999E-2</v>
      </c>
      <c r="AC43">
        <v>0.01</v>
      </c>
      <c r="AD43">
        <v>1.2E-2</v>
      </c>
      <c r="AE43">
        <v>7.0000000000000001E-3</v>
      </c>
      <c r="AF43">
        <v>2.3E-2</v>
      </c>
      <c r="AG43">
        <v>0.02</v>
      </c>
      <c r="AH43">
        <v>7.0000000000000001E-3</v>
      </c>
      <c r="AI43">
        <v>7.0000000000000001E-3</v>
      </c>
      <c r="AJ43">
        <v>1.7000000000000001E-2</v>
      </c>
      <c r="AK43">
        <v>3.2000000000000001E-2</v>
      </c>
      <c r="AL43">
        <v>1.4999999999999999E-2</v>
      </c>
      <c r="AM43">
        <v>1.0999999999999999E-2</v>
      </c>
      <c r="AN43">
        <v>0.04</v>
      </c>
      <c r="AO43">
        <v>7.0000000000000001E-3</v>
      </c>
      <c r="AP43">
        <v>8.0000000000000002E-3</v>
      </c>
      <c r="AQ43">
        <v>2.3E-2</v>
      </c>
      <c r="AR43">
        <v>3.7999999999999999E-2</v>
      </c>
      <c r="AS43">
        <v>1.4E-2</v>
      </c>
      <c r="AT43">
        <v>6.0000000000000001E-3</v>
      </c>
      <c r="AU43">
        <v>7.0000000000000001E-3</v>
      </c>
      <c r="AV43">
        <v>3.2000000000000001E-2</v>
      </c>
      <c r="AW43">
        <v>3.5000000000000003E-2</v>
      </c>
      <c r="AX43">
        <v>1.6E-2</v>
      </c>
      <c r="AY43">
        <v>1.6E-2</v>
      </c>
      <c r="AZ43">
        <v>2.3E-2</v>
      </c>
      <c r="BA43">
        <v>0.01</v>
      </c>
      <c r="BB43">
        <v>2.5999999999999999E-2</v>
      </c>
      <c r="BC43">
        <v>1.0999999999999999E-2</v>
      </c>
      <c r="BD43">
        <v>2.9000000000000001E-2</v>
      </c>
      <c r="BE43">
        <v>1.2999999999999999E-2</v>
      </c>
      <c r="BF43">
        <v>8.9999999999999993E-3</v>
      </c>
      <c r="BG43">
        <v>1.6E-2</v>
      </c>
      <c r="BH43">
        <v>0.02</v>
      </c>
      <c r="BI43">
        <v>6.3E-2</v>
      </c>
      <c r="BJ43">
        <v>1.7000000000000001E-2</v>
      </c>
      <c r="BK43">
        <v>1.6E-2</v>
      </c>
      <c r="BL43">
        <v>1.7000000000000001E-2</v>
      </c>
      <c r="BM43">
        <v>0.04</v>
      </c>
      <c r="BN43">
        <v>0</v>
      </c>
      <c r="BO43">
        <v>0</v>
      </c>
      <c r="BP43">
        <v>1.2999999999999999E-2</v>
      </c>
      <c r="BQ43">
        <v>0.01</v>
      </c>
      <c r="BR43">
        <v>6.0000000000000001E-3</v>
      </c>
      <c r="BS43">
        <v>0.01</v>
      </c>
      <c r="BT43">
        <v>6.0000000000000001E-3</v>
      </c>
      <c r="BX43">
        <v>3.2000000000000001E-2</v>
      </c>
      <c r="BY43">
        <v>0.03</v>
      </c>
      <c r="BZ43">
        <v>1.2999999999999999E-2</v>
      </c>
      <c r="CA43">
        <v>2.7E-2</v>
      </c>
      <c r="CB43">
        <v>8.9999999999999993E-3</v>
      </c>
      <c r="CC43">
        <v>1.2999999999999999E-2</v>
      </c>
      <c r="CD43">
        <v>2.1999999999999999E-2</v>
      </c>
      <c r="CE43">
        <v>5.6000000000000001E-2</v>
      </c>
      <c r="CF43">
        <v>1.4E-2</v>
      </c>
      <c r="CG43">
        <v>4.0000000000000001E-3</v>
      </c>
      <c r="CH43">
        <v>3.0000000000000001E-3</v>
      </c>
      <c r="CI43">
        <v>1.0999999999999999E-2</v>
      </c>
      <c r="CJ43">
        <v>0.112</v>
      </c>
      <c r="CK43">
        <v>0.112</v>
      </c>
      <c r="CL43">
        <v>4.0000000000000001E-3</v>
      </c>
      <c r="CM43">
        <v>5.0000000000000001E-3</v>
      </c>
      <c r="CN43">
        <v>1.0999999999999999E-2</v>
      </c>
      <c r="CO43">
        <v>1.2E-2</v>
      </c>
      <c r="CP43">
        <v>6.0000000000000001E-3</v>
      </c>
      <c r="CQ43">
        <v>5.0000000000000001E-3</v>
      </c>
      <c r="CR43">
        <v>0.01</v>
      </c>
      <c r="CS43">
        <v>0.02</v>
      </c>
      <c r="CT43">
        <v>1.4999999999999999E-2</v>
      </c>
      <c r="CU43">
        <v>0.02</v>
      </c>
      <c r="CV43">
        <v>0.02</v>
      </c>
      <c r="CW43">
        <v>1E-3</v>
      </c>
      <c r="CX43">
        <v>0</v>
      </c>
      <c r="CY43">
        <v>1E-3</v>
      </c>
      <c r="CZ43">
        <v>2.5000000000000001E-2</v>
      </c>
      <c r="DA43">
        <v>2.7E-2</v>
      </c>
      <c r="DB43">
        <v>0.04</v>
      </c>
      <c r="DC43">
        <v>1.6E-2</v>
      </c>
      <c r="DD43">
        <v>3.0000000000000001E-3</v>
      </c>
      <c r="DE43">
        <v>2.7E-2</v>
      </c>
      <c r="DF43">
        <v>3.4000000000000002E-2</v>
      </c>
      <c r="DG43">
        <v>0.67500000000000004</v>
      </c>
      <c r="DH43">
        <v>9.8000000000000004E-2</v>
      </c>
      <c r="DI43">
        <v>2.5000000000000001E-2</v>
      </c>
      <c r="DJ43">
        <v>5.8000000000000003E-2</v>
      </c>
      <c r="DK43">
        <v>1.4999999999999999E-2</v>
      </c>
      <c r="DL43">
        <v>0.155</v>
      </c>
      <c r="DM43">
        <v>4.0000000000000001E-3</v>
      </c>
    </row>
    <row r="44" spans="1:118" x14ac:dyDescent="0.3">
      <c r="A44" t="s">
        <v>57</v>
      </c>
      <c r="D44">
        <v>8.3000000000000004E-2</v>
      </c>
      <c r="E44">
        <v>7.5999999999999998E-2</v>
      </c>
      <c r="F44">
        <v>0.108</v>
      </c>
      <c r="G44">
        <v>8.1000000000000003E-2</v>
      </c>
      <c r="H44">
        <v>0.878</v>
      </c>
      <c r="I44">
        <v>2.4E-2</v>
      </c>
      <c r="J44">
        <v>1.115</v>
      </c>
      <c r="K44">
        <v>3.2000000000000001E-2</v>
      </c>
      <c r="L44">
        <v>3.0000000000000001E-3</v>
      </c>
      <c r="M44">
        <v>8.1000000000000003E-2</v>
      </c>
      <c r="N44">
        <v>5.6000000000000001E-2</v>
      </c>
      <c r="O44">
        <v>7.0000000000000007E-2</v>
      </c>
      <c r="Q44">
        <v>6.2E-2</v>
      </c>
      <c r="R44">
        <v>5.7190000000000003</v>
      </c>
      <c r="S44">
        <v>0.113</v>
      </c>
      <c r="T44">
        <v>0.106</v>
      </c>
      <c r="U44">
        <v>4.2999999999999997E-2</v>
      </c>
      <c r="V44">
        <v>4.2999999999999997E-2</v>
      </c>
      <c r="W44">
        <v>5.8000000000000003E-2</v>
      </c>
      <c r="X44">
        <v>4.2999999999999997E-2</v>
      </c>
      <c r="Y44">
        <v>4.2999999999999997E-2</v>
      </c>
      <c r="Z44">
        <v>1.7000000000000001E-2</v>
      </c>
      <c r="AA44">
        <v>2.3E-2</v>
      </c>
      <c r="AB44">
        <v>6.7000000000000004E-2</v>
      </c>
      <c r="AC44">
        <v>5.0999999999999997E-2</v>
      </c>
      <c r="AD44">
        <v>0.08</v>
      </c>
      <c r="AE44">
        <v>4.2999999999999997E-2</v>
      </c>
      <c r="AF44">
        <v>7.1999999999999995E-2</v>
      </c>
      <c r="AG44">
        <v>6.0999999999999999E-2</v>
      </c>
      <c r="AH44">
        <v>4.9000000000000002E-2</v>
      </c>
      <c r="AI44">
        <v>4.2999999999999997E-2</v>
      </c>
      <c r="AJ44">
        <v>1.4999999999999999E-2</v>
      </c>
      <c r="AK44">
        <v>0.217</v>
      </c>
      <c r="AL44">
        <v>0.105</v>
      </c>
      <c r="AM44">
        <v>3.7999999999999999E-2</v>
      </c>
      <c r="AN44">
        <v>0.17</v>
      </c>
      <c r="AO44">
        <v>4.8000000000000001E-2</v>
      </c>
      <c r="AP44">
        <v>5.2999999999999999E-2</v>
      </c>
      <c r="AQ44">
        <v>0.153</v>
      </c>
      <c r="AR44">
        <v>0.255</v>
      </c>
      <c r="AS44">
        <v>0.11700000000000001</v>
      </c>
      <c r="AT44">
        <v>8.8999999999999996E-2</v>
      </c>
      <c r="AU44">
        <v>7.0999999999999994E-2</v>
      </c>
      <c r="AV44">
        <v>0.06</v>
      </c>
      <c r="AW44">
        <v>6.4000000000000001E-2</v>
      </c>
      <c r="AX44">
        <v>2.9000000000000001E-2</v>
      </c>
      <c r="AY44">
        <v>8.8999999999999996E-2</v>
      </c>
      <c r="AZ44">
        <v>0.13100000000000001</v>
      </c>
      <c r="BA44">
        <v>5.6000000000000001E-2</v>
      </c>
      <c r="BB44">
        <v>0.14699999999999999</v>
      </c>
      <c r="BC44">
        <v>9.0999999999999998E-2</v>
      </c>
      <c r="BD44">
        <v>0.151</v>
      </c>
      <c r="BE44">
        <v>5.0000000000000001E-3</v>
      </c>
      <c r="BF44">
        <v>4.0000000000000001E-3</v>
      </c>
      <c r="BG44">
        <v>7.5999999999999998E-2</v>
      </c>
      <c r="BH44">
        <v>9.2999999999999999E-2</v>
      </c>
      <c r="BI44">
        <v>0.29399999999999998</v>
      </c>
      <c r="BJ44">
        <v>4.8000000000000001E-2</v>
      </c>
      <c r="BK44">
        <v>4.4999999999999998E-2</v>
      </c>
      <c r="BL44">
        <v>4.4999999999999998E-2</v>
      </c>
      <c r="BM44">
        <v>0.108</v>
      </c>
      <c r="BN44">
        <v>0.05</v>
      </c>
      <c r="BO44">
        <v>0.105</v>
      </c>
      <c r="BP44">
        <v>0.185</v>
      </c>
      <c r="BQ44">
        <v>0.16500000000000001</v>
      </c>
      <c r="BR44">
        <v>0.109</v>
      </c>
      <c r="BS44">
        <v>0.155</v>
      </c>
      <c r="BT44">
        <v>8.2000000000000003E-2</v>
      </c>
      <c r="BX44">
        <v>7.9000000000000001E-2</v>
      </c>
      <c r="BY44">
        <v>7.4999999999999997E-2</v>
      </c>
      <c r="BZ44">
        <v>1.7000000000000001E-2</v>
      </c>
      <c r="CA44">
        <v>7.2999999999999995E-2</v>
      </c>
      <c r="CB44">
        <v>2.5000000000000001E-2</v>
      </c>
      <c r="CC44">
        <v>3.5999999999999997E-2</v>
      </c>
      <c r="CD44">
        <v>6.4000000000000001E-2</v>
      </c>
      <c r="CE44">
        <v>0.156</v>
      </c>
      <c r="CF44">
        <v>3.9E-2</v>
      </c>
      <c r="CG44">
        <v>0.16600000000000001</v>
      </c>
      <c r="CH44">
        <v>0.111</v>
      </c>
      <c r="CI44">
        <v>0.249</v>
      </c>
      <c r="CJ44">
        <v>4.7E-2</v>
      </c>
      <c r="CK44">
        <v>4.7E-2</v>
      </c>
      <c r="CL44">
        <v>1E-3</v>
      </c>
      <c r="CM44">
        <v>6.4000000000000001E-2</v>
      </c>
      <c r="CN44">
        <v>0.14299999999999999</v>
      </c>
      <c r="CO44">
        <v>0.17899999999999999</v>
      </c>
      <c r="CP44">
        <v>5.2999999999999999E-2</v>
      </c>
      <c r="CQ44">
        <v>4.2000000000000003E-2</v>
      </c>
      <c r="CR44">
        <v>8.5000000000000006E-2</v>
      </c>
      <c r="CS44">
        <v>0.12</v>
      </c>
      <c r="CT44">
        <v>9.0999999999999998E-2</v>
      </c>
      <c r="CU44">
        <v>0.125</v>
      </c>
      <c r="CV44">
        <v>0.12</v>
      </c>
      <c r="CW44">
        <v>1.4E-2</v>
      </c>
      <c r="CX44">
        <v>6.0999999999999999E-2</v>
      </c>
      <c r="CY44">
        <v>6.4000000000000001E-2</v>
      </c>
      <c r="CZ44">
        <v>8.7999999999999995E-2</v>
      </c>
      <c r="DA44">
        <v>9.5000000000000001E-2</v>
      </c>
      <c r="DB44">
        <v>7.0000000000000007E-2</v>
      </c>
      <c r="DC44">
        <v>2.8000000000000001E-2</v>
      </c>
      <c r="DD44">
        <v>0.01</v>
      </c>
      <c r="DE44">
        <v>0.10199999999999999</v>
      </c>
      <c r="DF44">
        <v>0.106</v>
      </c>
      <c r="DG44">
        <v>2.08</v>
      </c>
      <c r="DH44">
        <v>4.7E-2</v>
      </c>
      <c r="DI44">
        <v>0.11</v>
      </c>
      <c r="DJ44">
        <v>0.218</v>
      </c>
      <c r="DK44">
        <v>5.5E-2</v>
      </c>
      <c r="DL44">
        <v>0.41699999999999998</v>
      </c>
      <c r="DM44">
        <v>8.6999999999999994E-2</v>
      </c>
    </row>
    <row r="45" spans="1:118" x14ac:dyDescent="0.3">
      <c r="A45" t="s">
        <v>54</v>
      </c>
      <c r="B45" s="6" t="s">
        <v>469</v>
      </c>
      <c r="C45" s="6" t="s">
        <v>472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</row>
    <row r="46" spans="1:118" s="38" customFormat="1" x14ac:dyDescent="0.3">
      <c r="A46" s="28" t="s">
        <v>34</v>
      </c>
      <c r="B46" s="139" t="s">
        <v>641</v>
      </c>
      <c r="C46" s="29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</row>
    <row r="47" spans="1:118" s="3" customFormat="1" x14ac:dyDescent="0.3">
      <c r="A47" s="3" t="s">
        <v>35</v>
      </c>
      <c r="B47" s="32" t="s">
        <v>642</v>
      </c>
      <c r="C47" s="32"/>
      <c r="D47" s="3">
        <v>6.0000000000000001E-3</v>
      </c>
      <c r="E47" s="3">
        <v>8.0000000000000002E-3</v>
      </c>
      <c r="F47" s="3">
        <v>7.0000000000000001E-3</v>
      </c>
      <c r="G47" s="3">
        <v>8.9999999999999993E-3</v>
      </c>
      <c r="H47" s="3">
        <v>1.9E-2</v>
      </c>
      <c r="I47" s="3">
        <v>5.0000000000000001E-3</v>
      </c>
      <c r="J47" s="3">
        <v>0.104</v>
      </c>
      <c r="K47" s="3">
        <v>5.0000000000000001E-3</v>
      </c>
      <c r="L47" s="3">
        <v>7.0000000000000001E-3</v>
      </c>
      <c r="M47" s="3">
        <v>3.0000000000000001E-3</v>
      </c>
      <c r="N47" s="3">
        <v>5.0000000000000001E-3</v>
      </c>
      <c r="O47" s="3">
        <v>1.2E-2</v>
      </c>
      <c r="P47" s="3">
        <v>1.2999999999999999E-2</v>
      </c>
      <c r="Q47" s="3">
        <v>1.2E-2</v>
      </c>
      <c r="R47" s="3">
        <v>1.2E-2</v>
      </c>
      <c r="S47" s="3">
        <v>1.4E-2</v>
      </c>
      <c r="T47" s="3">
        <v>1.2E-2</v>
      </c>
      <c r="U47" s="3">
        <v>2.1000000000000001E-2</v>
      </c>
      <c r="V47" s="3">
        <v>0.03</v>
      </c>
      <c r="W47" s="3">
        <v>2.5000000000000001E-2</v>
      </c>
      <c r="X47" s="3">
        <v>2.7E-2</v>
      </c>
      <c r="Y47" s="3">
        <v>2.9000000000000001E-2</v>
      </c>
      <c r="Z47" s="3">
        <v>1.0999999999999999E-2</v>
      </c>
      <c r="AA47" s="3">
        <v>1.0999999999999999E-2</v>
      </c>
      <c r="AB47" s="3">
        <v>8.0000000000000002E-3</v>
      </c>
      <c r="AD47" s="3">
        <v>1.2E-2</v>
      </c>
      <c r="AE47" s="3">
        <v>1.2999999999999999E-2</v>
      </c>
      <c r="AF47" s="3">
        <v>1.2E-2</v>
      </c>
      <c r="AG47" s="3">
        <v>1.4999999999999999E-2</v>
      </c>
      <c r="AH47" s="3">
        <v>0.02</v>
      </c>
      <c r="AI47" s="3">
        <v>1.7999999999999999E-2</v>
      </c>
      <c r="AJ47" s="3">
        <v>0.02</v>
      </c>
      <c r="AK47" s="3">
        <v>2.4E-2</v>
      </c>
      <c r="AL47" s="3">
        <v>2.1000000000000001E-2</v>
      </c>
      <c r="AM47" s="3">
        <v>3.3000000000000002E-2</v>
      </c>
      <c r="AN47" s="3">
        <v>3.4000000000000002E-2</v>
      </c>
      <c r="AO47" s="3">
        <v>0.01</v>
      </c>
      <c r="AP47" s="3">
        <v>1.0999999999999999E-2</v>
      </c>
      <c r="AQ47" s="3">
        <v>3.6999999999999998E-2</v>
      </c>
      <c r="AR47" s="3">
        <v>2.8000000000000001E-2</v>
      </c>
      <c r="AS47" s="3">
        <v>1.2E-2</v>
      </c>
      <c r="AT47" s="3">
        <v>0.01</v>
      </c>
      <c r="AV47" s="3">
        <v>1.9E-2</v>
      </c>
      <c r="AW47" s="3">
        <v>0.02</v>
      </c>
      <c r="AX47" s="3">
        <v>8.9999999999999993E-3</v>
      </c>
      <c r="AY47" s="3">
        <v>1.0999999999999999E-2</v>
      </c>
      <c r="AZ47" s="3">
        <v>8.0000000000000002E-3</v>
      </c>
      <c r="BA47" s="3">
        <v>2.1000000000000001E-2</v>
      </c>
      <c r="BB47" s="3">
        <v>1.2999999999999999E-2</v>
      </c>
      <c r="BC47" s="3">
        <v>0.01</v>
      </c>
      <c r="BD47" s="3">
        <v>6.0000000000000001E-3</v>
      </c>
      <c r="BE47" s="3">
        <v>1.2E-2</v>
      </c>
      <c r="BF47" s="3">
        <v>8.9999999999999993E-3</v>
      </c>
      <c r="BG47" s="3">
        <v>8.9999999999999993E-3</v>
      </c>
      <c r="BH47" s="3">
        <v>8.0000000000000002E-3</v>
      </c>
      <c r="BJ47" s="3">
        <v>8.9999999999999993E-3</v>
      </c>
      <c r="BK47" s="3">
        <v>6.0000000000000001E-3</v>
      </c>
      <c r="BL47" s="3">
        <v>3.0000000000000001E-3</v>
      </c>
      <c r="BM47" s="3">
        <v>4.0000000000000001E-3</v>
      </c>
      <c r="BN47" s="3">
        <v>2.7E-2</v>
      </c>
      <c r="BO47" s="3">
        <v>2.9000000000000001E-2</v>
      </c>
      <c r="BP47" s="3">
        <v>2.9000000000000001E-2</v>
      </c>
      <c r="BQ47" s="3">
        <v>3.9E-2</v>
      </c>
      <c r="BR47" s="3">
        <v>0.04</v>
      </c>
      <c r="BS47" s="3">
        <v>2.8000000000000001E-2</v>
      </c>
      <c r="BT47" s="3">
        <v>8.9999999999999993E-3</v>
      </c>
      <c r="BU47" s="3">
        <v>2.1999999999999999E-2</v>
      </c>
      <c r="BX47" s="3">
        <v>8.9999999999999993E-3</v>
      </c>
      <c r="BY47" s="3">
        <v>1.0999999999999999E-2</v>
      </c>
      <c r="BZ47" s="3">
        <v>1.4E-2</v>
      </c>
      <c r="CA47" s="3">
        <v>0.02</v>
      </c>
      <c r="CB47" s="3">
        <v>1.2999999999999999E-2</v>
      </c>
      <c r="CC47" s="3">
        <v>1.2E-2</v>
      </c>
      <c r="CE47" s="3">
        <v>2.1000000000000001E-2</v>
      </c>
      <c r="CF47" s="3">
        <v>2.8000000000000001E-2</v>
      </c>
      <c r="CG47" s="3">
        <v>1.2E-2</v>
      </c>
      <c r="CH47" s="3">
        <v>6.0000000000000001E-3</v>
      </c>
      <c r="CI47" s="3">
        <v>6.6000000000000003E-2</v>
      </c>
      <c r="CP47" s="3">
        <v>8.9999999999999993E-3</v>
      </c>
      <c r="CQ47" s="3">
        <v>7.0000000000000001E-3</v>
      </c>
      <c r="CR47" s="3">
        <v>0.01</v>
      </c>
      <c r="CS47" s="3">
        <v>2.5999999999999999E-2</v>
      </c>
      <c r="CT47" s="3">
        <v>0.02</v>
      </c>
      <c r="CU47" s="3">
        <v>4.2999999999999997E-2</v>
      </c>
      <c r="CW47" s="3">
        <v>3.1E-2</v>
      </c>
      <c r="CX47" s="3">
        <v>2.8000000000000001E-2</v>
      </c>
      <c r="CY47" s="3">
        <v>0.04</v>
      </c>
      <c r="CZ47" s="3">
        <v>1.2999999999999999E-2</v>
      </c>
      <c r="DA47" s="3">
        <v>1.4E-2</v>
      </c>
      <c r="DB47" s="3">
        <v>1.7000000000000001E-2</v>
      </c>
      <c r="DC47" s="3">
        <v>1.7999999999999999E-2</v>
      </c>
      <c r="DF47" s="3">
        <v>9.6000000000000002E-2</v>
      </c>
      <c r="DG47" s="3">
        <v>0.92900000000000005</v>
      </c>
      <c r="DH47" s="3">
        <v>4.8000000000000001E-2</v>
      </c>
      <c r="DI47" s="3">
        <v>4.2999999999999997E-2</v>
      </c>
      <c r="DJ47" s="3">
        <v>3.5000000000000003E-2</v>
      </c>
      <c r="DM47" s="3">
        <v>5.0000000000000001E-3</v>
      </c>
    </row>
    <row r="48" spans="1:118" s="3" customFormat="1" x14ac:dyDescent="0.3">
      <c r="A48" s="3" t="s">
        <v>36</v>
      </c>
      <c r="B48" s="32" t="s">
        <v>643</v>
      </c>
      <c r="C48" s="32"/>
      <c r="D48" s="3">
        <v>2.7E-2</v>
      </c>
      <c r="E48" s="3">
        <v>2.9000000000000001E-2</v>
      </c>
      <c r="F48" s="3">
        <v>2.4E-2</v>
      </c>
      <c r="G48" s="3">
        <v>0.03</v>
      </c>
      <c r="H48" s="3">
        <v>5.3999999999999999E-2</v>
      </c>
      <c r="I48" s="3">
        <v>1.7000000000000001E-2</v>
      </c>
      <c r="J48" s="3">
        <v>0.35699999999999998</v>
      </c>
      <c r="K48" s="3">
        <v>1.9E-2</v>
      </c>
      <c r="L48" s="3">
        <v>1.2E-2</v>
      </c>
      <c r="M48" s="3">
        <v>8.9999999999999993E-3</v>
      </c>
      <c r="N48" s="3">
        <v>1.7000000000000001E-2</v>
      </c>
      <c r="O48" s="3">
        <v>0.04</v>
      </c>
      <c r="P48" s="3">
        <v>3.6999999999999998E-2</v>
      </c>
      <c r="Q48" s="3">
        <v>3.5999999999999997E-2</v>
      </c>
      <c r="R48" s="3">
        <v>4.2000000000000003E-2</v>
      </c>
      <c r="S48" s="3">
        <v>0.04</v>
      </c>
      <c r="T48" s="3">
        <v>3.4000000000000002E-2</v>
      </c>
      <c r="U48" s="3">
        <v>6.6000000000000003E-2</v>
      </c>
      <c r="V48" s="3">
        <v>7.0999999999999994E-2</v>
      </c>
      <c r="W48" s="3">
        <v>8.1000000000000003E-2</v>
      </c>
      <c r="X48" s="3">
        <v>6.2E-2</v>
      </c>
      <c r="Y48" s="3">
        <v>6.8000000000000005E-2</v>
      </c>
      <c r="Z48" s="3">
        <v>3.5000000000000003E-2</v>
      </c>
      <c r="AA48" s="3">
        <v>3.5000000000000003E-2</v>
      </c>
      <c r="AB48" s="3">
        <v>2.5000000000000001E-2</v>
      </c>
      <c r="AD48" s="3">
        <v>3.9E-2</v>
      </c>
      <c r="AE48" s="3">
        <v>4.1000000000000002E-2</v>
      </c>
      <c r="AF48" s="3">
        <v>3.9E-2</v>
      </c>
      <c r="AG48" s="3">
        <v>4.9000000000000002E-2</v>
      </c>
      <c r="AH48" s="3">
        <v>6.9000000000000006E-2</v>
      </c>
      <c r="AI48" s="3">
        <v>6.2E-2</v>
      </c>
      <c r="AJ48" s="3">
        <v>7.5999999999999998E-2</v>
      </c>
      <c r="AK48" s="3">
        <v>6.7000000000000004E-2</v>
      </c>
      <c r="AL48" s="3">
        <v>5.8999999999999997E-2</v>
      </c>
      <c r="AM48" s="3">
        <v>8.7999999999999995E-2</v>
      </c>
      <c r="AN48" s="3">
        <v>9.6000000000000002E-2</v>
      </c>
      <c r="AO48" s="3">
        <v>4.9000000000000002E-2</v>
      </c>
      <c r="AP48" s="3">
        <v>5.1999999999999998E-2</v>
      </c>
      <c r="AQ48" s="3">
        <v>0.12</v>
      </c>
      <c r="AR48" s="3">
        <v>9.0999999999999998E-2</v>
      </c>
      <c r="AS48" s="3">
        <v>0.191</v>
      </c>
      <c r="AT48" s="3">
        <v>0.157</v>
      </c>
      <c r="AV48" s="3">
        <v>4.7E-2</v>
      </c>
      <c r="AW48" s="3">
        <v>4.9000000000000002E-2</v>
      </c>
      <c r="AX48" s="3">
        <v>2.4E-2</v>
      </c>
      <c r="AY48" s="3">
        <v>2.8000000000000001E-2</v>
      </c>
      <c r="AZ48" s="3">
        <v>2.1999999999999999E-2</v>
      </c>
      <c r="BA48" s="3">
        <v>4.2999999999999997E-2</v>
      </c>
      <c r="BB48" s="3">
        <v>2.7E-2</v>
      </c>
      <c r="BC48" s="3">
        <v>2.9000000000000001E-2</v>
      </c>
      <c r="BD48" s="3">
        <v>1.4999999999999999E-2</v>
      </c>
      <c r="BE48" s="3">
        <v>2.9000000000000001E-2</v>
      </c>
      <c r="BF48" s="3">
        <v>2.1000000000000001E-2</v>
      </c>
      <c r="BG48" s="3">
        <v>3.6999999999999998E-2</v>
      </c>
      <c r="BH48" s="3">
        <v>0.03</v>
      </c>
      <c r="BJ48" s="3">
        <v>2.3E-2</v>
      </c>
      <c r="BK48" s="3">
        <v>4.4999999999999998E-2</v>
      </c>
      <c r="BL48" s="3">
        <v>2.5000000000000001E-2</v>
      </c>
      <c r="BM48" s="3">
        <v>2.8000000000000001E-2</v>
      </c>
      <c r="BN48" s="3">
        <v>8.4000000000000005E-2</v>
      </c>
      <c r="BO48" s="3">
        <v>9.1999999999999998E-2</v>
      </c>
      <c r="BP48" s="3">
        <v>8.2000000000000003E-2</v>
      </c>
      <c r="BQ48" s="3">
        <v>0.122</v>
      </c>
      <c r="BR48" s="3">
        <v>0.127</v>
      </c>
      <c r="BS48" s="3">
        <v>0.09</v>
      </c>
      <c r="BT48" s="3">
        <v>5.8999999999999997E-2</v>
      </c>
      <c r="BU48" s="3">
        <v>4.8000000000000001E-2</v>
      </c>
      <c r="BV48" s="3">
        <v>9.4E-2</v>
      </c>
      <c r="BW48" s="3">
        <v>8.5999999999999993E-2</v>
      </c>
      <c r="BX48" s="3">
        <v>0.02</v>
      </c>
      <c r="BY48" s="3">
        <v>2.4E-2</v>
      </c>
      <c r="BZ48" s="3">
        <v>2.1000000000000001E-2</v>
      </c>
      <c r="CA48" s="3">
        <v>3.3000000000000002E-2</v>
      </c>
      <c r="CB48" s="3">
        <v>2.1999999999999999E-2</v>
      </c>
      <c r="CC48" s="3">
        <v>0.02</v>
      </c>
      <c r="CE48" s="3">
        <v>7.3999999999999996E-2</v>
      </c>
      <c r="CF48" s="3">
        <v>9.8000000000000004E-2</v>
      </c>
      <c r="CG48" s="3">
        <v>6.3E-2</v>
      </c>
      <c r="CH48" s="3">
        <v>3.4000000000000002E-2</v>
      </c>
      <c r="CI48" s="3">
        <v>0.157</v>
      </c>
      <c r="CP48" s="3">
        <v>2.5000000000000001E-2</v>
      </c>
      <c r="CQ48" s="3">
        <v>0.02</v>
      </c>
      <c r="CR48" s="3">
        <v>2.9000000000000001E-2</v>
      </c>
      <c r="CS48" s="3">
        <v>8.2000000000000003E-2</v>
      </c>
      <c r="CT48" s="3">
        <v>6.3E-2</v>
      </c>
      <c r="CU48" s="3">
        <v>0.13500000000000001</v>
      </c>
      <c r="CW48" s="3">
        <v>8.3000000000000004E-2</v>
      </c>
      <c r="CX48" s="3">
        <v>7.2999999999999995E-2</v>
      </c>
      <c r="CY48" s="3">
        <v>0.107</v>
      </c>
      <c r="CZ48" s="3">
        <v>4.5999999999999999E-2</v>
      </c>
      <c r="DA48" s="3">
        <v>0.05</v>
      </c>
      <c r="DB48" s="3">
        <v>8.3000000000000004E-2</v>
      </c>
      <c r="DC48" s="3">
        <v>8.5999999999999993E-2</v>
      </c>
      <c r="DF48" s="3">
        <v>0.30599999999999999</v>
      </c>
      <c r="DG48" s="3">
        <v>2.97</v>
      </c>
      <c r="DH48" s="3">
        <v>5.5E-2</v>
      </c>
      <c r="DI48" s="3">
        <v>0.23200000000000001</v>
      </c>
      <c r="DJ48" s="3">
        <v>0.16500000000000001</v>
      </c>
      <c r="DM48" s="3">
        <v>0.05</v>
      </c>
    </row>
    <row r="49" spans="1:117" s="3" customFormat="1" x14ac:dyDescent="0.3">
      <c r="A49" s="3" t="s">
        <v>37</v>
      </c>
      <c r="B49" s="32" t="s">
        <v>644</v>
      </c>
      <c r="C49" s="32"/>
      <c r="D49" s="3">
        <v>1.7999999999999999E-2</v>
      </c>
      <c r="E49" s="3">
        <v>2.7E-2</v>
      </c>
      <c r="F49" s="3">
        <v>2.3E-2</v>
      </c>
      <c r="G49" s="3">
        <v>2.9000000000000001E-2</v>
      </c>
      <c r="H49" s="3">
        <v>6.4000000000000001E-2</v>
      </c>
      <c r="I49" s="3">
        <v>1.4999999999999999E-2</v>
      </c>
      <c r="J49" s="3">
        <v>0.33900000000000002</v>
      </c>
      <c r="K49" s="3">
        <v>2.1000000000000001E-2</v>
      </c>
      <c r="L49" s="3">
        <v>1.2E-2</v>
      </c>
      <c r="M49" s="3">
        <v>0.01</v>
      </c>
      <c r="N49" s="3">
        <v>1.9E-2</v>
      </c>
      <c r="O49" s="3">
        <v>2.1000000000000001E-2</v>
      </c>
      <c r="P49" s="3">
        <v>3.2000000000000001E-2</v>
      </c>
      <c r="Q49" s="3">
        <v>2.4E-2</v>
      </c>
      <c r="R49" s="3">
        <v>2.1999999999999999E-2</v>
      </c>
      <c r="S49" s="3">
        <v>3.5000000000000003E-2</v>
      </c>
      <c r="T49" s="3">
        <v>0.03</v>
      </c>
      <c r="U49" s="3">
        <v>6.5000000000000002E-2</v>
      </c>
      <c r="V49" s="3">
        <v>0.08</v>
      </c>
      <c r="W49" s="3">
        <v>0.08</v>
      </c>
      <c r="X49" s="3">
        <v>7.0000000000000007E-2</v>
      </c>
      <c r="Y49" s="3">
        <v>7.5999999999999998E-2</v>
      </c>
      <c r="Z49" s="3">
        <v>0.03</v>
      </c>
      <c r="AA49" s="3">
        <v>0.03</v>
      </c>
      <c r="AB49" s="3">
        <v>2.1000000000000001E-2</v>
      </c>
      <c r="AD49" s="3">
        <v>3.4000000000000002E-2</v>
      </c>
      <c r="AE49" s="3">
        <v>3.5999999999999997E-2</v>
      </c>
      <c r="AF49" s="3">
        <v>6.8000000000000005E-2</v>
      </c>
      <c r="AG49" s="3">
        <v>8.5000000000000006E-2</v>
      </c>
      <c r="AH49" s="3">
        <v>0.10100000000000001</v>
      </c>
      <c r="AI49" s="3">
        <v>9.0999999999999998E-2</v>
      </c>
      <c r="AJ49" s="3">
        <v>7.0999999999999994E-2</v>
      </c>
      <c r="AK49" s="3">
        <v>7.0000000000000007E-2</v>
      </c>
      <c r="AL49" s="3">
        <v>6.0999999999999999E-2</v>
      </c>
      <c r="AM49" s="3">
        <v>7.9000000000000001E-2</v>
      </c>
      <c r="AN49" s="3">
        <v>9.1999999999999998E-2</v>
      </c>
      <c r="AO49" s="3">
        <v>7.8E-2</v>
      </c>
      <c r="AP49" s="3">
        <v>8.3000000000000004E-2</v>
      </c>
      <c r="AQ49" s="3">
        <v>0.13200000000000001</v>
      </c>
      <c r="AR49" s="3">
        <v>0.1</v>
      </c>
      <c r="AS49" s="3">
        <v>7.6999999999999999E-2</v>
      </c>
      <c r="AT49" s="3">
        <v>6.3E-2</v>
      </c>
      <c r="AV49" s="3">
        <v>4.8000000000000001E-2</v>
      </c>
      <c r="AW49" s="3">
        <v>0.05</v>
      </c>
      <c r="AX49" s="3">
        <v>2.4E-2</v>
      </c>
      <c r="AY49" s="3">
        <v>4.2000000000000003E-2</v>
      </c>
      <c r="AZ49" s="3">
        <v>3.3000000000000002E-2</v>
      </c>
      <c r="BA49" s="3">
        <v>5.7000000000000002E-2</v>
      </c>
      <c r="BB49" s="3">
        <v>3.5000000000000003E-2</v>
      </c>
      <c r="BC49" s="3">
        <v>4.3999999999999997E-2</v>
      </c>
      <c r="BD49" s="3">
        <v>2.3E-2</v>
      </c>
      <c r="BE49" s="3">
        <v>3.1E-2</v>
      </c>
      <c r="BF49" s="3">
        <v>2.3E-2</v>
      </c>
      <c r="BG49" s="3">
        <v>4.4999999999999998E-2</v>
      </c>
      <c r="BH49" s="3">
        <v>3.5999999999999997E-2</v>
      </c>
      <c r="BJ49" s="3">
        <v>0.02</v>
      </c>
      <c r="BK49" s="3">
        <v>4.8000000000000001E-2</v>
      </c>
      <c r="BL49" s="3">
        <v>2.5999999999999999E-2</v>
      </c>
      <c r="BM49" s="3">
        <v>2.9000000000000001E-2</v>
      </c>
      <c r="BN49" s="3">
        <v>7.4999999999999997E-2</v>
      </c>
      <c r="BO49" s="3">
        <v>8.2000000000000003E-2</v>
      </c>
      <c r="BP49" s="3">
        <v>0.109</v>
      </c>
      <c r="BQ49" s="3">
        <v>0.14699999999999999</v>
      </c>
      <c r="BR49" s="3">
        <v>0.152</v>
      </c>
      <c r="BS49" s="3">
        <v>0.108</v>
      </c>
      <c r="BT49" s="3">
        <v>8.4000000000000005E-2</v>
      </c>
      <c r="BU49" s="3">
        <v>3.7999999999999999E-2</v>
      </c>
      <c r="BV49" s="3">
        <v>0.10199999999999999</v>
      </c>
      <c r="BW49" s="3">
        <v>9.2999999999999999E-2</v>
      </c>
      <c r="BX49" s="3">
        <v>2.1000000000000001E-2</v>
      </c>
      <c r="BY49" s="3">
        <v>2.5000000000000001E-2</v>
      </c>
      <c r="BZ49" s="3">
        <v>1.4E-2</v>
      </c>
      <c r="CA49" s="3">
        <v>4.8000000000000001E-2</v>
      </c>
      <c r="CB49" s="3">
        <v>3.2000000000000001E-2</v>
      </c>
      <c r="CC49" s="3">
        <v>2.9000000000000001E-2</v>
      </c>
      <c r="CE49" s="3">
        <v>8.1000000000000003E-2</v>
      </c>
      <c r="CF49" s="3">
        <v>0.106</v>
      </c>
      <c r="CG49" s="3">
        <v>5.1999999999999998E-2</v>
      </c>
      <c r="CH49" s="3">
        <v>2.8000000000000001E-2</v>
      </c>
      <c r="CI49" s="3">
        <v>0.217</v>
      </c>
      <c r="CP49" s="3">
        <v>3.5999999999999997E-2</v>
      </c>
      <c r="CQ49" s="3">
        <v>2.9000000000000001E-2</v>
      </c>
      <c r="CR49" s="3">
        <v>4.2000000000000003E-2</v>
      </c>
      <c r="CS49" s="3">
        <v>7.8E-2</v>
      </c>
      <c r="CT49" s="3">
        <v>5.8999999999999997E-2</v>
      </c>
      <c r="CU49" s="3">
        <v>0.128</v>
      </c>
      <c r="CW49" s="3">
        <v>5.5E-2</v>
      </c>
      <c r="CX49" s="3">
        <v>4.8000000000000001E-2</v>
      </c>
      <c r="CY49" s="3">
        <v>7.0000000000000007E-2</v>
      </c>
      <c r="CZ49" s="3">
        <v>0.05</v>
      </c>
      <c r="DA49" s="3">
        <v>5.2999999999999999E-2</v>
      </c>
      <c r="DB49" s="3">
        <v>0.14699999999999999</v>
      </c>
      <c r="DC49" s="3">
        <v>0.154</v>
      </c>
      <c r="DF49" s="3">
        <v>0.33100000000000002</v>
      </c>
      <c r="DG49" s="3">
        <v>3.2090000000000001</v>
      </c>
      <c r="DH49" s="3">
        <v>7.5999999999999998E-2</v>
      </c>
      <c r="DI49" s="3">
        <v>0.25900000000000001</v>
      </c>
      <c r="DJ49" s="3">
        <v>8.6999999999999994E-2</v>
      </c>
      <c r="DM49" s="3">
        <v>7.1999999999999995E-2</v>
      </c>
    </row>
    <row r="50" spans="1:117" s="3" customFormat="1" x14ac:dyDescent="0.3">
      <c r="A50" s="3" t="s">
        <v>38</v>
      </c>
      <c r="B50" s="32" t="s">
        <v>645</v>
      </c>
      <c r="C50" s="32"/>
      <c r="D50" s="3">
        <v>2.5000000000000001E-2</v>
      </c>
      <c r="E50" s="3">
        <v>4.2000000000000003E-2</v>
      </c>
      <c r="F50" s="3">
        <v>3.5999999999999997E-2</v>
      </c>
      <c r="G50" s="3">
        <v>4.3999999999999997E-2</v>
      </c>
      <c r="H50" s="3">
        <v>0.106</v>
      </c>
      <c r="I50" s="3">
        <v>2.1000000000000001E-2</v>
      </c>
      <c r="J50" s="3">
        <v>0.51700000000000002</v>
      </c>
      <c r="K50" s="3">
        <v>2.9000000000000001E-2</v>
      </c>
      <c r="L50" s="3">
        <v>2.5000000000000001E-2</v>
      </c>
      <c r="M50" s="3">
        <v>1.4E-2</v>
      </c>
      <c r="N50" s="3">
        <v>2.5999999999999999E-2</v>
      </c>
      <c r="O50" s="3">
        <v>3.5999999999999997E-2</v>
      </c>
      <c r="P50" s="3">
        <v>5.1999999999999998E-2</v>
      </c>
      <c r="Q50" s="3">
        <v>3.5999999999999997E-2</v>
      </c>
      <c r="R50" s="3">
        <v>3.6999999999999998E-2</v>
      </c>
      <c r="S50" s="3">
        <v>5.6000000000000001E-2</v>
      </c>
      <c r="T50" s="3">
        <v>4.8000000000000001E-2</v>
      </c>
      <c r="U50" s="3">
        <v>9.6000000000000002E-2</v>
      </c>
      <c r="V50" s="3">
        <v>0.11799999999999999</v>
      </c>
      <c r="W50" s="3">
        <v>0.11899999999999999</v>
      </c>
      <c r="X50" s="3">
        <v>0.10299999999999999</v>
      </c>
      <c r="Y50" s="3">
        <v>0.112</v>
      </c>
      <c r="Z50" s="3">
        <v>4.1000000000000002E-2</v>
      </c>
      <c r="AA50" s="3">
        <v>4.1000000000000002E-2</v>
      </c>
      <c r="AB50" s="3">
        <v>2.9000000000000001E-2</v>
      </c>
      <c r="AD50" s="3">
        <v>4.5999999999999999E-2</v>
      </c>
      <c r="AE50" s="3">
        <v>4.9000000000000002E-2</v>
      </c>
      <c r="AF50" s="3">
        <v>7.0000000000000007E-2</v>
      </c>
      <c r="AG50" s="3">
        <v>8.7999999999999995E-2</v>
      </c>
      <c r="AH50" s="3">
        <v>0.10299999999999999</v>
      </c>
      <c r="AI50" s="3">
        <v>9.2999999999999999E-2</v>
      </c>
      <c r="AJ50" s="3">
        <v>0.106</v>
      </c>
      <c r="AK50" s="3">
        <v>0.107</v>
      </c>
      <c r="AL50" s="3">
        <v>9.4E-2</v>
      </c>
      <c r="AM50" s="3">
        <v>0.129</v>
      </c>
      <c r="AN50" s="3">
        <v>0.14699999999999999</v>
      </c>
      <c r="AO50" s="3">
        <v>6.7000000000000004E-2</v>
      </c>
      <c r="AP50" s="3">
        <v>7.0999999999999994E-2</v>
      </c>
      <c r="AQ50" s="3">
        <v>0.152</v>
      </c>
      <c r="AR50" s="3">
        <v>0.114</v>
      </c>
      <c r="AS50" s="3">
        <v>0.10199999999999999</v>
      </c>
      <c r="AT50" s="3">
        <v>8.4000000000000005E-2</v>
      </c>
      <c r="AV50" s="3">
        <v>6.8000000000000005E-2</v>
      </c>
      <c r="AW50" s="3">
        <v>7.0999999999999994E-2</v>
      </c>
      <c r="AX50" s="3">
        <v>3.4000000000000002E-2</v>
      </c>
      <c r="AY50" s="3">
        <v>6.9000000000000006E-2</v>
      </c>
      <c r="AZ50" s="3">
        <v>5.2999999999999999E-2</v>
      </c>
      <c r="BA50" s="3">
        <v>8.2000000000000003E-2</v>
      </c>
      <c r="BB50" s="3">
        <v>0.05</v>
      </c>
      <c r="BC50" s="3">
        <v>7.0999999999999994E-2</v>
      </c>
      <c r="BD50" s="3">
        <v>3.6999999999999998E-2</v>
      </c>
      <c r="BE50" s="3">
        <v>4.5999999999999999E-2</v>
      </c>
      <c r="BF50" s="3">
        <v>3.4000000000000002E-2</v>
      </c>
      <c r="BG50" s="3">
        <v>6.4000000000000001E-2</v>
      </c>
      <c r="BH50" s="3">
        <v>5.1999999999999998E-2</v>
      </c>
      <c r="BJ50" s="3">
        <v>3.1E-2</v>
      </c>
      <c r="BK50" s="3">
        <v>5.8000000000000003E-2</v>
      </c>
      <c r="BL50" s="3">
        <v>3.1E-2</v>
      </c>
      <c r="BM50" s="3">
        <v>3.5000000000000003E-2</v>
      </c>
      <c r="BN50" s="3">
        <v>0.128</v>
      </c>
      <c r="BO50" s="3">
        <v>0.14000000000000001</v>
      </c>
      <c r="BP50" s="3">
        <v>0.128</v>
      </c>
      <c r="BQ50" s="3">
        <v>0.223</v>
      </c>
      <c r="BR50" s="3">
        <v>0.23100000000000001</v>
      </c>
      <c r="BS50" s="3">
        <v>0.16400000000000001</v>
      </c>
      <c r="BT50" s="3">
        <v>7.9000000000000001E-2</v>
      </c>
      <c r="BU50" s="3">
        <v>7.0000000000000007E-2</v>
      </c>
      <c r="BV50" s="3">
        <v>0.16700000000000001</v>
      </c>
      <c r="BW50" s="3">
        <v>0.152</v>
      </c>
      <c r="BX50" s="3">
        <v>3.2000000000000001E-2</v>
      </c>
      <c r="BY50" s="3">
        <v>3.9E-2</v>
      </c>
      <c r="BZ50" s="3">
        <v>2.5000000000000001E-2</v>
      </c>
      <c r="CA50" s="3">
        <v>4.8000000000000001E-2</v>
      </c>
      <c r="CB50" s="3">
        <v>3.1E-2</v>
      </c>
      <c r="CC50" s="3">
        <v>2.8000000000000001E-2</v>
      </c>
      <c r="CE50" s="3">
        <v>0.113</v>
      </c>
      <c r="CF50" s="3">
        <v>0.14899999999999999</v>
      </c>
      <c r="CG50" s="3">
        <v>9.6000000000000002E-2</v>
      </c>
      <c r="CH50" s="3">
        <v>5.1999999999999998E-2</v>
      </c>
      <c r="CI50" s="3">
        <v>0.308</v>
      </c>
      <c r="CP50" s="3">
        <v>3.3000000000000002E-2</v>
      </c>
      <c r="CQ50" s="3">
        <v>2.5999999999999999E-2</v>
      </c>
      <c r="CR50" s="3">
        <v>3.7999999999999999E-2</v>
      </c>
      <c r="CS50" s="3">
        <v>0.13700000000000001</v>
      </c>
      <c r="CT50" s="3">
        <v>0.105</v>
      </c>
      <c r="CU50" s="3">
        <v>0.22600000000000001</v>
      </c>
      <c r="CW50" s="3">
        <v>9.1999999999999998E-2</v>
      </c>
      <c r="CX50" s="3">
        <v>8.1000000000000003E-2</v>
      </c>
      <c r="CY50" s="3">
        <v>0.11799999999999999</v>
      </c>
      <c r="CZ50" s="3">
        <v>3.7999999999999999E-2</v>
      </c>
      <c r="DA50" s="3">
        <v>4.1000000000000002E-2</v>
      </c>
      <c r="DB50" s="3">
        <v>0.13</v>
      </c>
      <c r="DC50" s="3">
        <v>0.13500000000000001</v>
      </c>
      <c r="DF50" s="3">
        <v>0.50900000000000001</v>
      </c>
      <c r="DG50" s="3">
        <v>4.9470000000000001</v>
      </c>
      <c r="DH50" s="3">
        <v>8.3000000000000004E-2</v>
      </c>
      <c r="DI50" s="3">
        <v>0.501</v>
      </c>
      <c r="DJ50" s="3">
        <v>0.25700000000000001</v>
      </c>
      <c r="DM50" s="3">
        <v>9.8000000000000004E-2</v>
      </c>
    </row>
    <row r="51" spans="1:117" s="3" customFormat="1" x14ac:dyDescent="0.3">
      <c r="A51" s="3" t="s">
        <v>39</v>
      </c>
      <c r="B51" s="32" t="s">
        <v>646</v>
      </c>
      <c r="C51" s="32"/>
      <c r="D51" s="3">
        <v>2.7E-2</v>
      </c>
      <c r="E51" s="3">
        <v>4.2000000000000003E-2</v>
      </c>
      <c r="F51" s="3">
        <v>3.5999999999999997E-2</v>
      </c>
      <c r="G51" s="3">
        <v>4.3999999999999997E-2</v>
      </c>
      <c r="H51" s="3">
        <v>6.2E-2</v>
      </c>
      <c r="I51" s="3">
        <v>2.1999999999999999E-2</v>
      </c>
      <c r="J51" s="3">
        <v>0.51900000000000002</v>
      </c>
      <c r="K51" s="3">
        <v>2.9000000000000001E-2</v>
      </c>
      <c r="L51" s="3">
        <v>2.5000000000000001E-2</v>
      </c>
      <c r="M51" s="3">
        <v>1.4E-2</v>
      </c>
      <c r="N51" s="3">
        <v>2.5999999999999999E-2</v>
      </c>
      <c r="O51" s="3">
        <v>3.5999999999999997E-2</v>
      </c>
      <c r="P51" s="3">
        <v>4.3999999999999997E-2</v>
      </c>
      <c r="Q51" s="3">
        <v>3.9E-2</v>
      </c>
      <c r="R51" s="3">
        <v>3.6999999999999998E-2</v>
      </c>
      <c r="S51" s="3">
        <v>4.8000000000000001E-2</v>
      </c>
      <c r="T51" s="3">
        <v>4.1000000000000002E-2</v>
      </c>
      <c r="U51" s="3">
        <v>0.105</v>
      </c>
      <c r="V51" s="3">
        <v>0.11899999999999999</v>
      </c>
      <c r="W51" s="3">
        <v>0.13</v>
      </c>
      <c r="X51" s="3">
        <v>0.104</v>
      </c>
      <c r="Y51" s="3">
        <v>0.114</v>
      </c>
      <c r="Z51" s="3">
        <v>4.3999999999999997E-2</v>
      </c>
      <c r="AA51" s="3">
        <v>4.2999999999999997E-2</v>
      </c>
      <c r="AB51" s="3">
        <v>3.1E-2</v>
      </c>
      <c r="AD51" s="3">
        <v>4.9000000000000002E-2</v>
      </c>
      <c r="AE51" s="3">
        <v>5.0999999999999997E-2</v>
      </c>
      <c r="AF51" s="3">
        <v>7.0999999999999994E-2</v>
      </c>
      <c r="AG51" s="3">
        <v>8.8999999999999996E-2</v>
      </c>
      <c r="AH51" s="3">
        <v>9.4E-2</v>
      </c>
      <c r="AI51" s="3">
        <v>8.5000000000000006E-2</v>
      </c>
      <c r="AJ51" s="3">
        <v>0.217</v>
      </c>
      <c r="AK51" s="3">
        <v>9.9000000000000005E-2</v>
      </c>
      <c r="AL51" s="3">
        <v>8.5999999999999993E-2</v>
      </c>
      <c r="AM51" s="3">
        <v>0.13500000000000001</v>
      </c>
      <c r="AN51" s="3">
        <v>0.155</v>
      </c>
      <c r="AO51" s="3">
        <v>5.6000000000000001E-2</v>
      </c>
      <c r="AP51" s="3">
        <v>5.8999999999999997E-2</v>
      </c>
      <c r="AQ51" s="3">
        <v>0.154</v>
      </c>
      <c r="AR51" s="3">
        <v>0.11600000000000001</v>
      </c>
      <c r="AS51" s="3">
        <v>0.10100000000000001</v>
      </c>
      <c r="AT51" s="3">
        <v>8.3000000000000004E-2</v>
      </c>
      <c r="AV51" s="3">
        <v>5.8000000000000003E-2</v>
      </c>
      <c r="AW51" s="3">
        <v>0.06</v>
      </c>
      <c r="AX51" s="3">
        <v>2.9000000000000001E-2</v>
      </c>
      <c r="AY51" s="3">
        <v>6.5000000000000002E-2</v>
      </c>
      <c r="AZ51" s="3">
        <v>0.05</v>
      </c>
      <c r="BA51" s="3">
        <v>5.2999999999999999E-2</v>
      </c>
      <c r="BB51" s="3">
        <v>3.3000000000000002E-2</v>
      </c>
      <c r="BC51" s="3">
        <v>6.7000000000000004E-2</v>
      </c>
      <c r="BD51" s="3">
        <v>3.5000000000000003E-2</v>
      </c>
      <c r="BE51" s="3">
        <v>5.3999999999999999E-2</v>
      </c>
      <c r="BF51" s="3">
        <v>3.9E-2</v>
      </c>
      <c r="BG51" s="3">
        <v>4.7E-2</v>
      </c>
      <c r="BH51" s="3">
        <v>3.9E-2</v>
      </c>
      <c r="BJ51" s="3">
        <v>3.3000000000000002E-2</v>
      </c>
      <c r="BK51" s="3">
        <v>5.5E-2</v>
      </c>
      <c r="BL51" s="3">
        <v>0.03</v>
      </c>
      <c r="BM51" s="3">
        <v>3.3000000000000002E-2</v>
      </c>
      <c r="BN51" s="3">
        <v>0.104</v>
      </c>
      <c r="BO51" s="3">
        <v>0.113</v>
      </c>
      <c r="BP51" s="3">
        <v>0.14000000000000001</v>
      </c>
      <c r="BQ51" s="3">
        <v>0.17399999999999999</v>
      </c>
      <c r="BR51" s="3">
        <v>0.182</v>
      </c>
      <c r="BS51" s="3">
        <v>0.129</v>
      </c>
      <c r="BT51" s="3">
        <v>8.4000000000000005E-2</v>
      </c>
      <c r="BU51" s="3">
        <v>4.4999999999999998E-2</v>
      </c>
      <c r="BV51" s="3">
        <v>0.115</v>
      </c>
      <c r="BW51" s="3">
        <v>0.105</v>
      </c>
      <c r="BX51" s="3">
        <v>2.7E-2</v>
      </c>
      <c r="BY51" s="3">
        <v>3.2000000000000001E-2</v>
      </c>
      <c r="BZ51" s="3">
        <v>3.9E-2</v>
      </c>
      <c r="CA51" s="3">
        <v>6.5000000000000002E-2</v>
      </c>
      <c r="CB51" s="3">
        <v>4.2999999999999997E-2</v>
      </c>
      <c r="CC51" s="3">
        <v>3.9E-2</v>
      </c>
      <c r="CE51" s="3">
        <v>9.5000000000000001E-2</v>
      </c>
      <c r="CF51" s="3">
        <v>0.125</v>
      </c>
      <c r="CG51" s="3">
        <v>7.8E-2</v>
      </c>
      <c r="CH51" s="3">
        <v>4.2000000000000003E-2</v>
      </c>
      <c r="CI51" s="3">
        <v>0.27300000000000002</v>
      </c>
      <c r="CP51" s="3">
        <v>3.5999999999999997E-2</v>
      </c>
      <c r="CQ51" s="3">
        <v>2.8000000000000001E-2</v>
      </c>
      <c r="CR51" s="3">
        <v>4.1000000000000002E-2</v>
      </c>
      <c r="CS51" s="3">
        <v>9.8000000000000004E-2</v>
      </c>
      <c r="CT51" s="3">
        <v>7.3999999999999996E-2</v>
      </c>
      <c r="CU51" s="3">
        <v>0.161</v>
      </c>
      <c r="CW51" s="3">
        <v>6.6000000000000003E-2</v>
      </c>
      <c r="CX51" s="3">
        <v>5.8000000000000003E-2</v>
      </c>
      <c r="CY51" s="3">
        <v>8.4000000000000005E-2</v>
      </c>
      <c r="CZ51" s="3">
        <v>3.9E-2</v>
      </c>
      <c r="DA51" s="3">
        <v>4.2000000000000003E-2</v>
      </c>
      <c r="DB51" s="3">
        <v>9.9000000000000005E-2</v>
      </c>
      <c r="DC51" s="3">
        <v>0.10299999999999999</v>
      </c>
      <c r="DF51" s="3">
        <v>0.312</v>
      </c>
      <c r="DG51" s="3">
        <v>3.0249999999999999</v>
      </c>
      <c r="DH51" s="3">
        <v>8.2000000000000003E-2</v>
      </c>
      <c r="DI51" s="3">
        <v>0.222</v>
      </c>
      <c r="DJ51" s="3">
        <v>0.112</v>
      </c>
      <c r="DM51" s="3">
        <v>6.3E-2</v>
      </c>
    </row>
    <row r="52" spans="1:117" s="3" customFormat="1" x14ac:dyDescent="0.3">
      <c r="A52" s="3" t="s">
        <v>40</v>
      </c>
      <c r="B52" s="32" t="s">
        <v>647</v>
      </c>
      <c r="C52" s="32"/>
      <c r="D52" s="3">
        <v>6.0000000000000001E-3</v>
      </c>
      <c r="E52" s="3">
        <v>0.01</v>
      </c>
      <c r="F52" s="3">
        <v>8.0000000000000002E-3</v>
      </c>
      <c r="G52" s="3">
        <v>0.01</v>
      </c>
      <c r="H52" s="3">
        <v>2.4E-2</v>
      </c>
      <c r="I52" s="3">
        <v>4.0000000000000001E-3</v>
      </c>
      <c r="J52" s="3">
        <v>0.122</v>
      </c>
      <c r="K52" s="3">
        <v>6.0000000000000001E-3</v>
      </c>
      <c r="L52" s="3">
        <v>1.2E-2</v>
      </c>
      <c r="M52" s="3">
        <v>3.0000000000000001E-3</v>
      </c>
      <c r="N52" s="3">
        <v>5.0000000000000001E-3</v>
      </c>
      <c r="O52" s="3">
        <v>6.0000000000000001E-3</v>
      </c>
      <c r="P52" s="3">
        <v>1.2E-2</v>
      </c>
      <c r="Q52" s="3">
        <v>7.0000000000000001E-3</v>
      </c>
      <c r="R52" s="3">
        <v>6.0000000000000001E-3</v>
      </c>
      <c r="S52" s="3">
        <v>1.2999999999999999E-2</v>
      </c>
      <c r="T52" s="3">
        <v>1.0999999999999999E-2</v>
      </c>
      <c r="U52" s="3">
        <v>3.1E-2</v>
      </c>
      <c r="V52" s="3">
        <v>3.1E-2</v>
      </c>
      <c r="W52" s="3">
        <v>3.7999999999999999E-2</v>
      </c>
      <c r="X52" s="3">
        <v>2.7E-2</v>
      </c>
      <c r="Y52" s="3">
        <v>0.03</v>
      </c>
      <c r="Z52" s="3">
        <v>1.2E-2</v>
      </c>
      <c r="AA52" s="3">
        <v>1.2E-2</v>
      </c>
      <c r="AB52" s="3">
        <v>8.9999999999999993E-3</v>
      </c>
      <c r="AD52" s="3">
        <v>1.4E-2</v>
      </c>
      <c r="AE52" s="3">
        <v>1.4E-2</v>
      </c>
      <c r="AF52" s="3">
        <v>7.0000000000000001E-3</v>
      </c>
      <c r="AG52" s="3">
        <v>8.9999999999999993E-3</v>
      </c>
      <c r="AH52" s="3">
        <v>0.02</v>
      </c>
      <c r="AI52" s="3">
        <v>1.7999999999999999E-2</v>
      </c>
      <c r="AJ52" s="3">
        <v>0.02</v>
      </c>
      <c r="AK52" s="3">
        <v>2.5999999999999999E-2</v>
      </c>
      <c r="AL52" s="3">
        <v>2.3E-2</v>
      </c>
      <c r="AM52" s="3">
        <v>3.7999999999999999E-2</v>
      </c>
      <c r="AN52" s="3">
        <v>4.2999999999999997E-2</v>
      </c>
      <c r="AO52" s="3">
        <v>1.2999999999999999E-2</v>
      </c>
      <c r="AP52" s="3">
        <v>1.4E-2</v>
      </c>
      <c r="AQ52" s="3">
        <v>3.2000000000000001E-2</v>
      </c>
      <c r="AR52" s="3">
        <v>2.4E-2</v>
      </c>
      <c r="AS52" s="3">
        <v>0.02</v>
      </c>
      <c r="AT52" s="3">
        <v>1.7000000000000001E-2</v>
      </c>
      <c r="AV52" s="3">
        <v>1.7999999999999999E-2</v>
      </c>
      <c r="AW52" s="3">
        <v>1.9E-2</v>
      </c>
      <c r="AX52" s="3">
        <v>8.9999999999999993E-3</v>
      </c>
      <c r="AY52" s="3">
        <v>1.7000000000000001E-2</v>
      </c>
      <c r="AZ52" s="3">
        <v>1.2999999999999999E-2</v>
      </c>
      <c r="BA52" s="3">
        <v>1.7999999999999999E-2</v>
      </c>
      <c r="BB52" s="3">
        <v>1.0999999999999999E-2</v>
      </c>
      <c r="BC52" s="3">
        <v>1.7999999999999999E-2</v>
      </c>
      <c r="BD52" s="3">
        <v>8.9999999999999993E-3</v>
      </c>
      <c r="BE52" s="3">
        <v>1.0999999999999999E-2</v>
      </c>
      <c r="BF52" s="3">
        <v>8.0000000000000002E-3</v>
      </c>
      <c r="BG52" s="3">
        <v>1.0999999999999999E-2</v>
      </c>
      <c r="BH52" s="3">
        <v>8.9999999999999993E-3</v>
      </c>
      <c r="BJ52" s="3">
        <v>0.01</v>
      </c>
      <c r="BK52" s="3">
        <v>0.01</v>
      </c>
      <c r="BL52" s="3">
        <v>6.0000000000000001E-3</v>
      </c>
      <c r="BM52" s="3">
        <v>6.0000000000000001E-3</v>
      </c>
      <c r="BN52" s="3">
        <v>3.1E-2</v>
      </c>
      <c r="BO52" s="3">
        <v>3.4000000000000002E-2</v>
      </c>
      <c r="BP52" s="3">
        <v>2.8000000000000001E-2</v>
      </c>
      <c r="BQ52" s="3">
        <v>5.2999999999999999E-2</v>
      </c>
      <c r="BR52" s="3">
        <v>5.5E-2</v>
      </c>
      <c r="BS52" s="3">
        <v>3.9E-2</v>
      </c>
      <c r="BT52" s="3">
        <v>1.6E-2</v>
      </c>
      <c r="BU52" s="3">
        <v>1.6E-2</v>
      </c>
      <c r="BV52" s="3">
        <v>3.5000000000000003E-2</v>
      </c>
      <c r="BW52" s="3">
        <v>3.2000000000000001E-2</v>
      </c>
      <c r="BX52" s="3">
        <v>5.0000000000000001E-3</v>
      </c>
      <c r="BY52" s="3">
        <v>7.0000000000000001E-3</v>
      </c>
      <c r="BZ52" s="3">
        <v>2E-3</v>
      </c>
      <c r="CA52" s="3">
        <v>1.0999999999999999E-2</v>
      </c>
      <c r="CB52" s="3">
        <v>7.0000000000000001E-3</v>
      </c>
      <c r="CC52" s="3">
        <v>7.0000000000000001E-3</v>
      </c>
      <c r="CE52" s="3">
        <v>2.1000000000000001E-2</v>
      </c>
      <c r="CF52" s="3">
        <v>2.7E-2</v>
      </c>
      <c r="CG52" s="3">
        <v>1.7999999999999999E-2</v>
      </c>
      <c r="CH52" s="3">
        <v>0.01</v>
      </c>
      <c r="CI52" s="3">
        <v>7.5999999999999998E-2</v>
      </c>
      <c r="CP52" s="3">
        <v>1.0999999999999999E-2</v>
      </c>
      <c r="CQ52" s="3">
        <v>8.9999999999999993E-3</v>
      </c>
      <c r="CR52" s="3">
        <v>1.2999999999999999E-2</v>
      </c>
      <c r="CS52" s="3">
        <v>3.4000000000000002E-2</v>
      </c>
      <c r="CT52" s="3">
        <v>2.5999999999999999E-2</v>
      </c>
      <c r="CU52" s="3">
        <v>5.6000000000000001E-2</v>
      </c>
      <c r="CW52" s="3">
        <v>2.9000000000000001E-2</v>
      </c>
      <c r="CX52" s="3">
        <v>2.5000000000000001E-2</v>
      </c>
      <c r="CY52" s="3">
        <v>3.6999999999999998E-2</v>
      </c>
      <c r="CZ52" s="3">
        <v>0.01</v>
      </c>
      <c r="DA52" s="3">
        <v>0.01</v>
      </c>
      <c r="DB52" s="3">
        <v>1.9E-2</v>
      </c>
      <c r="DC52" s="3">
        <v>0.02</v>
      </c>
      <c r="DF52" s="3">
        <v>0.11799999999999999</v>
      </c>
      <c r="DG52" s="3">
        <v>1.149</v>
      </c>
      <c r="DH52" s="3">
        <v>2.5000000000000001E-2</v>
      </c>
      <c r="DI52" s="3">
        <v>0.14499999999999999</v>
      </c>
      <c r="DJ52" s="3">
        <v>6.3E-2</v>
      </c>
      <c r="DM52" s="3">
        <v>1.4E-2</v>
      </c>
    </row>
    <row r="53" spans="1:117" x14ac:dyDescent="0.3">
      <c r="A53" t="s">
        <v>41</v>
      </c>
      <c r="B53" s="6" t="s">
        <v>648</v>
      </c>
      <c r="D53">
        <v>8.9999999999999993E-3</v>
      </c>
      <c r="E53">
        <v>1.4999999999999999E-2</v>
      </c>
      <c r="F53">
        <v>1.2999999999999999E-2</v>
      </c>
      <c r="G53">
        <v>1.6E-2</v>
      </c>
      <c r="H53">
        <v>2.9000000000000001E-2</v>
      </c>
      <c r="I53">
        <v>4.0000000000000001E-3</v>
      </c>
      <c r="J53">
        <v>0.183</v>
      </c>
      <c r="K53">
        <v>4.0000000000000001E-3</v>
      </c>
      <c r="L53">
        <v>7.0000000000000001E-3</v>
      </c>
      <c r="M53">
        <v>2E-3</v>
      </c>
      <c r="N53">
        <v>4.0000000000000001E-3</v>
      </c>
      <c r="O53">
        <v>1.9E-2</v>
      </c>
      <c r="P53">
        <v>1.9E-2</v>
      </c>
      <c r="Q53">
        <v>1.2E-2</v>
      </c>
      <c r="R53">
        <v>0.02</v>
      </c>
      <c r="S53">
        <v>2.1000000000000001E-2</v>
      </c>
      <c r="T53">
        <v>1.7999999999999999E-2</v>
      </c>
      <c r="U53">
        <v>2.4E-2</v>
      </c>
      <c r="V53">
        <v>2.5000000000000001E-2</v>
      </c>
      <c r="W53">
        <v>2.9000000000000001E-2</v>
      </c>
      <c r="X53">
        <v>2.1999999999999999E-2</v>
      </c>
      <c r="Y53">
        <v>2.4E-2</v>
      </c>
      <c r="Z53">
        <v>1.0999999999999999E-2</v>
      </c>
      <c r="AA53">
        <v>1.0999999999999999E-2</v>
      </c>
      <c r="AB53">
        <v>8.0000000000000002E-3</v>
      </c>
      <c r="AD53">
        <v>1.2E-2</v>
      </c>
      <c r="AE53">
        <v>1.2999999999999999E-2</v>
      </c>
      <c r="AF53">
        <v>1.2999999999999999E-2</v>
      </c>
      <c r="AG53">
        <v>1.7000000000000001E-2</v>
      </c>
      <c r="AH53">
        <v>1.7000000000000001E-2</v>
      </c>
      <c r="AI53">
        <v>1.4999999999999999E-2</v>
      </c>
      <c r="AJ53">
        <v>0.02</v>
      </c>
      <c r="AK53">
        <v>2.1000000000000001E-2</v>
      </c>
      <c r="AL53">
        <v>1.9E-2</v>
      </c>
      <c r="AM53">
        <v>2.8000000000000001E-2</v>
      </c>
      <c r="AN53">
        <v>3.1E-2</v>
      </c>
      <c r="AO53">
        <v>7.0000000000000001E-3</v>
      </c>
      <c r="AP53">
        <v>7.0000000000000001E-3</v>
      </c>
      <c r="AQ53">
        <v>2.1999999999999999E-2</v>
      </c>
      <c r="AR53">
        <v>1.6E-2</v>
      </c>
      <c r="AS53">
        <v>8.3000000000000004E-2</v>
      </c>
      <c r="AT53">
        <v>6.8000000000000005E-2</v>
      </c>
      <c r="AV53">
        <v>1.9E-2</v>
      </c>
      <c r="AW53">
        <v>0.02</v>
      </c>
      <c r="AX53">
        <v>0.01</v>
      </c>
      <c r="AY53">
        <v>1.2E-2</v>
      </c>
      <c r="AZ53">
        <v>0.01</v>
      </c>
      <c r="BA53">
        <v>1.2999999999999999E-2</v>
      </c>
      <c r="BB53">
        <v>8.0000000000000002E-3</v>
      </c>
      <c r="BC53">
        <v>1.2E-2</v>
      </c>
      <c r="BD53">
        <v>7.0000000000000001E-3</v>
      </c>
      <c r="BE53">
        <v>3.0000000000000001E-3</v>
      </c>
      <c r="BF53">
        <v>2E-3</v>
      </c>
      <c r="BG53">
        <v>6.0000000000000001E-3</v>
      </c>
      <c r="BH53">
        <v>4.0000000000000001E-3</v>
      </c>
      <c r="BJ53">
        <v>0.01</v>
      </c>
      <c r="BK53">
        <v>8.9999999999999993E-3</v>
      </c>
      <c r="BL53">
        <v>5.0000000000000001E-3</v>
      </c>
      <c r="BM53">
        <v>5.0000000000000001E-3</v>
      </c>
      <c r="BN53">
        <v>3.1E-2</v>
      </c>
      <c r="BO53">
        <v>3.4000000000000002E-2</v>
      </c>
      <c r="BP53">
        <v>3.5000000000000003E-2</v>
      </c>
      <c r="BQ53">
        <v>3.5000000000000003E-2</v>
      </c>
      <c r="BR53">
        <v>3.5000000000000003E-2</v>
      </c>
      <c r="BS53">
        <v>2.5000000000000001E-2</v>
      </c>
      <c r="BT53">
        <v>1.6E-2</v>
      </c>
      <c r="BU53">
        <v>8.9999999999999993E-3</v>
      </c>
      <c r="BX53">
        <v>4.0000000000000001E-3</v>
      </c>
      <c r="BY53">
        <v>5.0000000000000001E-3</v>
      </c>
      <c r="BZ53">
        <v>4.0000000000000001E-3</v>
      </c>
      <c r="CA53">
        <v>2.4E-2</v>
      </c>
      <c r="CB53">
        <v>1.6E-2</v>
      </c>
      <c r="CC53">
        <v>1.4999999999999999E-2</v>
      </c>
      <c r="CG53">
        <v>2.5000000000000001E-2</v>
      </c>
      <c r="CH53">
        <v>1.4E-2</v>
      </c>
      <c r="CI53">
        <v>6.5000000000000002E-2</v>
      </c>
      <c r="CP53">
        <v>5.0000000000000001E-3</v>
      </c>
      <c r="CQ53">
        <v>4.0000000000000001E-3</v>
      </c>
      <c r="CR53">
        <v>6.0000000000000001E-3</v>
      </c>
      <c r="CS53">
        <v>1.7000000000000001E-2</v>
      </c>
      <c r="CT53">
        <v>1.2999999999999999E-2</v>
      </c>
      <c r="CU53">
        <v>2.8000000000000001E-2</v>
      </c>
      <c r="CW53">
        <v>2.1999999999999999E-2</v>
      </c>
      <c r="CX53">
        <v>1.9E-2</v>
      </c>
      <c r="CY53">
        <v>2.8000000000000001E-2</v>
      </c>
      <c r="CZ53">
        <v>1.0999999999999999E-2</v>
      </c>
      <c r="DA53">
        <v>1.2E-2</v>
      </c>
      <c r="DF53">
        <v>6.8000000000000005E-2</v>
      </c>
      <c r="DG53">
        <v>0.66200000000000003</v>
      </c>
      <c r="DH53">
        <v>9.8000000000000004E-2</v>
      </c>
      <c r="DI53">
        <v>0.1</v>
      </c>
      <c r="DJ53">
        <v>2.8000000000000001E-2</v>
      </c>
      <c r="DM53">
        <v>0.01</v>
      </c>
    </row>
    <row r="54" spans="1:117" s="3" customFormat="1" x14ac:dyDescent="0.3">
      <c r="A54" s="3" t="s">
        <v>50</v>
      </c>
      <c r="B54" s="154" t="s">
        <v>649</v>
      </c>
      <c r="C54" s="32"/>
      <c r="D54" s="3">
        <v>2.7E-2</v>
      </c>
      <c r="E54" s="3">
        <v>0.03</v>
      </c>
      <c r="F54" s="3">
        <v>2.5000000000000001E-2</v>
      </c>
      <c r="G54" s="3">
        <v>3.1E-2</v>
      </c>
      <c r="H54" s="3">
        <v>7.4999999999999997E-2</v>
      </c>
      <c r="I54" s="3">
        <v>1.6E-2</v>
      </c>
      <c r="J54" s="3">
        <v>0.36599999999999999</v>
      </c>
      <c r="K54" s="3">
        <v>1.9E-2</v>
      </c>
      <c r="L54" s="3">
        <v>3.1E-2</v>
      </c>
      <c r="M54" s="3">
        <v>8.9999999999999993E-3</v>
      </c>
      <c r="N54" s="3">
        <v>1.7000000000000001E-2</v>
      </c>
      <c r="O54" s="3">
        <v>0.05</v>
      </c>
      <c r="P54" s="3">
        <v>3.1E-2</v>
      </c>
      <c r="Q54" s="3">
        <v>9.1999999999999998E-2</v>
      </c>
      <c r="R54" s="3">
        <v>5.2999999999999999E-2</v>
      </c>
      <c r="S54" s="3">
        <v>3.3000000000000002E-2</v>
      </c>
      <c r="T54" s="3">
        <v>2.9000000000000001E-2</v>
      </c>
      <c r="U54" s="3">
        <v>0.08</v>
      </c>
      <c r="V54" s="3">
        <v>8.6999999999999994E-2</v>
      </c>
      <c r="W54" s="3">
        <v>9.9000000000000005E-2</v>
      </c>
      <c r="X54" s="3">
        <v>7.5999999999999998E-2</v>
      </c>
      <c r="Y54" s="3">
        <v>8.3000000000000004E-2</v>
      </c>
      <c r="Z54" s="3">
        <v>3.2000000000000001E-2</v>
      </c>
      <c r="AA54" s="3">
        <v>3.2000000000000001E-2</v>
      </c>
      <c r="AB54" s="3">
        <v>2.3E-2</v>
      </c>
      <c r="AD54" s="3">
        <v>3.5999999999999997E-2</v>
      </c>
      <c r="AE54" s="3">
        <v>3.7999999999999999E-2</v>
      </c>
      <c r="AF54" s="3">
        <v>3.5000000000000003E-2</v>
      </c>
      <c r="AG54" s="3">
        <v>4.3999999999999997E-2</v>
      </c>
      <c r="AH54" s="3">
        <v>6.4000000000000001E-2</v>
      </c>
      <c r="AI54" s="3">
        <v>5.8000000000000003E-2</v>
      </c>
      <c r="AJ54" s="3">
        <v>6.5000000000000002E-2</v>
      </c>
      <c r="AK54" s="3">
        <v>6.6000000000000003E-2</v>
      </c>
      <c r="AL54" s="3">
        <v>5.8000000000000003E-2</v>
      </c>
      <c r="AM54" s="3">
        <v>0.11700000000000001</v>
      </c>
      <c r="AN54" s="3">
        <v>0.11600000000000001</v>
      </c>
      <c r="AO54" s="3">
        <v>3.9E-2</v>
      </c>
      <c r="AP54" s="3">
        <v>4.1000000000000002E-2</v>
      </c>
      <c r="AQ54" s="3">
        <v>9.8000000000000004E-2</v>
      </c>
      <c r="AR54" s="3">
        <v>7.3999999999999996E-2</v>
      </c>
      <c r="AS54" s="3">
        <v>6.0999999999999999E-2</v>
      </c>
      <c r="AT54" s="3">
        <v>0.05</v>
      </c>
      <c r="AV54" s="3">
        <v>4.5999999999999999E-2</v>
      </c>
      <c r="AW54" s="3">
        <v>4.8000000000000001E-2</v>
      </c>
      <c r="AX54" s="3">
        <v>2.3E-2</v>
      </c>
      <c r="AY54" s="3">
        <v>4.1000000000000002E-2</v>
      </c>
      <c r="AZ54" s="3">
        <v>3.2000000000000001E-2</v>
      </c>
      <c r="BA54" s="3">
        <v>5.7000000000000002E-2</v>
      </c>
      <c r="BB54" s="3">
        <v>3.5000000000000003E-2</v>
      </c>
      <c r="BC54" s="3">
        <v>4.2999999999999997E-2</v>
      </c>
      <c r="BD54" s="3">
        <v>2.1999999999999999E-2</v>
      </c>
      <c r="BE54" s="3">
        <v>3.2000000000000001E-2</v>
      </c>
      <c r="BF54" s="3">
        <v>2.3E-2</v>
      </c>
      <c r="BG54" s="3">
        <v>4.2999999999999997E-2</v>
      </c>
      <c r="BH54" s="3">
        <v>3.5000000000000003E-2</v>
      </c>
      <c r="BJ54" s="3">
        <v>3.5999999999999997E-2</v>
      </c>
      <c r="BK54" s="3">
        <v>3.5999999999999997E-2</v>
      </c>
      <c r="BL54" s="3">
        <v>0.02</v>
      </c>
      <c r="BM54" s="3">
        <v>2.1999999999999999E-2</v>
      </c>
      <c r="BN54" s="3">
        <v>7.4999999999999997E-2</v>
      </c>
      <c r="BO54" s="3">
        <v>8.2000000000000003E-2</v>
      </c>
      <c r="BP54" s="3">
        <v>7.0000000000000007E-2</v>
      </c>
      <c r="BQ54" s="3">
        <v>0.129</v>
      </c>
      <c r="BR54" s="3">
        <v>0.13400000000000001</v>
      </c>
      <c r="BS54" s="3">
        <v>9.5000000000000001E-2</v>
      </c>
      <c r="BT54" s="3">
        <v>5.5E-2</v>
      </c>
      <c r="BU54" s="3">
        <v>6.7000000000000004E-2</v>
      </c>
      <c r="BV54" s="3">
        <v>0.114</v>
      </c>
      <c r="BW54" s="3">
        <v>0.104</v>
      </c>
      <c r="BX54" s="3">
        <v>0.02</v>
      </c>
      <c r="BY54" s="3">
        <v>2.4E-2</v>
      </c>
      <c r="BZ54" s="3">
        <v>2.5000000000000001E-2</v>
      </c>
      <c r="CA54" s="3">
        <v>3.5000000000000003E-2</v>
      </c>
      <c r="CB54" s="3">
        <v>2.3E-2</v>
      </c>
      <c r="CC54" s="3">
        <v>2.1000000000000001E-2</v>
      </c>
      <c r="CE54" s="3">
        <v>6.0999999999999999E-2</v>
      </c>
      <c r="CF54" s="3">
        <v>8.1000000000000003E-2</v>
      </c>
      <c r="CG54" s="3">
        <v>5.5E-2</v>
      </c>
      <c r="CH54" s="3">
        <v>0.03</v>
      </c>
      <c r="CI54" s="3">
        <v>0.183</v>
      </c>
      <c r="CP54" s="3">
        <v>1.7000000000000001E-2</v>
      </c>
      <c r="CQ54" s="3">
        <v>1.4E-2</v>
      </c>
      <c r="CR54" s="3">
        <v>0.02</v>
      </c>
      <c r="CS54" s="3">
        <v>9.1999999999999998E-2</v>
      </c>
      <c r="CT54" s="3">
        <v>7.0000000000000007E-2</v>
      </c>
      <c r="CU54" s="3">
        <v>0.152</v>
      </c>
      <c r="CW54" s="3">
        <v>8.8999999999999996E-2</v>
      </c>
      <c r="CX54" s="3">
        <v>7.8E-2</v>
      </c>
      <c r="CY54" s="3">
        <v>0.114</v>
      </c>
      <c r="CZ54" s="3">
        <v>3.1E-2</v>
      </c>
      <c r="DA54" s="3">
        <v>3.4000000000000002E-2</v>
      </c>
      <c r="DB54" s="3">
        <v>0.11</v>
      </c>
      <c r="DC54" s="3">
        <v>0.114</v>
      </c>
      <c r="DF54" s="3">
        <v>0.28599999999999998</v>
      </c>
      <c r="DG54" s="3">
        <v>2.7770000000000001</v>
      </c>
      <c r="DH54" s="3">
        <v>4.2999999999999997E-2</v>
      </c>
      <c r="DI54" s="3">
        <v>0.27300000000000002</v>
      </c>
      <c r="DJ54" s="3">
        <v>0.112</v>
      </c>
      <c r="DM54" s="3">
        <v>5.2999999999999999E-2</v>
      </c>
    </row>
    <row r="55" spans="1:117" x14ac:dyDescent="0.3">
      <c r="A55" t="s">
        <v>42</v>
      </c>
      <c r="B55" s="155"/>
      <c r="D55">
        <v>1.4E-2</v>
      </c>
      <c r="E55">
        <v>0.02</v>
      </c>
      <c r="F55">
        <v>1.7000000000000001E-2</v>
      </c>
      <c r="G55">
        <v>2.1000000000000001E-2</v>
      </c>
      <c r="H55">
        <v>4.1000000000000002E-2</v>
      </c>
      <c r="I55">
        <v>0.01</v>
      </c>
      <c r="J55">
        <v>0.24199999999999999</v>
      </c>
      <c r="K55">
        <v>1.0999999999999999E-2</v>
      </c>
      <c r="L55">
        <v>2E-3</v>
      </c>
      <c r="M55">
        <v>6.0000000000000001E-3</v>
      </c>
      <c r="N55">
        <v>0.01</v>
      </c>
      <c r="O55">
        <v>8.9999999999999993E-3</v>
      </c>
      <c r="P55">
        <v>2.1000000000000001E-2</v>
      </c>
      <c r="Q55">
        <v>1.2E-2</v>
      </c>
      <c r="R55">
        <v>0.01</v>
      </c>
      <c r="S55">
        <v>2.1999999999999999E-2</v>
      </c>
      <c r="T55">
        <v>1.9E-2</v>
      </c>
      <c r="U55">
        <v>4.7E-2</v>
      </c>
      <c r="V55">
        <v>7.2999999999999995E-2</v>
      </c>
      <c r="W55">
        <v>5.8000000000000003E-2</v>
      </c>
      <c r="X55">
        <v>6.4000000000000001E-2</v>
      </c>
      <c r="Y55">
        <v>6.9000000000000006E-2</v>
      </c>
      <c r="Z55">
        <v>1.9E-2</v>
      </c>
      <c r="AA55">
        <v>1.9E-2</v>
      </c>
      <c r="AB55">
        <v>1.4E-2</v>
      </c>
      <c r="AD55">
        <v>2.1999999999999999E-2</v>
      </c>
      <c r="AE55">
        <v>2.3E-2</v>
      </c>
      <c r="AF55">
        <v>2.3E-2</v>
      </c>
      <c r="AG55">
        <v>2.9000000000000001E-2</v>
      </c>
      <c r="AH55">
        <v>3.4000000000000002E-2</v>
      </c>
      <c r="AI55">
        <v>3.1E-2</v>
      </c>
      <c r="AJ55">
        <v>5.0999999999999997E-2</v>
      </c>
      <c r="AK55">
        <v>0.04</v>
      </c>
      <c r="AL55">
        <v>3.5000000000000003E-2</v>
      </c>
      <c r="AM55">
        <v>0.05</v>
      </c>
      <c r="AN55">
        <v>0.06</v>
      </c>
      <c r="AS55">
        <v>4.2999999999999997E-2</v>
      </c>
      <c r="AT55">
        <v>3.5000000000000003E-2</v>
      </c>
      <c r="AV55">
        <v>3.7999999999999999E-2</v>
      </c>
      <c r="AW55">
        <v>0.04</v>
      </c>
      <c r="AX55">
        <v>1.9E-2</v>
      </c>
      <c r="AY55">
        <v>3.1E-2</v>
      </c>
      <c r="AZ55">
        <v>2.4E-2</v>
      </c>
      <c r="BA55">
        <v>4.9000000000000002E-2</v>
      </c>
      <c r="BB55">
        <v>0.03</v>
      </c>
      <c r="BC55">
        <v>3.2000000000000001E-2</v>
      </c>
      <c r="BD55">
        <v>1.7000000000000001E-2</v>
      </c>
      <c r="BE55">
        <v>4.2000000000000003E-2</v>
      </c>
      <c r="BF55">
        <v>0.03</v>
      </c>
      <c r="BG55">
        <v>2.7E-2</v>
      </c>
      <c r="BH55">
        <v>2.1999999999999999E-2</v>
      </c>
      <c r="BJ55">
        <v>8.9999999999999993E-3</v>
      </c>
      <c r="BK55">
        <v>2.1000000000000001E-2</v>
      </c>
      <c r="BL55">
        <v>1.0999999999999999E-2</v>
      </c>
      <c r="BM55">
        <v>1.2999999999999999E-2</v>
      </c>
      <c r="BN55">
        <v>5.1999999999999998E-2</v>
      </c>
      <c r="BO55">
        <v>5.7000000000000002E-2</v>
      </c>
      <c r="BP55">
        <v>4.7E-2</v>
      </c>
      <c r="BQ55">
        <v>0.108</v>
      </c>
      <c r="BR55">
        <v>0.113</v>
      </c>
      <c r="BS55">
        <v>0.08</v>
      </c>
      <c r="BT55">
        <v>3.2000000000000001E-2</v>
      </c>
      <c r="BU55">
        <v>2.9000000000000001E-2</v>
      </c>
      <c r="BV55">
        <v>8.3000000000000004E-2</v>
      </c>
      <c r="BW55">
        <v>7.4999999999999997E-2</v>
      </c>
      <c r="BX55">
        <v>8.9999999999999993E-3</v>
      </c>
      <c r="BY55">
        <v>1.0999999999999999E-2</v>
      </c>
      <c r="BZ55">
        <v>1.4E-2</v>
      </c>
      <c r="CA55">
        <v>3.4000000000000002E-2</v>
      </c>
      <c r="CB55">
        <v>2.1999999999999999E-2</v>
      </c>
      <c r="CC55">
        <v>0.02</v>
      </c>
      <c r="CE55">
        <v>5.5E-2</v>
      </c>
      <c r="CF55">
        <v>7.1999999999999995E-2</v>
      </c>
      <c r="CG55">
        <v>4.1000000000000002E-2</v>
      </c>
      <c r="CH55">
        <v>2.1999999999999999E-2</v>
      </c>
      <c r="CI55">
        <v>8.1000000000000003E-2</v>
      </c>
      <c r="CP55">
        <v>1.2999999999999999E-2</v>
      </c>
      <c r="CQ55">
        <v>1.0999999999999999E-2</v>
      </c>
      <c r="CR55">
        <v>1.4999999999999999E-2</v>
      </c>
      <c r="CS55">
        <v>5.8000000000000003E-2</v>
      </c>
      <c r="CT55">
        <v>4.3999999999999997E-2</v>
      </c>
      <c r="CU55">
        <v>9.6000000000000002E-2</v>
      </c>
      <c r="CW55">
        <v>3.4000000000000002E-2</v>
      </c>
      <c r="CX55">
        <v>0.03</v>
      </c>
      <c r="CY55">
        <v>4.3999999999999997E-2</v>
      </c>
      <c r="CZ55">
        <v>2.3E-2</v>
      </c>
      <c r="DA55">
        <v>2.5000000000000001E-2</v>
      </c>
      <c r="DF55">
        <v>0.26600000000000001</v>
      </c>
      <c r="DG55">
        <v>2.5840000000000001</v>
      </c>
      <c r="DH55">
        <v>2.5999999999999999E-2</v>
      </c>
      <c r="DI55">
        <v>0.254</v>
      </c>
      <c r="DJ55">
        <v>4.9000000000000002E-2</v>
      </c>
      <c r="DM55">
        <v>0.04</v>
      </c>
    </row>
    <row r="56" spans="1:117" s="3" customFormat="1" x14ac:dyDescent="0.3">
      <c r="A56" s="3" t="s">
        <v>49</v>
      </c>
      <c r="B56" s="32" t="s">
        <v>650</v>
      </c>
      <c r="C56" s="32"/>
      <c r="D56" s="3">
        <v>1.7999999999999999E-2</v>
      </c>
      <c r="E56" s="3">
        <v>0.03</v>
      </c>
      <c r="F56" s="3">
        <v>2.5000000000000001E-2</v>
      </c>
      <c r="G56" s="3">
        <v>3.1E-2</v>
      </c>
      <c r="H56" s="3">
        <v>7.4999999999999997E-2</v>
      </c>
      <c r="I56" s="3">
        <v>1.4999999999999999E-2</v>
      </c>
      <c r="J56" s="3">
        <v>0.36099999999999999</v>
      </c>
      <c r="K56" s="3">
        <v>2.1999999999999999E-2</v>
      </c>
      <c r="L56" s="3">
        <v>1.2E-2</v>
      </c>
      <c r="M56" s="3">
        <v>1.0999999999999999E-2</v>
      </c>
      <c r="N56" s="3">
        <v>0.02</v>
      </c>
      <c r="O56" s="3">
        <v>3.1E-2</v>
      </c>
      <c r="P56" s="3">
        <v>4.2000000000000003E-2</v>
      </c>
      <c r="Q56" s="3">
        <v>3.5999999999999997E-2</v>
      </c>
      <c r="R56" s="3">
        <v>3.2000000000000001E-2</v>
      </c>
      <c r="S56" s="3">
        <v>4.4999999999999998E-2</v>
      </c>
      <c r="T56" s="3">
        <v>3.9E-2</v>
      </c>
      <c r="U56" s="3">
        <v>0.10100000000000001</v>
      </c>
      <c r="V56" s="3">
        <v>0.11</v>
      </c>
      <c r="W56" s="3">
        <v>0.125</v>
      </c>
      <c r="X56" s="3">
        <v>9.6000000000000002E-2</v>
      </c>
      <c r="Y56" s="3">
        <v>0.105</v>
      </c>
      <c r="Z56" s="3">
        <v>4.2000000000000003E-2</v>
      </c>
      <c r="AA56" s="3">
        <v>4.2000000000000003E-2</v>
      </c>
      <c r="AB56" s="3">
        <v>0.03</v>
      </c>
      <c r="AD56" s="3">
        <v>4.8000000000000001E-2</v>
      </c>
      <c r="AE56" s="3">
        <v>0.05</v>
      </c>
      <c r="AF56" s="3">
        <v>5.2999999999999999E-2</v>
      </c>
      <c r="AG56" s="3">
        <v>6.6000000000000003E-2</v>
      </c>
      <c r="AH56" s="3">
        <v>8.5000000000000006E-2</v>
      </c>
      <c r="AI56" s="3">
        <v>7.6999999999999999E-2</v>
      </c>
      <c r="AJ56" s="3">
        <v>0.125</v>
      </c>
      <c r="AK56" s="3">
        <v>9.1999999999999998E-2</v>
      </c>
      <c r="AL56" s="3">
        <v>8.1000000000000003E-2</v>
      </c>
      <c r="AM56" s="3">
        <v>0.125</v>
      </c>
      <c r="AN56" s="3">
        <v>0.13800000000000001</v>
      </c>
      <c r="AO56" s="3">
        <v>0.05</v>
      </c>
      <c r="AP56" s="3">
        <v>5.2999999999999999E-2</v>
      </c>
      <c r="AQ56" s="3">
        <v>0.155</v>
      </c>
      <c r="AR56" s="3">
        <v>0.11700000000000001</v>
      </c>
      <c r="AS56" s="3">
        <v>6.9000000000000006E-2</v>
      </c>
      <c r="AT56" s="3">
        <v>5.6000000000000001E-2</v>
      </c>
      <c r="AV56" s="3">
        <v>5.6000000000000001E-2</v>
      </c>
      <c r="AW56" s="3">
        <v>5.8999999999999997E-2</v>
      </c>
      <c r="AX56" s="3">
        <v>2.8000000000000001E-2</v>
      </c>
      <c r="AY56" s="3">
        <v>5.2999999999999999E-2</v>
      </c>
      <c r="AZ56" s="3">
        <v>4.1000000000000002E-2</v>
      </c>
      <c r="BA56" s="3">
        <v>6.2E-2</v>
      </c>
      <c r="BB56" s="3">
        <v>3.7999999999999999E-2</v>
      </c>
      <c r="BC56" s="3">
        <v>5.3999999999999999E-2</v>
      </c>
      <c r="BD56" s="3">
        <v>2.9000000000000001E-2</v>
      </c>
      <c r="BE56" s="3">
        <v>3.5000000000000003E-2</v>
      </c>
      <c r="BF56" s="3">
        <v>2.5000000000000001E-2</v>
      </c>
      <c r="BG56" s="3">
        <v>5.2999999999999999E-2</v>
      </c>
      <c r="BH56" s="3">
        <v>4.2999999999999997E-2</v>
      </c>
      <c r="BJ56" s="3">
        <v>3.5000000000000003E-2</v>
      </c>
      <c r="BK56" s="3">
        <v>5.0999999999999997E-2</v>
      </c>
      <c r="BL56" s="3">
        <v>2.8000000000000001E-2</v>
      </c>
      <c r="BM56" s="3">
        <v>3.1E-2</v>
      </c>
      <c r="BN56" s="3">
        <v>0.115</v>
      </c>
      <c r="BO56" s="3">
        <v>0.125</v>
      </c>
      <c r="BP56" s="3">
        <v>0.114</v>
      </c>
      <c r="BQ56" s="3">
        <v>0.161</v>
      </c>
      <c r="BR56" s="3">
        <v>0.16800000000000001</v>
      </c>
      <c r="BS56" s="3">
        <v>0.11899999999999999</v>
      </c>
      <c r="BT56" s="3">
        <v>7.0000000000000007E-2</v>
      </c>
      <c r="BU56" s="3">
        <v>4.8000000000000001E-2</v>
      </c>
      <c r="BV56" s="3">
        <v>0.13300000000000001</v>
      </c>
      <c r="BW56" s="3">
        <v>0.121</v>
      </c>
      <c r="BX56" s="3">
        <v>2.7E-2</v>
      </c>
      <c r="BY56" s="3">
        <v>3.3000000000000002E-2</v>
      </c>
      <c r="BZ56" s="3">
        <v>2.1000000000000001E-2</v>
      </c>
      <c r="CA56" s="3">
        <v>3.1E-2</v>
      </c>
      <c r="CB56" s="3">
        <v>2.1000000000000001E-2</v>
      </c>
      <c r="CC56" s="3">
        <v>1.9E-2</v>
      </c>
      <c r="CE56" s="3">
        <v>8.4000000000000005E-2</v>
      </c>
      <c r="CF56" s="3">
        <v>0.11</v>
      </c>
      <c r="CG56" s="3">
        <v>5.6000000000000001E-2</v>
      </c>
      <c r="CH56" s="3">
        <v>3.1E-2</v>
      </c>
      <c r="CI56" s="3">
        <v>0.29099999999999998</v>
      </c>
      <c r="CP56" s="3">
        <v>0.03</v>
      </c>
      <c r="CQ56" s="3">
        <v>2.3E-2</v>
      </c>
      <c r="CR56" s="3">
        <v>3.4000000000000002E-2</v>
      </c>
      <c r="CS56" s="3">
        <v>0.10199999999999999</v>
      </c>
      <c r="CT56" s="3">
        <v>7.8E-2</v>
      </c>
      <c r="CU56" s="3">
        <v>0.16800000000000001</v>
      </c>
      <c r="CW56" s="3">
        <v>8.5999999999999993E-2</v>
      </c>
      <c r="CX56" s="3">
        <v>7.4999999999999997E-2</v>
      </c>
      <c r="CY56" s="3">
        <v>0.11</v>
      </c>
      <c r="CZ56" s="3">
        <v>4.8000000000000001E-2</v>
      </c>
      <c r="DA56" s="3">
        <v>5.0999999999999997E-2</v>
      </c>
      <c r="DB56" s="3">
        <v>0.11</v>
      </c>
      <c r="DC56" s="3">
        <v>0.114</v>
      </c>
      <c r="DF56" s="3">
        <v>0.36199999999999999</v>
      </c>
      <c r="DG56" s="3">
        <v>3.512</v>
      </c>
      <c r="DH56" s="3">
        <v>7.1999999999999995E-2</v>
      </c>
      <c r="DI56" s="3">
        <v>0.40200000000000002</v>
      </c>
      <c r="DJ56" s="3">
        <v>0.20899999999999999</v>
      </c>
      <c r="DM56" s="3">
        <v>6.3E-2</v>
      </c>
    </row>
    <row r="57" spans="1:117" s="4" customFormat="1" x14ac:dyDescent="0.3">
      <c r="A57" s="4" t="s">
        <v>51</v>
      </c>
      <c r="B57" s="18"/>
      <c r="C57" s="18"/>
      <c r="D57" s="4">
        <v>2.1000000000000001E-2</v>
      </c>
      <c r="E57" s="4">
        <v>2.9000000000000001E-2</v>
      </c>
      <c r="F57" s="4">
        <v>2.4E-2</v>
      </c>
      <c r="G57" s="4">
        <v>2.9000000000000001E-2</v>
      </c>
      <c r="H57" s="4">
        <v>6.7000000000000004E-2</v>
      </c>
      <c r="I57" s="4">
        <v>1.4999999999999999E-2</v>
      </c>
      <c r="J57" s="4">
        <v>0.34300000000000003</v>
      </c>
      <c r="K57" s="4">
        <v>4.3999999999999997E-2</v>
      </c>
      <c r="L57" s="4">
        <v>3.1E-2</v>
      </c>
      <c r="M57" s="4">
        <v>2.1000000000000001E-2</v>
      </c>
      <c r="N57" s="4">
        <v>0.04</v>
      </c>
      <c r="O57" s="4">
        <v>3.5999999999999997E-2</v>
      </c>
      <c r="P57" s="4">
        <v>4.8000000000000001E-2</v>
      </c>
      <c r="Q57" s="4">
        <v>2.7E-2</v>
      </c>
      <c r="R57" s="4">
        <v>3.6999999999999998E-2</v>
      </c>
      <c r="S57" s="4">
        <v>5.1999999999999998E-2</v>
      </c>
      <c r="T57" s="4">
        <v>4.3999999999999997E-2</v>
      </c>
      <c r="U57" s="4">
        <v>9.9000000000000005E-2</v>
      </c>
      <c r="V57" s="4">
        <v>0.09</v>
      </c>
      <c r="W57" s="4">
        <v>0.123</v>
      </c>
      <c r="X57" s="4">
        <v>7.9000000000000001E-2</v>
      </c>
      <c r="Y57" s="4">
        <v>8.5999999999999993E-2</v>
      </c>
      <c r="Z57" s="4">
        <v>7.4999999999999997E-2</v>
      </c>
      <c r="AA57" s="4">
        <v>7.3999999999999996E-2</v>
      </c>
      <c r="AB57" s="150">
        <v>5.2999999999999999E-2</v>
      </c>
      <c r="AC57" s="150"/>
      <c r="AD57" s="4">
        <v>8.3000000000000004E-2</v>
      </c>
      <c r="AE57" s="4">
        <v>8.7999999999999995E-2</v>
      </c>
      <c r="AF57" s="4">
        <v>6.7000000000000004E-2</v>
      </c>
      <c r="AG57" s="4">
        <v>8.4000000000000005E-2</v>
      </c>
      <c r="AH57" s="4">
        <v>0.114</v>
      </c>
      <c r="AI57" s="4">
        <v>0.10199999999999999</v>
      </c>
      <c r="AJ57" s="4">
        <v>8.5999999999999993E-2</v>
      </c>
      <c r="AK57" s="4">
        <v>8.8999999999999996E-2</v>
      </c>
      <c r="AL57" s="4">
        <v>7.8E-2</v>
      </c>
      <c r="AM57" s="4">
        <v>0.191</v>
      </c>
      <c r="AN57" s="4">
        <v>0.2</v>
      </c>
      <c r="AO57" s="4">
        <v>0.105</v>
      </c>
      <c r="AP57" s="4">
        <v>0.111</v>
      </c>
      <c r="AQ57" s="4">
        <v>0.20300000000000001</v>
      </c>
      <c r="AR57" s="4">
        <v>0.153</v>
      </c>
      <c r="AS57" s="4">
        <v>9.0999999999999998E-2</v>
      </c>
      <c r="AT57" s="4">
        <v>7.4999999999999997E-2</v>
      </c>
      <c r="AV57" s="4">
        <v>4.2000000000000003E-2</v>
      </c>
      <c r="AW57" s="4">
        <v>4.3999999999999997E-2</v>
      </c>
      <c r="AX57" s="4">
        <v>2.1000000000000001E-2</v>
      </c>
      <c r="AY57" s="4">
        <v>0.05</v>
      </c>
      <c r="AZ57" s="4">
        <v>3.7999999999999999E-2</v>
      </c>
      <c r="BA57" s="4">
        <v>8.1000000000000003E-2</v>
      </c>
      <c r="BB57" s="4">
        <v>4.9000000000000002E-2</v>
      </c>
      <c r="BC57" s="4">
        <v>5.0999999999999997E-2</v>
      </c>
      <c r="BD57" s="4">
        <v>2.7E-2</v>
      </c>
      <c r="BE57" s="4">
        <v>5.3999999999999999E-2</v>
      </c>
      <c r="BF57" s="4">
        <v>3.9E-2</v>
      </c>
      <c r="BG57" s="4">
        <v>5.7000000000000002E-2</v>
      </c>
      <c r="BH57" s="4">
        <v>4.5999999999999999E-2</v>
      </c>
      <c r="BJ57" s="4">
        <v>3.7999999999999999E-2</v>
      </c>
      <c r="BK57" s="4">
        <v>6.4000000000000001E-2</v>
      </c>
      <c r="BL57" s="4">
        <v>3.5000000000000003E-2</v>
      </c>
      <c r="BM57" s="4">
        <v>3.9E-2</v>
      </c>
      <c r="BN57" s="4">
        <v>9.0999999999999998E-2</v>
      </c>
      <c r="BO57" s="4">
        <v>9.9000000000000005E-2</v>
      </c>
      <c r="BP57" s="4">
        <v>0.13800000000000001</v>
      </c>
      <c r="BQ57" s="4">
        <v>0.16200000000000001</v>
      </c>
      <c r="BR57" s="4">
        <v>0.16800000000000001</v>
      </c>
      <c r="BS57" s="4">
        <v>0.11899999999999999</v>
      </c>
      <c r="BT57" s="4">
        <v>7.0999999999999994E-2</v>
      </c>
      <c r="BU57" s="4">
        <v>4.1000000000000002E-2</v>
      </c>
      <c r="BV57" s="4">
        <v>0.108</v>
      </c>
      <c r="BW57" s="4">
        <v>9.8000000000000004E-2</v>
      </c>
      <c r="BX57" s="4">
        <v>0.02</v>
      </c>
      <c r="BY57" s="4">
        <v>2.4E-2</v>
      </c>
      <c r="BZ57" s="4">
        <v>0.104</v>
      </c>
      <c r="CA57" s="4">
        <v>0.183</v>
      </c>
      <c r="CB57" s="4">
        <v>0.12</v>
      </c>
      <c r="CC57" s="4">
        <v>0.109</v>
      </c>
      <c r="CE57" s="4">
        <v>0.13700000000000001</v>
      </c>
      <c r="CF57" s="4">
        <v>0.18099999999999999</v>
      </c>
      <c r="CG57" s="4">
        <v>7.8E-2</v>
      </c>
      <c r="CH57" s="4">
        <v>4.2000000000000003E-2</v>
      </c>
      <c r="CI57" s="4">
        <v>0.63400000000000001</v>
      </c>
      <c r="CP57" s="4">
        <v>2.4E-2</v>
      </c>
      <c r="CQ57" s="4">
        <v>1.9E-2</v>
      </c>
      <c r="CR57" s="4">
        <v>2.8000000000000001E-2</v>
      </c>
      <c r="CS57" s="4">
        <v>9.4E-2</v>
      </c>
      <c r="CT57" s="4">
        <v>7.1999999999999995E-2</v>
      </c>
      <c r="CU57" s="4">
        <v>0.154</v>
      </c>
      <c r="CW57" s="4">
        <v>5.5E-2</v>
      </c>
      <c r="CX57" s="4">
        <v>4.8000000000000001E-2</v>
      </c>
      <c r="CY57" s="4">
        <v>7.0000000000000007E-2</v>
      </c>
      <c r="CZ57" s="4">
        <v>0.14799999999999999</v>
      </c>
      <c r="DA57" s="4">
        <v>0.159</v>
      </c>
      <c r="DB57" s="4">
        <v>0.11700000000000001</v>
      </c>
      <c r="DC57" s="4">
        <v>0.122</v>
      </c>
      <c r="DF57" s="4">
        <v>0.42699999999999999</v>
      </c>
      <c r="DG57" s="4">
        <v>4.1470000000000002</v>
      </c>
      <c r="DH57" s="4">
        <v>6.5000000000000002E-2</v>
      </c>
      <c r="DI57" s="4">
        <v>0.28499999999999998</v>
      </c>
      <c r="DJ57" s="4">
        <v>9.1999999999999998E-2</v>
      </c>
      <c r="DM57" s="4">
        <v>6.2E-2</v>
      </c>
    </row>
    <row r="58" spans="1:117" s="4" customFormat="1" x14ac:dyDescent="0.3">
      <c r="A58" s="4" t="s">
        <v>52</v>
      </c>
      <c r="B58" s="18" t="s">
        <v>651</v>
      </c>
      <c r="C58" s="18"/>
      <c r="D58" s="4">
        <v>1.4E-2</v>
      </c>
      <c r="E58" s="4">
        <v>1.7999999999999999E-2</v>
      </c>
      <c r="F58" s="4">
        <v>1.4999999999999999E-2</v>
      </c>
      <c r="G58" s="4">
        <v>1.7999999999999999E-2</v>
      </c>
      <c r="H58" s="4">
        <v>3.5999999999999997E-2</v>
      </c>
      <c r="I58" s="4">
        <v>1.2E-2</v>
      </c>
      <c r="J58" s="4">
        <v>0.214</v>
      </c>
      <c r="K58" s="4">
        <v>0.01</v>
      </c>
      <c r="L58" s="4">
        <v>2E-3</v>
      </c>
      <c r="M58" s="4">
        <v>5.0000000000000001E-3</v>
      </c>
      <c r="N58" s="4">
        <v>8.9999999999999993E-3</v>
      </c>
      <c r="O58" s="4">
        <v>1.7000000000000001E-2</v>
      </c>
      <c r="P58" s="4">
        <v>0.02</v>
      </c>
      <c r="Q58" s="4">
        <v>0.01</v>
      </c>
      <c r="R58" s="4">
        <v>1.7000000000000001E-2</v>
      </c>
      <c r="S58" s="4">
        <v>2.1999999999999999E-2</v>
      </c>
      <c r="T58" s="4">
        <v>1.9E-2</v>
      </c>
      <c r="U58" s="4">
        <v>3.4000000000000002E-2</v>
      </c>
      <c r="V58" s="4">
        <v>4.2999999999999997E-2</v>
      </c>
      <c r="W58" s="4">
        <v>4.2000000000000003E-2</v>
      </c>
      <c r="X58" s="4">
        <v>3.7999999999999999E-2</v>
      </c>
      <c r="Y58" s="4">
        <v>4.1000000000000002E-2</v>
      </c>
      <c r="Z58" s="4">
        <v>2.1999999999999999E-2</v>
      </c>
      <c r="AA58" s="4">
        <v>2.1999999999999999E-2</v>
      </c>
      <c r="AB58" s="150">
        <v>1.6E-2</v>
      </c>
      <c r="AC58" s="150"/>
      <c r="AD58" s="4">
        <v>2.4E-2</v>
      </c>
      <c r="AE58" s="4">
        <v>2.5999999999999999E-2</v>
      </c>
      <c r="AF58" s="4">
        <v>2.1000000000000001E-2</v>
      </c>
      <c r="AG58" s="4">
        <v>2.5999999999999999E-2</v>
      </c>
      <c r="AH58" s="4">
        <v>4.1000000000000002E-2</v>
      </c>
      <c r="AI58" s="4">
        <v>3.6999999999999998E-2</v>
      </c>
      <c r="AJ58" s="4">
        <v>5.6000000000000001E-2</v>
      </c>
      <c r="AK58" s="4">
        <v>3.6999999999999998E-2</v>
      </c>
      <c r="AL58" s="4">
        <v>3.3000000000000002E-2</v>
      </c>
      <c r="AM58" s="4">
        <v>5.8999999999999997E-2</v>
      </c>
      <c r="AN58" s="4">
        <v>6.3E-2</v>
      </c>
      <c r="AO58" s="4">
        <v>1.9E-2</v>
      </c>
      <c r="AP58" s="4">
        <v>0.02</v>
      </c>
      <c r="AQ58" s="4">
        <v>7.5999999999999998E-2</v>
      </c>
      <c r="AR58" s="4">
        <v>5.7000000000000002E-2</v>
      </c>
      <c r="AS58" s="4">
        <v>0.04</v>
      </c>
      <c r="AT58" s="4">
        <v>3.3000000000000002E-2</v>
      </c>
      <c r="AV58" s="4">
        <v>2.1000000000000001E-2</v>
      </c>
      <c r="AW58" s="4">
        <v>2.1999999999999999E-2</v>
      </c>
      <c r="AX58" s="4">
        <v>1.0999999999999999E-2</v>
      </c>
      <c r="AY58" s="4">
        <v>2.5000000000000001E-2</v>
      </c>
      <c r="AZ58" s="4">
        <v>0.02</v>
      </c>
      <c r="BA58" s="4">
        <v>2.7E-2</v>
      </c>
      <c r="BB58" s="4">
        <v>1.7000000000000001E-2</v>
      </c>
      <c r="BC58" s="4">
        <v>2.5999999999999999E-2</v>
      </c>
      <c r="BD58" s="4">
        <v>1.4E-2</v>
      </c>
      <c r="BE58" s="4">
        <v>1.6E-2</v>
      </c>
      <c r="BF58" s="4">
        <v>1.0999999999999999E-2</v>
      </c>
      <c r="BG58" s="4">
        <v>2.3E-2</v>
      </c>
      <c r="BH58" s="4">
        <v>1.9E-2</v>
      </c>
      <c r="BJ58" s="4">
        <v>1.2999999999999999E-2</v>
      </c>
      <c r="BK58" s="4">
        <v>2.1000000000000001E-2</v>
      </c>
      <c r="BL58" s="4">
        <v>1.0999999999999999E-2</v>
      </c>
      <c r="BM58" s="4">
        <v>1.2999999999999999E-2</v>
      </c>
      <c r="BN58" s="4">
        <v>4.9000000000000002E-2</v>
      </c>
      <c r="BO58" s="4">
        <v>5.2999999999999999E-2</v>
      </c>
      <c r="BP58" s="4">
        <v>4.5999999999999999E-2</v>
      </c>
      <c r="BQ58" s="4">
        <v>6.4000000000000001E-2</v>
      </c>
      <c r="BR58" s="4">
        <v>6.6000000000000003E-2</v>
      </c>
      <c r="BS58" s="4">
        <v>4.7E-2</v>
      </c>
      <c r="BT58" s="4">
        <v>2.1999999999999999E-2</v>
      </c>
      <c r="BU58" s="4">
        <v>1.9E-2</v>
      </c>
      <c r="BV58" s="4">
        <v>5.3999999999999999E-2</v>
      </c>
      <c r="BW58" s="4">
        <v>4.9000000000000002E-2</v>
      </c>
      <c r="BX58" s="4">
        <v>1.2E-2</v>
      </c>
      <c r="BY58" s="4">
        <v>1.4E-2</v>
      </c>
      <c r="BZ58" s="4">
        <v>1.4E-2</v>
      </c>
      <c r="CA58" s="4">
        <v>2.1999999999999999E-2</v>
      </c>
      <c r="CB58" s="4">
        <v>1.4999999999999999E-2</v>
      </c>
      <c r="CC58" s="4">
        <v>1.2999999999999999E-2</v>
      </c>
      <c r="CE58" s="4">
        <v>3.3000000000000002E-2</v>
      </c>
      <c r="CF58" s="4">
        <v>4.2999999999999997E-2</v>
      </c>
      <c r="CG58" s="4">
        <v>2.5000000000000001E-2</v>
      </c>
      <c r="CH58" s="4">
        <v>1.4E-2</v>
      </c>
      <c r="CI58" s="4">
        <v>0.113</v>
      </c>
      <c r="CP58" s="4">
        <v>1.4E-2</v>
      </c>
      <c r="CQ58" s="4">
        <v>1.0999999999999999E-2</v>
      </c>
      <c r="CR58" s="4">
        <v>1.6E-2</v>
      </c>
      <c r="CS58" s="4">
        <v>3.5999999999999997E-2</v>
      </c>
      <c r="CT58" s="4">
        <v>2.8000000000000001E-2</v>
      </c>
      <c r="CU58" s="4">
        <v>0.06</v>
      </c>
      <c r="CW58" s="4">
        <v>3.1E-2</v>
      </c>
      <c r="CX58" s="4">
        <v>2.7E-2</v>
      </c>
      <c r="CY58" s="4">
        <v>3.9E-2</v>
      </c>
      <c r="CZ58" s="4">
        <v>0.03</v>
      </c>
      <c r="DA58" s="4">
        <v>3.2000000000000001E-2</v>
      </c>
      <c r="DB58" s="4">
        <v>3.5999999999999997E-2</v>
      </c>
      <c r="DC58" s="4">
        <v>3.7999999999999999E-2</v>
      </c>
      <c r="DF58" s="4">
        <v>0.112</v>
      </c>
      <c r="DG58" s="4">
        <v>1.085</v>
      </c>
      <c r="DH58" s="4">
        <v>2.4E-2</v>
      </c>
      <c r="DI58" s="4">
        <v>0.14000000000000001</v>
      </c>
      <c r="DJ58" s="4">
        <v>1.4999999999999999E-2</v>
      </c>
      <c r="DM58" s="4">
        <v>2.3E-2</v>
      </c>
    </row>
    <row r="59" spans="1:117" x14ac:dyDescent="0.3">
      <c r="A59" t="s">
        <v>43</v>
      </c>
      <c r="D59">
        <v>2.7E-2</v>
      </c>
      <c r="E59">
        <v>3.3000000000000002E-2</v>
      </c>
      <c r="F59">
        <v>2.8000000000000001E-2</v>
      </c>
      <c r="G59">
        <v>3.4000000000000002E-2</v>
      </c>
      <c r="H59">
        <v>6.3E-2</v>
      </c>
      <c r="I59">
        <v>2.4E-2</v>
      </c>
      <c r="J59">
        <v>0.40200000000000002</v>
      </c>
      <c r="K59">
        <v>2.4E-2</v>
      </c>
      <c r="L59">
        <v>3.1E-2</v>
      </c>
      <c r="M59">
        <v>1.0999999999999999E-2</v>
      </c>
      <c r="N59">
        <v>2.1000000000000001E-2</v>
      </c>
      <c r="O59">
        <v>2.5999999999999999E-2</v>
      </c>
      <c r="P59">
        <v>4.1000000000000002E-2</v>
      </c>
      <c r="Q59">
        <v>3.5999999999999997E-2</v>
      </c>
      <c r="R59">
        <v>2.7E-2</v>
      </c>
      <c r="S59">
        <v>4.3999999999999997E-2</v>
      </c>
      <c r="T59">
        <v>3.7999999999999999E-2</v>
      </c>
      <c r="U59">
        <v>6.2E-2</v>
      </c>
      <c r="V59">
        <v>0.06</v>
      </c>
      <c r="W59">
        <v>7.5999999999999998E-2</v>
      </c>
      <c r="X59">
        <v>5.2999999999999999E-2</v>
      </c>
      <c r="Y59">
        <v>5.7000000000000002E-2</v>
      </c>
      <c r="Z59">
        <v>4.2000000000000003E-2</v>
      </c>
      <c r="AA59">
        <v>4.2000000000000003E-2</v>
      </c>
      <c r="AB59">
        <v>0.03</v>
      </c>
      <c r="AD59">
        <v>4.8000000000000001E-2</v>
      </c>
      <c r="AE59">
        <v>0.05</v>
      </c>
      <c r="AF59">
        <v>6.9000000000000006E-2</v>
      </c>
      <c r="AG59">
        <v>8.5999999999999993E-2</v>
      </c>
      <c r="AH59">
        <v>7.0000000000000007E-2</v>
      </c>
      <c r="AI59">
        <v>6.3E-2</v>
      </c>
      <c r="AJ59">
        <v>0.11600000000000001</v>
      </c>
      <c r="AK59">
        <v>9.7000000000000003E-2</v>
      </c>
      <c r="AL59">
        <v>8.5000000000000006E-2</v>
      </c>
      <c r="AM59">
        <v>0.104</v>
      </c>
      <c r="AN59">
        <v>0.114</v>
      </c>
      <c r="AS59">
        <v>0.113</v>
      </c>
      <c r="AT59">
        <v>9.2999999999999999E-2</v>
      </c>
      <c r="AV59">
        <v>0.06</v>
      </c>
      <c r="AW59">
        <v>6.3E-2</v>
      </c>
      <c r="AX59">
        <v>0.03</v>
      </c>
      <c r="AY59">
        <v>6.2E-2</v>
      </c>
      <c r="AZ59">
        <v>4.8000000000000001E-2</v>
      </c>
      <c r="BA59">
        <v>6.0999999999999999E-2</v>
      </c>
      <c r="BB59">
        <v>3.6999999999999998E-2</v>
      </c>
      <c r="BC59">
        <v>6.3E-2</v>
      </c>
      <c r="BD59">
        <v>3.3000000000000002E-2</v>
      </c>
      <c r="BE59">
        <v>2.8000000000000001E-2</v>
      </c>
      <c r="BF59">
        <v>0.02</v>
      </c>
      <c r="BG59">
        <v>5.0999999999999997E-2</v>
      </c>
      <c r="BH59">
        <v>4.2000000000000003E-2</v>
      </c>
      <c r="BJ59">
        <v>2.5999999999999999E-2</v>
      </c>
      <c r="BK59">
        <v>3.4000000000000002E-2</v>
      </c>
      <c r="BL59">
        <v>1.9E-2</v>
      </c>
      <c r="BM59">
        <v>2.1000000000000001E-2</v>
      </c>
      <c r="BN59">
        <v>0.115</v>
      </c>
      <c r="BO59">
        <v>0.125</v>
      </c>
      <c r="BP59">
        <v>0.13900000000000001</v>
      </c>
      <c r="BQ59">
        <v>0.14199999999999999</v>
      </c>
      <c r="BR59">
        <v>0.14699999999999999</v>
      </c>
      <c r="BS59">
        <v>0.104</v>
      </c>
      <c r="BT59">
        <v>5.6000000000000001E-2</v>
      </c>
      <c r="BU59">
        <v>5.0999999999999997E-2</v>
      </c>
      <c r="BV59">
        <v>0.13200000000000001</v>
      </c>
      <c r="BW59">
        <v>0.121</v>
      </c>
      <c r="BX59">
        <v>2.3E-2</v>
      </c>
      <c r="BY59">
        <v>2.7E-2</v>
      </c>
      <c r="BZ59">
        <v>2.1000000000000001E-2</v>
      </c>
      <c r="CA59">
        <v>3.7999999999999999E-2</v>
      </c>
      <c r="CB59">
        <v>2.5000000000000001E-2</v>
      </c>
      <c r="CC59">
        <v>2.3E-2</v>
      </c>
      <c r="CE59">
        <v>8.5999999999999993E-2</v>
      </c>
      <c r="CF59">
        <v>0.113</v>
      </c>
      <c r="CG59">
        <v>7.3999999999999996E-2</v>
      </c>
      <c r="CH59">
        <v>0.04</v>
      </c>
      <c r="CI59">
        <v>0.13200000000000001</v>
      </c>
      <c r="CP59">
        <v>3.5000000000000003E-2</v>
      </c>
      <c r="CQ59">
        <v>2.7E-2</v>
      </c>
      <c r="CR59">
        <v>0.04</v>
      </c>
      <c r="CS59">
        <v>0.10299999999999999</v>
      </c>
      <c r="CT59">
        <v>7.8E-2</v>
      </c>
      <c r="CU59">
        <v>0.16900000000000001</v>
      </c>
      <c r="CW59">
        <v>7.6999999999999999E-2</v>
      </c>
      <c r="CX59">
        <v>6.7000000000000004E-2</v>
      </c>
      <c r="CY59">
        <v>9.9000000000000005E-2</v>
      </c>
      <c r="CZ59">
        <v>3.3000000000000002E-2</v>
      </c>
      <c r="DA59">
        <v>3.5000000000000003E-2</v>
      </c>
      <c r="DF59">
        <v>0.46500000000000002</v>
      </c>
      <c r="DG59">
        <v>4.5149999999999997</v>
      </c>
      <c r="DH59">
        <v>0.122</v>
      </c>
      <c r="DI59">
        <v>0.65100000000000002</v>
      </c>
      <c r="DJ59">
        <v>0.13600000000000001</v>
      </c>
      <c r="DM59">
        <v>6.2E-2</v>
      </c>
    </row>
    <row r="60" spans="1:117" x14ac:dyDescent="0.3">
      <c r="A60" t="s">
        <v>44</v>
      </c>
      <c r="D60">
        <v>0.13500000000000001</v>
      </c>
      <c r="E60">
        <v>0.161</v>
      </c>
      <c r="F60">
        <v>0.13500000000000001</v>
      </c>
      <c r="G60">
        <v>0.16600000000000001</v>
      </c>
      <c r="H60">
        <v>0.17399999999999999</v>
      </c>
      <c r="I60">
        <v>9.5000000000000001E-2</v>
      </c>
      <c r="J60">
        <v>1.9570000000000001</v>
      </c>
      <c r="K60">
        <v>4.1000000000000002E-2</v>
      </c>
      <c r="L60">
        <v>3.6999999999999998E-2</v>
      </c>
      <c r="M60">
        <v>0.02</v>
      </c>
      <c r="N60">
        <v>3.6999999999999998E-2</v>
      </c>
      <c r="O60">
        <v>0.28399999999999997</v>
      </c>
      <c r="P60">
        <v>0.14299999999999999</v>
      </c>
      <c r="Q60">
        <v>0.20799999999999999</v>
      </c>
      <c r="R60">
        <v>0.29799999999999999</v>
      </c>
      <c r="S60">
        <v>0.154</v>
      </c>
      <c r="T60">
        <v>0.13200000000000001</v>
      </c>
      <c r="U60">
        <v>0.47199999999999998</v>
      </c>
      <c r="V60">
        <v>0.47899999999999998</v>
      </c>
      <c r="W60">
        <v>0.58299999999999996</v>
      </c>
      <c r="X60">
        <v>0.41899999999999998</v>
      </c>
      <c r="Y60">
        <v>0.45700000000000002</v>
      </c>
      <c r="Z60">
        <v>0.122</v>
      </c>
      <c r="AA60">
        <v>0.121</v>
      </c>
      <c r="AB60">
        <v>8.6999999999999994E-2</v>
      </c>
      <c r="AD60">
        <v>0.13600000000000001</v>
      </c>
      <c r="AE60">
        <v>0.14399999999999999</v>
      </c>
      <c r="AF60">
        <v>8.5999999999999993E-2</v>
      </c>
      <c r="AG60">
        <v>0.108</v>
      </c>
      <c r="AH60">
        <v>0.19700000000000001</v>
      </c>
      <c r="AI60">
        <v>0.17699999999999999</v>
      </c>
      <c r="AJ60">
        <v>0.17699999999999999</v>
      </c>
      <c r="AK60">
        <v>0.216</v>
      </c>
      <c r="AL60">
        <v>0.189</v>
      </c>
      <c r="AM60">
        <v>0.32500000000000001</v>
      </c>
      <c r="AN60">
        <v>0.32900000000000001</v>
      </c>
      <c r="AS60">
        <v>0.19</v>
      </c>
      <c r="AT60">
        <v>0.156</v>
      </c>
      <c r="AV60">
        <v>0.11600000000000001</v>
      </c>
      <c r="AW60">
        <v>0.121</v>
      </c>
      <c r="AX60">
        <v>5.7000000000000002E-2</v>
      </c>
      <c r="AY60">
        <v>0.14399999999999999</v>
      </c>
      <c r="AZ60">
        <v>0.111</v>
      </c>
      <c r="BA60">
        <v>0.156</v>
      </c>
      <c r="BB60">
        <v>9.5000000000000001E-2</v>
      </c>
      <c r="BC60">
        <v>0.14699999999999999</v>
      </c>
      <c r="BD60">
        <v>7.8E-2</v>
      </c>
      <c r="BE60">
        <v>0.10199999999999999</v>
      </c>
      <c r="BF60">
        <v>7.3999999999999996E-2</v>
      </c>
      <c r="BG60">
        <v>0.16400000000000001</v>
      </c>
      <c r="BH60">
        <v>0.13400000000000001</v>
      </c>
      <c r="BJ60">
        <v>6.4000000000000001E-2</v>
      </c>
      <c r="BK60">
        <v>7.4999999999999997E-2</v>
      </c>
      <c r="BL60">
        <v>4.1000000000000002E-2</v>
      </c>
      <c r="BM60">
        <v>4.5999999999999999E-2</v>
      </c>
      <c r="BN60">
        <v>0.50800000000000001</v>
      </c>
      <c r="BO60">
        <v>0.55500000000000005</v>
      </c>
      <c r="BP60">
        <v>0.34200000000000003</v>
      </c>
      <c r="BQ60">
        <v>0.24</v>
      </c>
      <c r="BR60">
        <v>0.25</v>
      </c>
      <c r="BS60">
        <v>0.17699999999999999</v>
      </c>
      <c r="BT60">
        <v>0.14199999999999999</v>
      </c>
      <c r="BU60">
        <v>0.14000000000000001</v>
      </c>
      <c r="BV60">
        <v>0.18099999999999999</v>
      </c>
      <c r="BW60">
        <v>0.16600000000000001</v>
      </c>
      <c r="BX60">
        <v>0.11700000000000001</v>
      </c>
      <c r="BY60">
        <v>0.14099999999999999</v>
      </c>
      <c r="BZ60">
        <v>9.0999999999999998E-2</v>
      </c>
      <c r="CA60">
        <v>7.3999999999999996E-2</v>
      </c>
      <c r="CB60">
        <v>4.9000000000000002E-2</v>
      </c>
      <c r="CC60">
        <v>4.3999999999999997E-2</v>
      </c>
      <c r="CE60">
        <v>0.17599999999999999</v>
      </c>
      <c r="CF60">
        <v>0.23100000000000001</v>
      </c>
      <c r="CG60">
        <v>0.14000000000000001</v>
      </c>
      <c r="CH60">
        <v>7.5999999999999998E-2</v>
      </c>
      <c r="CI60">
        <v>0.48899999999999999</v>
      </c>
      <c r="CP60">
        <v>6.3E-2</v>
      </c>
      <c r="CQ60">
        <v>0.05</v>
      </c>
      <c r="CR60">
        <v>7.2999999999999995E-2</v>
      </c>
      <c r="CS60">
        <v>0.158</v>
      </c>
      <c r="CT60">
        <v>0.121</v>
      </c>
      <c r="CU60">
        <v>0.26</v>
      </c>
      <c r="CW60">
        <v>0.38200000000000001</v>
      </c>
      <c r="CX60">
        <v>0.33500000000000002</v>
      </c>
      <c r="CY60">
        <v>0.48799999999999999</v>
      </c>
      <c r="CZ60">
        <v>8.6999999999999994E-2</v>
      </c>
      <c r="DA60">
        <v>9.4E-2</v>
      </c>
      <c r="DF60">
        <v>0.59699999999999998</v>
      </c>
      <c r="DG60">
        <v>5.7930000000000001</v>
      </c>
      <c r="DH60">
        <v>0.125</v>
      </c>
      <c r="DI60">
        <v>0.56699999999999995</v>
      </c>
      <c r="DJ60">
        <v>0.17899999999999999</v>
      </c>
      <c r="DM60">
        <v>0.13</v>
      </c>
    </row>
    <row r="61" spans="1:117" x14ac:dyDescent="0.3">
      <c r="A61" t="s">
        <v>45</v>
      </c>
      <c r="D61">
        <v>0.43099999999999999</v>
      </c>
      <c r="E61">
        <v>0.42699999999999999</v>
      </c>
      <c r="F61">
        <v>0.35899999999999999</v>
      </c>
      <c r="G61">
        <v>0.442</v>
      </c>
      <c r="H61">
        <v>0.64300000000000002</v>
      </c>
      <c r="I61">
        <v>0.30299999999999999</v>
      </c>
      <c r="J61">
        <v>5.202</v>
      </c>
      <c r="K61">
        <v>0.19600000000000001</v>
      </c>
      <c r="L61">
        <v>0.20399999999999999</v>
      </c>
      <c r="M61">
        <v>9.5000000000000001E-2</v>
      </c>
      <c r="N61">
        <v>0.17699999999999999</v>
      </c>
      <c r="O61">
        <v>0.21099999999999999</v>
      </c>
      <c r="P61">
        <v>0.13200000000000001</v>
      </c>
      <c r="Q61">
        <v>0.19400000000000001</v>
      </c>
      <c r="R61">
        <v>0.221</v>
      </c>
      <c r="S61">
        <v>0.14199999999999999</v>
      </c>
      <c r="T61">
        <v>0.122</v>
      </c>
      <c r="U61">
        <v>0.34499999999999997</v>
      </c>
      <c r="V61">
        <v>0.32800000000000001</v>
      </c>
      <c r="W61">
        <v>0.42699999999999999</v>
      </c>
      <c r="X61">
        <v>0.28699999999999998</v>
      </c>
      <c r="Y61">
        <v>0.314</v>
      </c>
      <c r="Z61">
        <v>0.29399999999999998</v>
      </c>
      <c r="AA61">
        <v>0.29199999999999998</v>
      </c>
      <c r="AB61">
        <v>0.20899999999999999</v>
      </c>
      <c r="AD61">
        <v>0.32900000000000001</v>
      </c>
      <c r="AE61">
        <v>0.34599999999999997</v>
      </c>
      <c r="AF61">
        <v>0.28799999999999998</v>
      </c>
      <c r="AG61">
        <v>0.36</v>
      </c>
      <c r="AH61">
        <v>0.44500000000000001</v>
      </c>
      <c r="AI61">
        <v>0.4</v>
      </c>
      <c r="AJ61">
        <v>0.25700000000000001</v>
      </c>
      <c r="AK61">
        <v>0.245</v>
      </c>
      <c r="AL61">
        <v>0.215</v>
      </c>
      <c r="AM61">
        <v>0.54200000000000004</v>
      </c>
      <c r="AN61">
        <v>0.54900000000000004</v>
      </c>
      <c r="AS61">
        <v>0.36599999999999999</v>
      </c>
      <c r="AT61">
        <v>0.30099999999999999</v>
      </c>
      <c r="AV61">
        <v>0.42799999999999999</v>
      </c>
      <c r="AW61">
        <v>0.44600000000000001</v>
      </c>
      <c r="AX61">
        <v>0.21199999999999999</v>
      </c>
      <c r="AY61">
        <v>0.126</v>
      </c>
      <c r="AZ61">
        <v>9.7000000000000003E-2</v>
      </c>
      <c r="BA61">
        <v>0.254</v>
      </c>
      <c r="BB61">
        <v>0.155</v>
      </c>
      <c r="BC61">
        <v>0.129</v>
      </c>
      <c r="BD61">
        <v>6.8000000000000005E-2</v>
      </c>
      <c r="BE61">
        <v>0.184</v>
      </c>
      <c r="BF61">
        <v>0.13300000000000001</v>
      </c>
      <c r="BG61">
        <v>0.186</v>
      </c>
      <c r="BH61">
        <v>0.152</v>
      </c>
      <c r="BJ61">
        <v>0.157</v>
      </c>
      <c r="BK61">
        <v>0.20799999999999999</v>
      </c>
      <c r="BL61">
        <v>0.113</v>
      </c>
      <c r="BM61">
        <v>0.126</v>
      </c>
      <c r="BN61">
        <v>0.23300000000000001</v>
      </c>
      <c r="BO61">
        <v>0.255</v>
      </c>
      <c r="BP61">
        <v>0.48299999999999998</v>
      </c>
      <c r="BQ61">
        <v>0.34300000000000003</v>
      </c>
      <c r="BR61">
        <v>0.35699999999999998</v>
      </c>
      <c r="BS61">
        <v>0.253</v>
      </c>
      <c r="BT61">
        <v>0.182</v>
      </c>
      <c r="BU61">
        <v>0.155</v>
      </c>
      <c r="BV61">
        <v>0.216</v>
      </c>
      <c r="BW61">
        <v>0.19700000000000001</v>
      </c>
      <c r="BX61">
        <v>0.09</v>
      </c>
      <c r="BY61">
        <v>0.107</v>
      </c>
      <c r="BZ61">
        <v>0.25800000000000001</v>
      </c>
      <c r="CA61">
        <v>0.22</v>
      </c>
      <c r="CB61">
        <v>0.14399999999999999</v>
      </c>
      <c r="CC61">
        <v>0.13100000000000001</v>
      </c>
      <c r="CE61">
        <v>0.39300000000000002</v>
      </c>
      <c r="CF61">
        <v>0.51700000000000002</v>
      </c>
      <c r="CG61">
        <v>0.22600000000000001</v>
      </c>
      <c r="CH61">
        <v>0.123</v>
      </c>
      <c r="CI61">
        <v>0.80500000000000005</v>
      </c>
      <c r="CP61">
        <v>0.13</v>
      </c>
      <c r="CQ61">
        <v>0.10199999999999999</v>
      </c>
      <c r="CR61">
        <v>0.14899999999999999</v>
      </c>
      <c r="CS61">
        <v>0.20399999999999999</v>
      </c>
      <c r="CT61">
        <v>0.156</v>
      </c>
      <c r="CU61">
        <v>0.33700000000000002</v>
      </c>
      <c r="CW61">
        <v>0.155</v>
      </c>
      <c r="CX61">
        <v>0.13500000000000001</v>
      </c>
      <c r="CY61">
        <v>0.19800000000000001</v>
      </c>
      <c r="CZ61">
        <v>0.14199999999999999</v>
      </c>
      <c r="DA61">
        <v>0.152</v>
      </c>
      <c r="DF61">
        <v>0.86399999999999999</v>
      </c>
      <c r="DG61">
        <v>8.3859999999999992</v>
      </c>
      <c r="DH61">
        <v>0.26800000000000002</v>
      </c>
      <c r="DI61">
        <v>0.54700000000000004</v>
      </c>
      <c r="DJ61">
        <v>0.19900000000000001</v>
      </c>
      <c r="DM61">
        <v>0.16600000000000001</v>
      </c>
    </row>
    <row r="62" spans="1:117" x14ac:dyDescent="0.3">
      <c r="A62" t="s">
        <v>46</v>
      </c>
      <c r="D62">
        <v>1.9E-2</v>
      </c>
      <c r="E62">
        <v>2.9000000000000001E-2</v>
      </c>
      <c r="F62">
        <v>2.4E-2</v>
      </c>
      <c r="G62">
        <v>0.03</v>
      </c>
      <c r="H62">
        <v>6.3E-2</v>
      </c>
      <c r="I62">
        <v>1.2E-2</v>
      </c>
      <c r="J62">
        <v>0.34799999999999998</v>
      </c>
      <c r="K62">
        <v>2.4E-2</v>
      </c>
      <c r="L62">
        <v>2.5000000000000001E-2</v>
      </c>
      <c r="M62">
        <v>1.2E-2</v>
      </c>
      <c r="N62">
        <v>2.1999999999999999E-2</v>
      </c>
      <c r="O62">
        <v>2.8000000000000001E-2</v>
      </c>
      <c r="P62">
        <v>3.6999999999999998E-2</v>
      </c>
      <c r="Q62">
        <v>0.03</v>
      </c>
      <c r="R62">
        <v>0.03</v>
      </c>
      <c r="S62">
        <v>0.04</v>
      </c>
      <c r="T62">
        <v>3.4000000000000002E-2</v>
      </c>
      <c r="U62">
        <v>5.6000000000000001E-2</v>
      </c>
      <c r="V62">
        <v>5.8000000000000003E-2</v>
      </c>
      <c r="W62">
        <v>6.9000000000000006E-2</v>
      </c>
      <c r="X62">
        <v>5.0999999999999997E-2</v>
      </c>
      <c r="Y62">
        <v>5.6000000000000001E-2</v>
      </c>
      <c r="Z62">
        <v>0.03</v>
      </c>
      <c r="AA62">
        <v>0.03</v>
      </c>
      <c r="AB62">
        <v>2.1000000000000001E-2</v>
      </c>
      <c r="AD62">
        <v>3.4000000000000002E-2</v>
      </c>
      <c r="AE62">
        <v>3.5999999999999997E-2</v>
      </c>
      <c r="AF62">
        <v>3.5000000000000003E-2</v>
      </c>
      <c r="AG62">
        <v>4.2999999999999997E-2</v>
      </c>
      <c r="AH62">
        <v>4.3999999999999997E-2</v>
      </c>
      <c r="AI62">
        <v>0.04</v>
      </c>
      <c r="AJ62">
        <v>7.0999999999999994E-2</v>
      </c>
      <c r="AK62">
        <v>5.8999999999999997E-2</v>
      </c>
      <c r="AL62">
        <v>5.1999999999999998E-2</v>
      </c>
      <c r="AM62">
        <v>8.8999999999999996E-2</v>
      </c>
      <c r="AN62">
        <v>0.10100000000000001</v>
      </c>
      <c r="AS62">
        <v>4.7E-2</v>
      </c>
      <c r="AT62">
        <v>3.7999999999999999E-2</v>
      </c>
      <c r="AV62">
        <v>3.1E-2</v>
      </c>
      <c r="AW62">
        <v>3.3000000000000002E-2</v>
      </c>
      <c r="AX62">
        <v>1.4999999999999999E-2</v>
      </c>
      <c r="AY62">
        <v>4.3999999999999997E-2</v>
      </c>
      <c r="AZ62">
        <v>3.4000000000000002E-2</v>
      </c>
      <c r="BA62">
        <v>5.2999999999999999E-2</v>
      </c>
      <c r="BB62">
        <v>3.3000000000000002E-2</v>
      </c>
      <c r="BC62">
        <v>4.5999999999999999E-2</v>
      </c>
      <c r="BD62">
        <v>2.4E-2</v>
      </c>
      <c r="BE62">
        <v>2.7E-2</v>
      </c>
      <c r="BF62">
        <v>1.9E-2</v>
      </c>
      <c r="BG62">
        <v>4.1000000000000002E-2</v>
      </c>
      <c r="BH62">
        <v>3.3000000000000002E-2</v>
      </c>
      <c r="BJ62">
        <v>2.5999999999999999E-2</v>
      </c>
      <c r="BK62">
        <v>3.4000000000000002E-2</v>
      </c>
      <c r="BL62">
        <v>1.9E-2</v>
      </c>
      <c r="BM62">
        <v>2.1000000000000001E-2</v>
      </c>
      <c r="BN62">
        <v>9.2999999999999999E-2</v>
      </c>
      <c r="BO62">
        <v>0.10100000000000001</v>
      </c>
      <c r="BP62">
        <v>9.6000000000000002E-2</v>
      </c>
      <c r="BQ62">
        <v>0.13400000000000001</v>
      </c>
      <c r="BR62">
        <v>0.14000000000000001</v>
      </c>
      <c r="BS62">
        <v>9.9000000000000005E-2</v>
      </c>
      <c r="BT62">
        <v>5.7000000000000002E-2</v>
      </c>
      <c r="BU62">
        <v>4.8000000000000001E-2</v>
      </c>
      <c r="BV62">
        <v>0.114</v>
      </c>
      <c r="BW62">
        <v>0.104</v>
      </c>
      <c r="BX62">
        <v>2.1000000000000001E-2</v>
      </c>
      <c r="BY62">
        <v>2.5999999999999999E-2</v>
      </c>
      <c r="BZ62">
        <v>2.5000000000000001E-2</v>
      </c>
      <c r="CA62">
        <v>5.7000000000000002E-2</v>
      </c>
      <c r="CB62">
        <v>3.6999999999999998E-2</v>
      </c>
      <c r="CC62">
        <v>3.4000000000000002E-2</v>
      </c>
      <c r="CE62">
        <v>9.4E-2</v>
      </c>
      <c r="CF62">
        <v>0.124</v>
      </c>
      <c r="CG62">
        <v>6.9000000000000006E-2</v>
      </c>
      <c r="CH62">
        <v>3.6999999999999998E-2</v>
      </c>
      <c r="CI62">
        <v>0.2</v>
      </c>
      <c r="CP62">
        <v>2.5000000000000001E-2</v>
      </c>
      <c r="CQ62">
        <v>1.9E-2</v>
      </c>
      <c r="CR62">
        <v>2.9000000000000001E-2</v>
      </c>
      <c r="CS62">
        <v>0.09</v>
      </c>
      <c r="CT62">
        <v>6.9000000000000006E-2</v>
      </c>
      <c r="CU62">
        <v>0.14799999999999999</v>
      </c>
      <c r="CW62">
        <v>6.3E-2</v>
      </c>
      <c r="CX62">
        <v>5.5E-2</v>
      </c>
      <c r="CY62">
        <v>8.1000000000000003E-2</v>
      </c>
      <c r="CZ62">
        <v>2.7E-2</v>
      </c>
      <c r="DA62">
        <v>0.03</v>
      </c>
      <c r="DF62">
        <v>0.31900000000000001</v>
      </c>
      <c r="DG62">
        <v>3.0990000000000002</v>
      </c>
      <c r="DH62">
        <v>0.1</v>
      </c>
      <c r="DI62">
        <v>0.36299999999999999</v>
      </c>
      <c r="DJ62">
        <v>0.112</v>
      </c>
      <c r="DM62">
        <v>5.8000000000000003E-2</v>
      </c>
    </row>
    <row r="63" spans="1:117" x14ac:dyDescent="0.3">
      <c r="A63" t="s">
        <v>47</v>
      </c>
      <c r="D63">
        <v>1.4999999999999999E-2</v>
      </c>
      <c r="E63">
        <v>2.1999999999999999E-2</v>
      </c>
      <c r="F63">
        <v>1.7999999999999999E-2</v>
      </c>
      <c r="G63">
        <v>2.3E-2</v>
      </c>
      <c r="H63">
        <v>0.13</v>
      </c>
      <c r="I63">
        <v>1.7000000000000001E-2</v>
      </c>
      <c r="J63">
        <v>0.26600000000000001</v>
      </c>
      <c r="K63">
        <v>1.4999999999999999E-2</v>
      </c>
      <c r="L63">
        <v>1.2E-2</v>
      </c>
      <c r="M63">
        <v>8.0000000000000002E-3</v>
      </c>
      <c r="N63">
        <v>1.4E-2</v>
      </c>
      <c r="O63">
        <v>2.4E-2</v>
      </c>
      <c r="P63">
        <v>4.3999999999999997E-2</v>
      </c>
      <c r="Q63">
        <v>2.4E-2</v>
      </c>
      <c r="R63">
        <v>2.5000000000000001E-2</v>
      </c>
      <c r="S63">
        <v>4.7E-2</v>
      </c>
      <c r="T63">
        <v>0.04</v>
      </c>
      <c r="U63">
        <v>6.2E-2</v>
      </c>
      <c r="V63">
        <v>7.0000000000000007E-2</v>
      </c>
      <c r="W63">
        <v>7.5999999999999998E-2</v>
      </c>
      <c r="X63">
        <v>6.2E-2</v>
      </c>
      <c r="Y63">
        <v>6.7000000000000004E-2</v>
      </c>
      <c r="Z63">
        <v>4.8000000000000001E-2</v>
      </c>
      <c r="AA63">
        <v>4.8000000000000001E-2</v>
      </c>
      <c r="AB63">
        <v>3.4000000000000002E-2</v>
      </c>
      <c r="AD63">
        <v>5.3999999999999999E-2</v>
      </c>
      <c r="AE63">
        <v>5.6000000000000001E-2</v>
      </c>
      <c r="AF63">
        <v>2.5000000000000001E-2</v>
      </c>
      <c r="AG63">
        <v>3.1E-2</v>
      </c>
      <c r="AH63">
        <v>0.39300000000000002</v>
      </c>
      <c r="AI63">
        <v>0.35299999999999998</v>
      </c>
      <c r="AJ63">
        <v>7.0999999999999994E-2</v>
      </c>
      <c r="AK63">
        <v>7.9000000000000001E-2</v>
      </c>
      <c r="AL63">
        <v>7.0000000000000007E-2</v>
      </c>
      <c r="AM63">
        <v>0.11</v>
      </c>
      <c r="AN63">
        <v>0.111</v>
      </c>
      <c r="AS63">
        <v>5.3999999999999999E-2</v>
      </c>
      <c r="AT63">
        <v>4.3999999999999997E-2</v>
      </c>
      <c r="AV63">
        <v>4.2000000000000003E-2</v>
      </c>
      <c r="AW63">
        <v>4.2999999999999997E-2</v>
      </c>
      <c r="AX63">
        <v>2.1000000000000001E-2</v>
      </c>
      <c r="AY63">
        <v>3.6999999999999998E-2</v>
      </c>
      <c r="AZ63">
        <v>2.8000000000000001E-2</v>
      </c>
      <c r="BA63">
        <v>5.1999999999999998E-2</v>
      </c>
      <c r="BB63">
        <v>3.2000000000000001E-2</v>
      </c>
      <c r="BC63">
        <v>3.6999999999999998E-2</v>
      </c>
      <c r="BD63">
        <v>0.02</v>
      </c>
      <c r="BE63">
        <v>2.5999999999999999E-2</v>
      </c>
      <c r="BF63">
        <v>1.9E-2</v>
      </c>
      <c r="BG63">
        <v>4.2999999999999997E-2</v>
      </c>
      <c r="BH63">
        <v>3.4000000000000002E-2</v>
      </c>
      <c r="BJ63">
        <v>2.1999999999999999E-2</v>
      </c>
      <c r="BK63">
        <v>2.8000000000000001E-2</v>
      </c>
      <c r="BL63">
        <v>1.4999999999999999E-2</v>
      </c>
      <c r="BM63">
        <v>1.7000000000000001E-2</v>
      </c>
      <c r="BN63">
        <v>7.0999999999999994E-2</v>
      </c>
      <c r="BO63">
        <v>7.6999999999999999E-2</v>
      </c>
      <c r="BP63">
        <v>0.157</v>
      </c>
      <c r="BQ63">
        <v>0.112</v>
      </c>
      <c r="BR63">
        <v>0.11600000000000001</v>
      </c>
      <c r="BS63">
        <v>8.2000000000000003E-2</v>
      </c>
      <c r="BT63">
        <v>4.8000000000000001E-2</v>
      </c>
      <c r="BU63">
        <v>3.7999999999999999E-2</v>
      </c>
      <c r="BV63">
        <v>0.11600000000000001</v>
      </c>
      <c r="BW63">
        <v>0.106</v>
      </c>
      <c r="BX63">
        <v>1.7999999999999999E-2</v>
      </c>
      <c r="BY63">
        <v>2.1999999999999999E-2</v>
      </c>
      <c r="BZ63">
        <v>1.2E-2</v>
      </c>
      <c r="CA63">
        <v>4.2000000000000003E-2</v>
      </c>
      <c r="CB63">
        <v>2.8000000000000001E-2</v>
      </c>
      <c r="CC63">
        <v>2.5000000000000001E-2</v>
      </c>
      <c r="CE63">
        <v>0.126</v>
      </c>
      <c r="CF63">
        <v>0.16500000000000001</v>
      </c>
      <c r="CG63">
        <v>6.6000000000000003E-2</v>
      </c>
      <c r="CH63">
        <v>3.5999999999999997E-2</v>
      </c>
      <c r="CI63">
        <v>0.1</v>
      </c>
      <c r="CP63">
        <v>2.5999999999999999E-2</v>
      </c>
      <c r="CQ63">
        <v>2.1000000000000001E-2</v>
      </c>
      <c r="CR63">
        <v>0.03</v>
      </c>
      <c r="CS63">
        <v>7.0999999999999994E-2</v>
      </c>
      <c r="CT63">
        <v>5.3999999999999999E-2</v>
      </c>
      <c r="CU63">
        <v>0.11600000000000001</v>
      </c>
      <c r="CW63">
        <v>5.1999999999999998E-2</v>
      </c>
      <c r="CX63">
        <v>4.5999999999999999E-2</v>
      </c>
      <c r="CY63">
        <v>6.7000000000000004E-2</v>
      </c>
      <c r="DF63">
        <v>0.245</v>
      </c>
      <c r="DG63">
        <v>2.3820000000000001</v>
      </c>
      <c r="DH63">
        <v>7.2999999999999995E-2</v>
      </c>
      <c r="DI63">
        <v>0.251</v>
      </c>
      <c r="DJ63">
        <v>9.1999999999999998E-2</v>
      </c>
      <c r="DM63">
        <v>5.8999999999999997E-2</v>
      </c>
    </row>
    <row r="64" spans="1:117" x14ac:dyDescent="0.3">
      <c r="A64" t="s">
        <v>48</v>
      </c>
      <c r="D64">
        <v>2.5999999999999999E-2</v>
      </c>
      <c r="E64">
        <v>3.1E-2</v>
      </c>
      <c r="F64">
        <v>2.5999999999999999E-2</v>
      </c>
      <c r="G64">
        <v>3.2000000000000001E-2</v>
      </c>
      <c r="H64">
        <v>7.6999999999999999E-2</v>
      </c>
      <c r="I64">
        <v>1.7999999999999999E-2</v>
      </c>
      <c r="J64">
        <v>0.375</v>
      </c>
      <c r="K64">
        <v>0.02</v>
      </c>
      <c r="L64">
        <v>2.5000000000000001E-2</v>
      </c>
      <c r="M64">
        <v>0.01</v>
      </c>
      <c r="N64">
        <v>1.7999999999999999E-2</v>
      </c>
      <c r="O64">
        <v>0.05</v>
      </c>
      <c r="P64">
        <v>0.04</v>
      </c>
      <c r="Q64">
        <v>5.3999999999999999E-2</v>
      </c>
      <c r="R64">
        <v>5.1999999999999998E-2</v>
      </c>
      <c r="S64">
        <v>4.2999999999999997E-2</v>
      </c>
      <c r="T64">
        <v>3.6999999999999998E-2</v>
      </c>
      <c r="U64">
        <v>7.2999999999999995E-2</v>
      </c>
      <c r="V64">
        <v>8.5000000000000006E-2</v>
      </c>
      <c r="W64">
        <v>9.0999999999999998E-2</v>
      </c>
      <c r="X64">
        <v>7.4999999999999997E-2</v>
      </c>
      <c r="Y64">
        <v>8.1000000000000003E-2</v>
      </c>
      <c r="Z64">
        <v>5.2999999999999999E-2</v>
      </c>
      <c r="AA64">
        <v>5.1999999999999998E-2</v>
      </c>
      <c r="AB64">
        <v>3.6999999999999998E-2</v>
      </c>
      <c r="AD64">
        <v>5.8999999999999997E-2</v>
      </c>
      <c r="AE64">
        <v>6.2E-2</v>
      </c>
      <c r="AF64">
        <v>3.7999999999999999E-2</v>
      </c>
      <c r="AG64">
        <v>4.8000000000000001E-2</v>
      </c>
      <c r="AH64">
        <v>0.11600000000000001</v>
      </c>
      <c r="AI64">
        <v>0.105</v>
      </c>
      <c r="AJ64">
        <v>8.5999999999999993E-2</v>
      </c>
      <c r="AK64">
        <v>9.6000000000000002E-2</v>
      </c>
      <c r="AL64">
        <v>8.4000000000000005E-2</v>
      </c>
      <c r="AM64">
        <v>0.121</v>
      </c>
      <c r="AN64">
        <v>0.129</v>
      </c>
      <c r="AS64">
        <v>5.3999999999999999E-2</v>
      </c>
      <c r="AT64">
        <v>4.3999999999999997E-2</v>
      </c>
      <c r="AV64">
        <v>5.8999999999999997E-2</v>
      </c>
      <c r="AW64">
        <v>6.2E-2</v>
      </c>
      <c r="AX64">
        <v>2.9000000000000001E-2</v>
      </c>
      <c r="AY64">
        <v>4.8000000000000001E-2</v>
      </c>
      <c r="AZ64">
        <v>3.6999999999999998E-2</v>
      </c>
      <c r="BA64">
        <v>5.7000000000000002E-2</v>
      </c>
      <c r="BB64">
        <v>3.5000000000000003E-2</v>
      </c>
      <c r="BC64">
        <v>4.9000000000000002E-2</v>
      </c>
      <c r="BD64">
        <v>2.5999999999999999E-2</v>
      </c>
      <c r="BE64">
        <v>4.3999999999999997E-2</v>
      </c>
      <c r="BF64">
        <v>3.2000000000000001E-2</v>
      </c>
      <c r="BG64">
        <v>4.2000000000000003E-2</v>
      </c>
      <c r="BH64">
        <v>3.4000000000000002E-2</v>
      </c>
      <c r="BJ64">
        <v>2.7E-2</v>
      </c>
      <c r="BK64">
        <v>3.3000000000000002E-2</v>
      </c>
      <c r="BL64">
        <v>1.7999999999999999E-2</v>
      </c>
      <c r="BM64">
        <v>0.02</v>
      </c>
      <c r="BN64">
        <v>0.106</v>
      </c>
      <c r="BO64">
        <v>0.11600000000000001</v>
      </c>
      <c r="BP64">
        <v>0.112</v>
      </c>
      <c r="BQ64">
        <v>0.104</v>
      </c>
      <c r="BR64">
        <v>0.107</v>
      </c>
      <c r="BS64">
        <v>7.5999999999999998E-2</v>
      </c>
      <c r="BT64">
        <v>3.9E-2</v>
      </c>
      <c r="BU64">
        <v>4.3999999999999997E-2</v>
      </c>
      <c r="BV64">
        <v>7.6999999999999999E-2</v>
      </c>
      <c r="BW64">
        <v>7.0000000000000007E-2</v>
      </c>
      <c r="BX64">
        <v>0.02</v>
      </c>
      <c r="BY64">
        <v>2.4E-2</v>
      </c>
      <c r="BZ64">
        <v>2.1000000000000001E-2</v>
      </c>
      <c r="CA64">
        <v>0.04</v>
      </c>
      <c r="CB64">
        <v>2.5999999999999999E-2</v>
      </c>
      <c r="CC64">
        <v>2.4E-2</v>
      </c>
      <c r="CE64">
        <v>8.5999999999999993E-2</v>
      </c>
      <c r="CF64">
        <v>0.113</v>
      </c>
      <c r="CG64">
        <v>9.1999999999999998E-2</v>
      </c>
      <c r="CH64">
        <v>0.05</v>
      </c>
      <c r="CI64">
        <v>0.19</v>
      </c>
      <c r="CP64">
        <v>2.9000000000000001E-2</v>
      </c>
      <c r="CQ64">
        <v>2.3E-2</v>
      </c>
      <c r="CR64">
        <v>3.3000000000000002E-2</v>
      </c>
      <c r="CS64">
        <v>6.0999999999999999E-2</v>
      </c>
      <c r="CT64">
        <v>4.7E-2</v>
      </c>
      <c r="CU64">
        <v>0.10100000000000001</v>
      </c>
      <c r="CW64">
        <v>8.7999999999999995E-2</v>
      </c>
      <c r="CX64">
        <v>7.6999999999999999E-2</v>
      </c>
      <c r="CY64">
        <v>0.113</v>
      </c>
      <c r="CZ64">
        <v>3.5000000000000003E-2</v>
      </c>
      <c r="DA64">
        <v>3.6999999999999998E-2</v>
      </c>
      <c r="DF64">
        <v>0.309</v>
      </c>
      <c r="DG64">
        <v>2.9980000000000002</v>
      </c>
      <c r="DH64">
        <v>9.8000000000000004E-2</v>
      </c>
      <c r="DI64">
        <v>0.29899999999999999</v>
      </c>
      <c r="DJ64">
        <v>7.8E-2</v>
      </c>
      <c r="DM64">
        <v>4.9000000000000002E-2</v>
      </c>
    </row>
    <row r="66" spans="1:3" x14ac:dyDescent="0.3">
      <c r="A66" s="166" t="s">
        <v>623</v>
      </c>
      <c r="B66" s="167"/>
      <c r="C66" s="168"/>
    </row>
    <row r="67" spans="1:3" x14ac:dyDescent="0.3">
      <c r="A67" s="169"/>
      <c r="B67" s="170"/>
      <c r="C67" s="171"/>
    </row>
    <row r="68" spans="1:3" x14ac:dyDescent="0.3">
      <c r="A68" s="169"/>
      <c r="B68" s="170"/>
      <c r="C68" s="171"/>
    </row>
    <row r="69" spans="1:3" x14ac:dyDescent="0.3">
      <c r="A69" s="172"/>
      <c r="B69" s="173"/>
      <c r="C69" s="174"/>
    </row>
    <row r="70" spans="1:3" x14ac:dyDescent="0.3">
      <c r="A70" s="175"/>
      <c r="B70" s="176"/>
      <c r="C70" s="177"/>
    </row>
    <row r="71" spans="1:3" x14ac:dyDescent="0.3">
      <c r="A71" s="69" t="s">
        <v>619</v>
      </c>
      <c r="B71"/>
      <c r="C71"/>
    </row>
    <row r="72" spans="1:3" x14ac:dyDescent="0.3">
      <c r="A72" s="69" t="s">
        <v>620</v>
      </c>
      <c r="B72"/>
      <c r="C72"/>
    </row>
    <row r="73" spans="1:3" x14ac:dyDescent="0.3">
      <c r="B73"/>
      <c r="C73"/>
    </row>
    <row r="74" spans="1:3" ht="15" customHeight="1" x14ac:dyDescent="0.3">
      <c r="A74" s="166" t="s">
        <v>639</v>
      </c>
      <c r="B74" s="167"/>
      <c r="C74" s="168"/>
    </row>
    <row r="75" spans="1:3" ht="15" customHeight="1" x14ac:dyDescent="0.3">
      <c r="A75" s="185"/>
      <c r="B75" s="186"/>
      <c r="C75" s="187"/>
    </row>
    <row r="76" spans="1:3" ht="15" customHeight="1" x14ac:dyDescent="0.3">
      <c r="A76" s="69" t="s">
        <v>640</v>
      </c>
    </row>
    <row r="78" spans="1:3" x14ac:dyDescent="0.3">
      <c r="A78" s="157" t="s">
        <v>621</v>
      </c>
      <c r="B78" s="158"/>
      <c r="C78" s="159"/>
    </row>
    <row r="79" spans="1:3" x14ac:dyDescent="0.3">
      <c r="A79" s="160"/>
      <c r="B79" s="161"/>
      <c r="C79" s="162"/>
    </row>
    <row r="80" spans="1:3" x14ac:dyDescent="0.3">
      <c r="A80" s="163"/>
      <c r="B80" s="164"/>
      <c r="C80" s="165"/>
    </row>
    <row r="81" spans="1:1" x14ac:dyDescent="0.3">
      <c r="A81" s="69" t="s">
        <v>622</v>
      </c>
    </row>
  </sheetData>
  <sheetProtection password="E334" sheet="1" objects="1" scenarios="1"/>
  <mergeCells count="44">
    <mergeCell ref="A78:C80"/>
    <mergeCell ref="A1:A2"/>
    <mergeCell ref="B1:C1"/>
    <mergeCell ref="B2:C2"/>
    <mergeCell ref="A66:C70"/>
    <mergeCell ref="A3:C3"/>
    <mergeCell ref="A74:C75"/>
    <mergeCell ref="B54:B55"/>
    <mergeCell ref="BT1:BU1"/>
    <mergeCell ref="AQ1:AR1"/>
    <mergeCell ref="D1:J1"/>
    <mergeCell ref="K1:N1"/>
    <mergeCell ref="O1:T1"/>
    <mergeCell ref="U1:Y1"/>
    <mergeCell ref="Z1:AA1"/>
    <mergeCell ref="AD1:AE1"/>
    <mergeCell ref="AF1:AG1"/>
    <mergeCell ref="AH1:AI1"/>
    <mergeCell ref="AJ1:AL1"/>
    <mergeCell ref="AM1:AN1"/>
    <mergeCell ref="AO1:AP1"/>
    <mergeCell ref="BE1:BF1"/>
    <mergeCell ref="BG1:BI1"/>
    <mergeCell ref="BL1:BM1"/>
    <mergeCell ref="BN1:BP1"/>
    <mergeCell ref="BQ1:BS1"/>
    <mergeCell ref="AS1:AU1"/>
    <mergeCell ref="AV1:AX1"/>
    <mergeCell ref="AY1:AZ1"/>
    <mergeCell ref="BA1:BB1"/>
    <mergeCell ref="BC1:BD1"/>
    <mergeCell ref="BV1:BW1"/>
    <mergeCell ref="DF1:DG1"/>
    <mergeCell ref="BX1:BY1"/>
    <mergeCell ref="BZ1:CC1"/>
    <mergeCell ref="CG1:CH1"/>
    <mergeCell ref="CJ1:CK1"/>
    <mergeCell ref="CM1:CO1"/>
    <mergeCell ref="CP1:CR1"/>
    <mergeCell ref="CS1:CV1"/>
    <mergeCell ref="CW1:CY1"/>
    <mergeCell ref="CZ1:DA1"/>
    <mergeCell ref="DB1:DC1"/>
    <mergeCell ref="DD1:DE1"/>
  </mergeCells>
  <hyperlinks>
    <hyperlink ref="A78:C80" r:id="rId1" display="Мы выбираем мир без насилия, здоровье и жизнь! " xr:uid="{00000000-0004-0000-0100-000000000000}"/>
  </hyperlinks>
  <pageMargins left="0.7" right="0.7" top="0.75" bottom="0.75" header="0.3" footer="0.3"/>
  <pageSetup paperSize="9" orientation="portrait" horizontalDpi="180" verticalDpi="18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4"/>
  <sheetViews>
    <sheetView workbookViewId="0">
      <pane xSplit="3" ySplit="2" topLeftCell="D43" activePane="bottomRight" state="frozen"/>
      <selection pane="topRight" activeCell="D1" sqref="D1"/>
      <selection pane="bottomLeft" activeCell="A3" sqref="A3"/>
      <selection pane="bottomRight" activeCell="AK67" sqref="AK67"/>
    </sheetView>
  </sheetViews>
  <sheetFormatPr defaultRowHeight="14.4" x14ac:dyDescent="0.3"/>
  <cols>
    <col min="1" max="1" width="25.88671875" customWidth="1"/>
    <col min="2" max="2" width="11" style="6" customWidth="1"/>
    <col min="3" max="3" width="9.109375" style="6"/>
  </cols>
  <sheetData>
    <row r="1" spans="1:32" s="1" customFormat="1" x14ac:dyDescent="0.3">
      <c r="A1" s="178"/>
      <c r="B1" s="181" t="s">
        <v>612</v>
      </c>
      <c r="C1" s="181"/>
      <c r="D1" s="1" t="s">
        <v>148</v>
      </c>
      <c r="E1" s="156" t="s">
        <v>149</v>
      </c>
      <c r="F1" s="156"/>
      <c r="G1" s="156"/>
      <c r="H1" s="156" t="s">
        <v>151</v>
      </c>
      <c r="I1" s="156"/>
      <c r="J1" s="156"/>
      <c r="K1" s="156" t="s">
        <v>152</v>
      </c>
      <c r="L1" s="156"/>
      <c r="M1" s="156" t="s">
        <v>153</v>
      </c>
      <c r="N1" s="156"/>
      <c r="O1" s="156" t="s">
        <v>155</v>
      </c>
      <c r="P1" s="156"/>
      <c r="Q1" s="1" t="s">
        <v>156</v>
      </c>
      <c r="R1" s="1" t="s">
        <v>158</v>
      </c>
      <c r="S1" s="156" t="s">
        <v>159</v>
      </c>
      <c r="T1" s="156"/>
      <c r="U1" s="156"/>
      <c r="V1" s="156"/>
      <c r="W1" s="156" t="s">
        <v>164</v>
      </c>
      <c r="X1" s="156"/>
      <c r="Y1" s="156" t="s">
        <v>165</v>
      </c>
      <c r="Z1" s="156"/>
      <c r="AA1" s="1" t="s">
        <v>166</v>
      </c>
      <c r="AB1" s="156" t="s">
        <v>167</v>
      </c>
      <c r="AC1" s="156"/>
      <c r="AD1" s="156" t="s">
        <v>168</v>
      </c>
      <c r="AE1" s="156"/>
      <c r="AF1" s="1" t="s">
        <v>169</v>
      </c>
    </row>
    <row r="2" spans="1:32" x14ac:dyDescent="0.3">
      <c r="A2" s="179"/>
      <c r="B2" s="180" t="s">
        <v>613</v>
      </c>
      <c r="C2" s="180"/>
      <c r="D2" s="12" t="s">
        <v>71</v>
      </c>
      <c r="E2" s="12" t="s">
        <v>71</v>
      </c>
      <c r="F2" s="9" t="s">
        <v>150</v>
      </c>
      <c r="G2" s="11" t="s">
        <v>154</v>
      </c>
      <c r="H2" s="12" t="s">
        <v>71</v>
      </c>
      <c r="I2" s="9" t="s">
        <v>150</v>
      </c>
      <c r="J2" s="11" t="s">
        <v>154</v>
      </c>
      <c r="K2" s="12" t="s">
        <v>71</v>
      </c>
      <c r="L2" s="11" t="s">
        <v>154</v>
      </c>
      <c r="M2" s="12" t="s">
        <v>71</v>
      </c>
      <c r="N2" s="11" t="s">
        <v>154</v>
      </c>
      <c r="O2" s="12" t="s">
        <v>71</v>
      </c>
      <c r="P2" s="11" t="s">
        <v>154</v>
      </c>
      <c r="Q2" s="12" t="s">
        <v>157</v>
      </c>
      <c r="R2" s="12" t="s">
        <v>157</v>
      </c>
      <c r="S2" s="12" t="s">
        <v>160</v>
      </c>
      <c r="T2" s="9" t="s">
        <v>161</v>
      </c>
      <c r="U2" s="17" t="s">
        <v>162</v>
      </c>
      <c r="V2" s="17" t="s">
        <v>163</v>
      </c>
      <c r="W2" s="12" t="s">
        <v>157</v>
      </c>
      <c r="X2" s="11" t="s">
        <v>154</v>
      </c>
      <c r="Y2" s="12" t="s">
        <v>157</v>
      </c>
      <c r="Z2" s="11" t="s">
        <v>154</v>
      </c>
      <c r="AA2" s="12" t="s">
        <v>71</v>
      </c>
      <c r="AB2" s="12" t="s">
        <v>157</v>
      </c>
      <c r="AC2" s="11" t="s">
        <v>154</v>
      </c>
      <c r="AD2" s="12" t="s">
        <v>157</v>
      </c>
      <c r="AE2" s="11" t="s">
        <v>154</v>
      </c>
    </row>
    <row r="3" spans="1:32" x14ac:dyDescent="0.3">
      <c r="A3" s="182" t="s">
        <v>521</v>
      </c>
      <c r="B3" s="183"/>
      <c r="C3" s="18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1:32" s="38" customFormat="1" x14ac:dyDescent="0.3">
      <c r="A4" s="28" t="s">
        <v>1</v>
      </c>
      <c r="B4" s="40" t="s">
        <v>31</v>
      </c>
      <c r="C4" s="40" t="s">
        <v>470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</row>
    <row r="5" spans="1:32" x14ac:dyDescent="0.3">
      <c r="A5" t="s">
        <v>5</v>
      </c>
      <c r="B5" s="6" t="s">
        <v>636</v>
      </c>
      <c r="D5">
        <v>4.07</v>
      </c>
      <c r="E5">
        <v>5.31</v>
      </c>
      <c r="F5">
        <v>5.79</v>
      </c>
      <c r="G5">
        <v>2.52</v>
      </c>
      <c r="H5">
        <v>4.7</v>
      </c>
      <c r="I5">
        <v>4.51</v>
      </c>
      <c r="J5">
        <v>2.5299999999999998</v>
      </c>
      <c r="K5">
        <v>5.2</v>
      </c>
      <c r="L5">
        <v>1.7</v>
      </c>
      <c r="M5">
        <v>3.91</v>
      </c>
      <c r="N5">
        <v>1.85</v>
      </c>
      <c r="O5">
        <v>6.5</v>
      </c>
      <c r="P5">
        <v>1.55</v>
      </c>
      <c r="Q5">
        <v>3.48</v>
      </c>
      <c r="R5">
        <v>2.2799999999999998</v>
      </c>
      <c r="S5">
        <v>46.99</v>
      </c>
      <c r="T5">
        <v>3</v>
      </c>
      <c r="U5">
        <v>94.99</v>
      </c>
      <c r="V5">
        <v>67.62</v>
      </c>
      <c r="W5">
        <v>4.7300000000000004</v>
      </c>
      <c r="X5">
        <v>1.2</v>
      </c>
      <c r="Y5">
        <v>5.23</v>
      </c>
      <c r="Z5">
        <v>2.0299999999999998</v>
      </c>
      <c r="AA5">
        <v>6.96</v>
      </c>
      <c r="AB5">
        <v>3.75</v>
      </c>
      <c r="AC5">
        <v>5</v>
      </c>
      <c r="AD5">
        <v>4.6900000000000004</v>
      </c>
      <c r="AE5">
        <v>3.3</v>
      </c>
      <c r="AF5">
        <v>5.95</v>
      </c>
    </row>
    <row r="6" spans="1:32" x14ac:dyDescent="0.3">
      <c r="A6" t="s">
        <v>0</v>
      </c>
      <c r="B6" s="6" t="s">
        <v>655</v>
      </c>
      <c r="D6">
        <v>654</v>
      </c>
      <c r="E6">
        <v>628</v>
      </c>
      <c r="F6">
        <v>629</v>
      </c>
      <c r="G6">
        <v>646</v>
      </c>
      <c r="H6">
        <v>575</v>
      </c>
      <c r="I6">
        <v>590</v>
      </c>
      <c r="J6">
        <v>595</v>
      </c>
      <c r="K6">
        <v>553</v>
      </c>
      <c r="L6">
        <v>574</v>
      </c>
      <c r="M6">
        <v>562</v>
      </c>
      <c r="N6">
        <v>567</v>
      </c>
      <c r="O6">
        <v>567</v>
      </c>
      <c r="P6">
        <v>585</v>
      </c>
      <c r="Q6">
        <v>656</v>
      </c>
      <c r="R6">
        <v>673</v>
      </c>
      <c r="S6">
        <v>354</v>
      </c>
      <c r="T6">
        <v>660</v>
      </c>
      <c r="U6">
        <v>19</v>
      </c>
      <c r="V6">
        <v>230</v>
      </c>
      <c r="W6">
        <v>584</v>
      </c>
      <c r="X6">
        <v>582</v>
      </c>
      <c r="Y6">
        <v>559</v>
      </c>
      <c r="Z6">
        <v>574</v>
      </c>
      <c r="AA6">
        <v>534</v>
      </c>
      <c r="AB6">
        <v>631</v>
      </c>
      <c r="AC6">
        <v>567</v>
      </c>
      <c r="AD6">
        <v>573</v>
      </c>
      <c r="AE6">
        <v>565</v>
      </c>
      <c r="AF6">
        <v>525</v>
      </c>
    </row>
    <row r="7" spans="1:32" x14ac:dyDescent="0.3">
      <c r="A7" t="s">
        <v>6</v>
      </c>
      <c r="B7" s="6" t="s">
        <v>637</v>
      </c>
      <c r="C7" s="6" t="s">
        <v>555</v>
      </c>
      <c r="D7">
        <v>15.23</v>
      </c>
      <c r="E7">
        <v>14.95</v>
      </c>
      <c r="F7">
        <v>13.7</v>
      </c>
      <c r="G7">
        <v>15.03</v>
      </c>
      <c r="H7" s="35">
        <v>21.22</v>
      </c>
      <c r="I7" s="35">
        <v>21.4</v>
      </c>
      <c r="J7" s="35">
        <v>21.06</v>
      </c>
      <c r="K7" s="35">
        <v>18.22</v>
      </c>
      <c r="L7">
        <v>15.31</v>
      </c>
      <c r="M7" s="35">
        <v>20.27</v>
      </c>
      <c r="N7" s="35">
        <v>20.95</v>
      </c>
      <c r="O7" s="36">
        <v>25.8</v>
      </c>
      <c r="P7" s="36">
        <v>23.68</v>
      </c>
      <c r="Q7">
        <v>14.32</v>
      </c>
      <c r="R7">
        <v>13.69</v>
      </c>
      <c r="S7">
        <v>3.33</v>
      </c>
      <c r="T7">
        <v>6.88</v>
      </c>
      <c r="U7">
        <v>0.72</v>
      </c>
      <c r="V7">
        <v>2.29</v>
      </c>
      <c r="W7" s="35">
        <v>20.78</v>
      </c>
      <c r="X7" s="35">
        <v>19.329999999999998</v>
      </c>
      <c r="Y7" s="39">
        <v>30.23</v>
      </c>
      <c r="Z7" s="39">
        <v>29.84</v>
      </c>
      <c r="AA7" s="35">
        <v>18.29</v>
      </c>
      <c r="AB7" s="36">
        <v>20.45</v>
      </c>
      <c r="AC7">
        <v>16.96</v>
      </c>
      <c r="AD7" s="35">
        <v>17.73</v>
      </c>
      <c r="AE7">
        <v>16.96</v>
      </c>
      <c r="AF7" s="35">
        <v>17.989999999999998</v>
      </c>
    </row>
    <row r="8" spans="1:32" x14ac:dyDescent="0.3">
      <c r="A8" t="s">
        <v>7</v>
      </c>
      <c r="B8" s="6" t="s">
        <v>455</v>
      </c>
      <c r="D8" s="36">
        <v>65.209999999999994</v>
      </c>
      <c r="E8" s="36">
        <v>60.75</v>
      </c>
      <c r="F8" s="36">
        <v>61.15</v>
      </c>
      <c r="G8" s="36">
        <v>62.4</v>
      </c>
      <c r="H8" s="35">
        <v>49.42</v>
      </c>
      <c r="I8" s="35">
        <v>52.52</v>
      </c>
      <c r="J8" s="35">
        <v>52.05</v>
      </c>
      <c r="K8">
        <v>43.85</v>
      </c>
      <c r="L8">
        <v>46.35</v>
      </c>
      <c r="M8">
        <v>45.39</v>
      </c>
      <c r="N8">
        <v>44.82</v>
      </c>
      <c r="O8" s="35">
        <v>49.24</v>
      </c>
      <c r="P8" s="35">
        <v>49.66</v>
      </c>
      <c r="Q8" s="36">
        <v>66.430000000000007</v>
      </c>
      <c r="R8" s="39">
        <v>68.37</v>
      </c>
      <c r="S8">
        <v>33.49</v>
      </c>
      <c r="T8" s="36">
        <v>64.53</v>
      </c>
      <c r="U8">
        <v>0.2</v>
      </c>
      <c r="V8">
        <v>23.84</v>
      </c>
      <c r="W8" s="35">
        <v>51.46</v>
      </c>
      <c r="X8" s="35">
        <v>49.8</v>
      </c>
      <c r="Y8" s="35">
        <v>49.05</v>
      </c>
      <c r="Z8" s="35">
        <v>49.05</v>
      </c>
      <c r="AA8">
        <v>42.16</v>
      </c>
      <c r="AB8" s="36">
        <v>61.21</v>
      </c>
      <c r="AC8" s="35">
        <v>48</v>
      </c>
      <c r="AD8" s="35">
        <v>49.67</v>
      </c>
      <c r="AE8" s="35">
        <v>48</v>
      </c>
      <c r="AF8">
        <v>41.56</v>
      </c>
    </row>
    <row r="9" spans="1:32" x14ac:dyDescent="0.3">
      <c r="A9" t="s">
        <v>8</v>
      </c>
      <c r="B9" s="6" t="s">
        <v>635</v>
      </c>
      <c r="D9">
        <v>13.71</v>
      </c>
      <c r="E9">
        <v>16.7</v>
      </c>
      <c r="F9">
        <v>17</v>
      </c>
      <c r="G9">
        <v>17.600000000000001</v>
      </c>
      <c r="H9">
        <v>21.67</v>
      </c>
      <c r="I9">
        <v>18.670000000000002</v>
      </c>
      <c r="J9">
        <v>21.2</v>
      </c>
      <c r="K9">
        <v>30.19</v>
      </c>
      <c r="L9">
        <v>32.69</v>
      </c>
      <c r="M9">
        <v>27.51</v>
      </c>
      <c r="N9">
        <v>29.38</v>
      </c>
      <c r="O9">
        <v>16.13</v>
      </c>
      <c r="P9">
        <v>21.51</v>
      </c>
      <c r="Q9">
        <v>12.27</v>
      </c>
      <c r="R9">
        <v>13.08</v>
      </c>
      <c r="S9">
        <v>15.23</v>
      </c>
      <c r="T9">
        <v>23.65</v>
      </c>
      <c r="U9">
        <v>3.71</v>
      </c>
      <c r="V9">
        <v>5.54</v>
      </c>
      <c r="W9">
        <v>20</v>
      </c>
      <c r="X9">
        <v>24.07</v>
      </c>
      <c r="Y9">
        <v>10.71</v>
      </c>
      <c r="Z9">
        <v>14.71</v>
      </c>
      <c r="AA9">
        <v>28.88</v>
      </c>
      <c r="AB9">
        <v>11.73</v>
      </c>
      <c r="AC9">
        <v>26.04</v>
      </c>
      <c r="AD9">
        <v>23.45</v>
      </c>
      <c r="AE9">
        <v>25.74</v>
      </c>
      <c r="AF9">
        <v>28.13</v>
      </c>
    </row>
    <row r="10" spans="1:32" x14ac:dyDescent="0.3">
      <c r="A10" t="s">
        <v>33</v>
      </c>
      <c r="B10" s="6" t="s">
        <v>468</v>
      </c>
      <c r="D10">
        <v>6.7</v>
      </c>
      <c r="E10" s="35">
        <v>9.6999999999999993</v>
      </c>
      <c r="F10" s="35">
        <v>11</v>
      </c>
      <c r="G10" s="35">
        <v>9.4</v>
      </c>
      <c r="H10" s="35">
        <v>12.2</v>
      </c>
      <c r="I10" s="35">
        <v>9.9</v>
      </c>
      <c r="J10" s="35">
        <v>10.9</v>
      </c>
      <c r="K10">
        <v>3.3</v>
      </c>
      <c r="L10">
        <v>3</v>
      </c>
      <c r="M10" s="35">
        <v>10.3</v>
      </c>
      <c r="N10" s="35">
        <v>9.9</v>
      </c>
      <c r="O10">
        <v>8.5</v>
      </c>
      <c r="P10">
        <v>8</v>
      </c>
      <c r="Q10">
        <v>7.5</v>
      </c>
      <c r="R10">
        <v>3.7</v>
      </c>
      <c r="S10" s="35">
        <v>9</v>
      </c>
      <c r="T10" s="36">
        <v>16.3</v>
      </c>
      <c r="U10">
        <v>1.1000000000000001</v>
      </c>
      <c r="V10">
        <v>2.2000000000000002</v>
      </c>
      <c r="W10">
        <v>8.6</v>
      </c>
      <c r="X10" s="35">
        <v>11.1</v>
      </c>
      <c r="Y10">
        <v>6</v>
      </c>
      <c r="Z10">
        <v>6.5</v>
      </c>
      <c r="AA10" s="39">
        <v>27.3</v>
      </c>
      <c r="AB10" s="35">
        <v>11.6</v>
      </c>
      <c r="AC10" s="36">
        <v>16.899999999999999</v>
      </c>
      <c r="AD10" s="35">
        <v>11.8</v>
      </c>
      <c r="AE10" s="36">
        <v>14</v>
      </c>
      <c r="AF10" s="36">
        <v>19.5</v>
      </c>
    </row>
    <row r="11" spans="1:32" x14ac:dyDescent="0.3">
      <c r="A11" t="s">
        <v>32</v>
      </c>
      <c r="D11">
        <v>2.61</v>
      </c>
      <c r="E11">
        <v>4.34</v>
      </c>
      <c r="F11">
        <v>3.49</v>
      </c>
      <c r="G11">
        <v>4.8899999999999997</v>
      </c>
      <c r="H11">
        <v>3.89</v>
      </c>
      <c r="I11">
        <v>4.63</v>
      </c>
      <c r="J11">
        <v>4.93</v>
      </c>
      <c r="K11">
        <v>5.91</v>
      </c>
      <c r="L11">
        <v>5.01</v>
      </c>
      <c r="M11">
        <v>7.66</v>
      </c>
      <c r="N11">
        <v>7.74</v>
      </c>
      <c r="O11">
        <v>3.97</v>
      </c>
      <c r="P11">
        <v>4.18</v>
      </c>
      <c r="Q11">
        <v>2.33</v>
      </c>
      <c r="R11">
        <v>3.59</v>
      </c>
      <c r="S11">
        <v>6.23</v>
      </c>
      <c r="T11">
        <v>7.35</v>
      </c>
      <c r="U11">
        <v>2.61</v>
      </c>
      <c r="V11">
        <v>3.34</v>
      </c>
      <c r="W11">
        <v>2.62</v>
      </c>
      <c r="X11">
        <v>2.73</v>
      </c>
      <c r="Y11">
        <v>1.4</v>
      </c>
      <c r="Z11">
        <v>1.29</v>
      </c>
      <c r="AA11">
        <v>1.55</v>
      </c>
      <c r="AB11">
        <v>0.48</v>
      </c>
      <c r="AC11">
        <v>0.48</v>
      </c>
      <c r="AD11">
        <v>0.3</v>
      </c>
      <c r="AF11">
        <v>2.99</v>
      </c>
    </row>
    <row r="12" spans="1:32" s="38" customFormat="1" x14ac:dyDescent="0.3">
      <c r="A12" s="28" t="s">
        <v>2</v>
      </c>
      <c r="B12" s="29"/>
      <c r="C12" s="29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</row>
    <row r="13" spans="1:32" x14ac:dyDescent="0.3">
      <c r="A13" t="s">
        <v>9</v>
      </c>
      <c r="B13" s="6">
        <v>1000</v>
      </c>
      <c r="C13" s="6">
        <v>2500</v>
      </c>
      <c r="D13">
        <v>98</v>
      </c>
      <c r="E13">
        <v>114</v>
      </c>
      <c r="F13">
        <v>149</v>
      </c>
      <c r="G13">
        <v>123</v>
      </c>
      <c r="H13" s="35">
        <v>264</v>
      </c>
      <c r="I13" s="35">
        <v>236</v>
      </c>
      <c r="J13" s="35">
        <v>267</v>
      </c>
      <c r="K13">
        <v>37</v>
      </c>
      <c r="L13">
        <v>45</v>
      </c>
      <c r="M13">
        <v>105</v>
      </c>
      <c r="N13">
        <v>107</v>
      </c>
      <c r="O13">
        <v>92</v>
      </c>
      <c r="P13">
        <v>54</v>
      </c>
      <c r="Q13">
        <v>160</v>
      </c>
      <c r="R13">
        <v>16</v>
      </c>
      <c r="S13">
        <v>14</v>
      </c>
      <c r="T13">
        <v>26</v>
      </c>
      <c r="U13">
        <v>24</v>
      </c>
      <c r="V13">
        <v>16</v>
      </c>
      <c r="W13">
        <v>78</v>
      </c>
      <c r="X13">
        <v>70</v>
      </c>
      <c r="Y13">
        <v>46</v>
      </c>
      <c r="Z13">
        <v>52</v>
      </c>
      <c r="AA13" s="35">
        <v>255</v>
      </c>
      <c r="AB13">
        <v>60</v>
      </c>
      <c r="AC13">
        <v>131</v>
      </c>
      <c r="AD13" s="39">
        <v>975</v>
      </c>
      <c r="AE13" s="39">
        <v>989</v>
      </c>
      <c r="AF13" s="39">
        <v>1438</v>
      </c>
    </row>
    <row r="14" spans="1:32" x14ac:dyDescent="0.3">
      <c r="A14" t="s">
        <v>10</v>
      </c>
      <c r="B14" s="6" t="s">
        <v>626</v>
      </c>
      <c r="C14" s="6" t="s">
        <v>634</v>
      </c>
      <c r="D14">
        <v>2.91</v>
      </c>
      <c r="E14">
        <v>4.7</v>
      </c>
      <c r="F14">
        <v>3.3</v>
      </c>
      <c r="G14">
        <v>4.38</v>
      </c>
      <c r="H14">
        <v>3.72</v>
      </c>
      <c r="I14">
        <v>3.28</v>
      </c>
      <c r="J14">
        <v>3.83</v>
      </c>
      <c r="K14" s="35">
        <v>6.68</v>
      </c>
      <c r="L14" s="35">
        <v>6</v>
      </c>
      <c r="M14">
        <v>3.92</v>
      </c>
      <c r="N14" s="2">
        <v>4.03</v>
      </c>
      <c r="O14" s="2">
        <v>4.58</v>
      </c>
      <c r="P14">
        <v>2.2599999999999998</v>
      </c>
      <c r="Q14">
        <v>2.4300000000000002</v>
      </c>
      <c r="R14" s="35">
        <v>5.53</v>
      </c>
      <c r="S14">
        <v>2.4300000000000002</v>
      </c>
      <c r="T14">
        <v>3.32</v>
      </c>
      <c r="U14">
        <v>0.28999999999999998</v>
      </c>
      <c r="V14">
        <v>1.64</v>
      </c>
      <c r="W14" s="35">
        <v>5.25</v>
      </c>
      <c r="X14">
        <v>3.8</v>
      </c>
      <c r="Y14" s="36">
        <v>8.82</v>
      </c>
      <c r="Z14" s="36">
        <v>8.07</v>
      </c>
      <c r="AA14" s="35">
        <v>5.73</v>
      </c>
      <c r="AB14" s="35">
        <v>6.36</v>
      </c>
      <c r="AC14" s="35">
        <v>7.78</v>
      </c>
      <c r="AD14" s="39">
        <v>14.55</v>
      </c>
      <c r="AE14" s="39">
        <v>14.76</v>
      </c>
      <c r="AF14" s="34">
        <v>9.76</v>
      </c>
    </row>
    <row r="15" spans="1:32" x14ac:dyDescent="0.3">
      <c r="A15" t="s">
        <v>11</v>
      </c>
      <c r="B15" s="6" t="s">
        <v>627</v>
      </c>
      <c r="C15" s="6">
        <v>350</v>
      </c>
      <c r="D15">
        <v>158</v>
      </c>
      <c r="E15">
        <v>163</v>
      </c>
      <c r="F15">
        <v>160</v>
      </c>
      <c r="G15">
        <v>173</v>
      </c>
      <c r="H15" s="35">
        <v>268</v>
      </c>
      <c r="I15" s="35">
        <v>268</v>
      </c>
      <c r="J15" s="35">
        <v>281</v>
      </c>
      <c r="K15" s="35">
        <v>292</v>
      </c>
      <c r="L15" s="35">
        <v>260</v>
      </c>
      <c r="M15">
        <v>121</v>
      </c>
      <c r="N15">
        <v>109</v>
      </c>
      <c r="O15">
        <v>168</v>
      </c>
      <c r="P15">
        <v>176</v>
      </c>
      <c r="Q15" s="34">
        <v>376</v>
      </c>
      <c r="R15" s="35">
        <v>251</v>
      </c>
      <c r="S15">
        <v>32</v>
      </c>
      <c r="T15">
        <v>90</v>
      </c>
      <c r="U15">
        <v>25</v>
      </c>
      <c r="V15">
        <v>37</v>
      </c>
      <c r="W15" s="34">
        <v>325</v>
      </c>
      <c r="X15">
        <v>129</v>
      </c>
      <c r="Y15" s="39">
        <v>592</v>
      </c>
      <c r="Z15" s="39">
        <v>550</v>
      </c>
      <c r="AA15" s="34">
        <v>392</v>
      </c>
      <c r="AB15" s="34">
        <v>345</v>
      </c>
      <c r="AC15" s="34">
        <v>346</v>
      </c>
      <c r="AD15" s="34">
        <v>351</v>
      </c>
      <c r="AE15" s="34">
        <v>356</v>
      </c>
      <c r="AF15" s="34">
        <v>347</v>
      </c>
    </row>
    <row r="16" spans="1:32" x14ac:dyDescent="0.3">
      <c r="A16" t="s">
        <v>12</v>
      </c>
      <c r="B16" s="6" t="s">
        <v>460</v>
      </c>
      <c r="C16" s="6">
        <v>4000</v>
      </c>
      <c r="D16">
        <v>346</v>
      </c>
      <c r="E16">
        <v>290</v>
      </c>
      <c r="F16">
        <v>310</v>
      </c>
      <c r="G16">
        <v>310</v>
      </c>
      <c r="H16">
        <v>484</v>
      </c>
      <c r="I16">
        <v>481</v>
      </c>
      <c r="J16">
        <v>470</v>
      </c>
      <c r="K16">
        <v>593</v>
      </c>
      <c r="L16">
        <v>490</v>
      </c>
      <c r="M16">
        <v>490</v>
      </c>
      <c r="N16">
        <v>469</v>
      </c>
      <c r="O16">
        <v>376</v>
      </c>
      <c r="P16">
        <v>358</v>
      </c>
      <c r="Q16">
        <v>725</v>
      </c>
      <c r="R16">
        <v>575</v>
      </c>
      <c r="S16">
        <v>113</v>
      </c>
      <c r="T16">
        <v>206</v>
      </c>
      <c r="U16">
        <v>20</v>
      </c>
      <c r="V16">
        <v>100</v>
      </c>
      <c r="W16">
        <v>660</v>
      </c>
      <c r="X16">
        <v>1155</v>
      </c>
      <c r="Y16">
        <v>1233</v>
      </c>
      <c r="Z16">
        <v>1174</v>
      </c>
      <c r="AA16">
        <v>642</v>
      </c>
      <c r="AB16">
        <v>667</v>
      </c>
      <c r="AC16">
        <v>774</v>
      </c>
      <c r="AD16">
        <v>629</v>
      </c>
      <c r="AE16">
        <v>638</v>
      </c>
      <c r="AF16">
        <v>870</v>
      </c>
    </row>
    <row r="17" spans="1:32" x14ac:dyDescent="0.3">
      <c r="A17" t="s">
        <v>13</v>
      </c>
      <c r="B17" s="6" t="s">
        <v>461</v>
      </c>
      <c r="C17" s="6" t="s">
        <v>455</v>
      </c>
      <c r="D17">
        <v>441</v>
      </c>
      <c r="E17" s="35">
        <v>680</v>
      </c>
      <c r="F17" s="35">
        <v>658</v>
      </c>
      <c r="G17" s="35">
        <v>755</v>
      </c>
      <c r="H17" s="35">
        <v>705</v>
      </c>
      <c r="I17" s="35">
        <v>659</v>
      </c>
      <c r="J17" s="35">
        <v>712</v>
      </c>
      <c r="K17" s="35">
        <v>660</v>
      </c>
      <c r="L17" s="35">
        <v>565</v>
      </c>
      <c r="M17" s="34">
        <v>1025</v>
      </c>
      <c r="N17" s="34">
        <v>1007</v>
      </c>
      <c r="O17" s="35">
        <v>705</v>
      </c>
      <c r="P17" s="35">
        <v>658</v>
      </c>
      <c r="Q17" s="35">
        <v>659</v>
      </c>
      <c r="R17" s="35">
        <v>597</v>
      </c>
      <c r="S17">
        <v>356</v>
      </c>
      <c r="T17" s="35">
        <v>543</v>
      </c>
      <c r="U17">
        <v>250</v>
      </c>
      <c r="V17">
        <v>263</v>
      </c>
      <c r="W17" s="35">
        <v>645</v>
      </c>
      <c r="X17" s="36">
        <v>850</v>
      </c>
      <c r="Y17" s="36">
        <v>809</v>
      </c>
      <c r="Z17" s="36">
        <v>788</v>
      </c>
      <c r="AA17" s="36">
        <v>813</v>
      </c>
      <c r="AB17">
        <v>370</v>
      </c>
      <c r="AC17" s="35">
        <v>406</v>
      </c>
      <c r="AD17" s="35">
        <v>468</v>
      </c>
      <c r="AE17" s="35">
        <v>475</v>
      </c>
      <c r="AF17" s="36">
        <v>719</v>
      </c>
    </row>
    <row r="18" spans="1:32" x14ac:dyDescent="0.3">
      <c r="A18" t="s">
        <v>14</v>
      </c>
      <c r="B18" s="6" t="s">
        <v>464</v>
      </c>
      <c r="C18" s="6">
        <v>2300</v>
      </c>
      <c r="D18">
        <v>2</v>
      </c>
      <c r="E18">
        <v>0</v>
      </c>
      <c r="F18">
        <v>0</v>
      </c>
      <c r="G18">
        <v>0</v>
      </c>
      <c r="H18">
        <v>1</v>
      </c>
      <c r="I18">
        <v>19</v>
      </c>
      <c r="J18">
        <v>3</v>
      </c>
      <c r="K18">
        <v>12</v>
      </c>
      <c r="L18">
        <v>16</v>
      </c>
      <c r="M18">
        <v>1</v>
      </c>
      <c r="N18">
        <v>6</v>
      </c>
      <c r="O18">
        <v>18</v>
      </c>
      <c r="P18">
        <v>6</v>
      </c>
      <c r="Q18">
        <v>3</v>
      </c>
      <c r="R18">
        <v>2</v>
      </c>
      <c r="S18">
        <v>20</v>
      </c>
      <c r="T18">
        <v>37</v>
      </c>
      <c r="U18" s="35">
        <v>105</v>
      </c>
      <c r="V18">
        <v>15</v>
      </c>
      <c r="W18">
        <v>9</v>
      </c>
      <c r="X18">
        <v>3</v>
      </c>
      <c r="Y18">
        <v>7</v>
      </c>
      <c r="Z18">
        <v>18</v>
      </c>
      <c r="AA18">
        <v>30</v>
      </c>
      <c r="AB18" s="35">
        <v>47</v>
      </c>
      <c r="AC18" s="35">
        <v>39</v>
      </c>
      <c r="AD18">
        <v>11</v>
      </c>
      <c r="AE18">
        <v>11</v>
      </c>
      <c r="AF18">
        <v>26</v>
      </c>
    </row>
    <row r="19" spans="1:32" x14ac:dyDescent="0.3">
      <c r="A19" t="s">
        <v>15</v>
      </c>
      <c r="B19" s="6" t="s">
        <v>629</v>
      </c>
      <c r="C19" s="6">
        <v>40</v>
      </c>
      <c r="D19">
        <v>3.09</v>
      </c>
      <c r="E19">
        <v>2.4500000000000002</v>
      </c>
      <c r="F19">
        <v>2.2000000000000002</v>
      </c>
      <c r="G19">
        <v>2.5</v>
      </c>
      <c r="H19">
        <v>3.08</v>
      </c>
      <c r="I19">
        <v>2.97</v>
      </c>
      <c r="J19">
        <v>3.3</v>
      </c>
      <c r="K19" s="36">
        <v>5.78</v>
      </c>
      <c r="L19" s="36">
        <v>5.6</v>
      </c>
      <c r="M19">
        <v>2.2000000000000002</v>
      </c>
      <c r="N19">
        <v>2.34</v>
      </c>
      <c r="O19">
        <v>3.27</v>
      </c>
      <c r="P19">
        <v>3.31</v>
      </c>
      <c r="Q19" s="35">
        <v>4.0599999999999996</v>
      </c>
      <c r="R19" s="36">
        <v>6.45</v>
      </c>
      <c r="S19">
        <v>1.1000000000000001</v>
      </c>
      <c r="T19">
        <v>2.0099999999999998</v>
      </c>
      <c r="U19">
        <v>0.1</v>
      </c>
      <c r="V19">
        <v>0.67</v>
      </c>
      <c r="W19" s="36">
        <v>5</v>
      </c>
      <c r="X19" s="36">
        <v>5.29</v>
      </c>
      <c r="Y19" s="34">
        <v>7.81</v>
      </c>
      <c r="Z19" s="34">
        <v>7.64</v>
      </c>
      <c r="AA19" s="35">
        <v>4.34</v>
      </c>
      <c r="AB19" s="34">
        <v>6.73</v>
      </c>
      <c r="AC19" s="39">
        <v>10.23</v>
      </c>
      <c r="AD19" s="34">
        <v>7.75</v>
      </c>
      <c r="AE19" s="34">
        <v>7.16</v>
      </c>
      <c r="AF19" s="34">
        <v>7.9</v>
      </c>
    </row>
    <row r="20" spans="1:32" x14ac:dyDescent="0.3">
      <c r="A20" t="s">
        <v>16</v>
      </c>
      <c r="B20" s="6" t="s">
        <v>458</v>
      </c>
      <c r="C20" s="6">
        <v>10</v>
      </c>
      <c r="D20" s="35">
        <v>1.5860000000000001</v>
      </c>
      <c r="E20" s="35">
        <v>1.7250000000000001</v>
      </c>
      <c r="F20" s="35">
        <v>1.6</v>
      </c>
      <c r="G20" s="35">
        <v>1.75</v>
      </c>
      <c r="H20">
        <v>0.996</v>
      </c>
      <c r="I20">
        <v>1.0269999999999999</v>
      </c>
      <c r="J20">
        <v>1.1100000000000001</v>
      </c>
      <c r="K20" s="34">
        <v>2.1949999999999998</v>
      </c>
      <c r="L20" s="34">
        <v>2.2200000000000002</v>
      </c>
      <c r="M20">
        <v>1.3</v>
      </c>
      <c r="N20">
        <v>1.2929999999999999</v>
      </c>
      <c r="O20">
        <v>1.1439999999999999</v>
      </c>
      <c r="P20">
        <v>0.67100000000000004</v>
      </c>
      <c r="Q20" s="35">
        <v>1.7430000000000001</v>
      </c>
      <c r="R20" s="2">
        <v>1.3240000000000001</v>
      </c>
      <c r="S20">
        <v>0.435</v>
      </c>
      <c r="T20">
        <v>0.79600000000000004</v>
      </c>
      <c r="U20">
        <v>0.04</v>
      </c>
      <c r="V20">
        <v>0.26600000000000001</v>
      </c>
      <c r="W20" s="35">
        <v>1.8</v>
      </c>
      <c r="X20" s="35">
        <v>1.83</v>
      </c>
      <c r="Y20">
        <v>1.343</v>
      </c>
      <c r="Z20">
        <v>1.2749999999999999</v>
      </c>
      <c r="AA20">
        <v>1.22</v>
      </c>
      <c r="AB20">
        <v>1.4</v>
      </c>
      <c r="AC20" s="35">
        <v>1.4570000000000001</v>
      </c>
      <c r="AD20" s="39">
        <v>4.0819999999999999</v>
      </c>
      <c r="AE20" s="34">
        <v>2.4700000000000002</v>
      </c>
      <c r="AF20" s="35">
        <v>1.627</v>
      </c>
    </row>
    <row r="21" spans="1:32" x14ac:dyDescent="0.3">
      <c r="A21" t="s">
        <v>17</v>
      </c>
      <c r="B21" s="6" t="s">
        <v>628</v>
      </c>
      <c r="C21" s="6">
        <v>11</v>
      </c>
      <c r="D21" s="36">
        <v>3.4140000000000001</v>
      </c>
      <c r="E21" s="39">
        <v>6.1749999999999998</v>
      </c>
      <c r="F21" s="41">
        <v>12.65</v>
      </c>
      <c r="G21" s="34">
        <v>5.55</v>
      </c>
      <c r="H21" s="36">
        <v>2.2850000000000001</v>
      </c>
      <c r="I21" s="35">
        <v>1.835</v>
      </c>
      <c r="J21" s="36">
        <v>2.3140000000000001</v>
      </c>
      <c r="K21" s="35">
        <v>1.655</v>
      </c>
      <c r="L21">
        <v>0.82599999999999996</v>
      </c>
      <c r="M21" s="35">
        <v>1.2</v>
      </c>
      <c r="N21" s="35">
        <v>1.2430000000000001</v>
      </c>
      <c r="O21" s="35">
        <v>1.9339999999999999</v>
      </c>
      <c r="P21" s="36">
        <v>2.0830000000000002</v>
      </c>
      <c r="Q21" s="35">
        <v>1.2230000000000001</v>
      </c>
      <c r="R21" s="39">
        <v>8.8019999999999996</v>
      </c>
      <c r="S21" s="35">
        <v>1.5</v>
      </c>
      <c r="T21" s="36">
        <v>2.7450000000000001</v>
      </c>
      <c r="U21">
        <v>0.14199999999999999</v>
      </c>
      <c r="V21">
        <v>0.91600000000000004</v>
      </c>
      <c r="W21" s="35">
        <v>1.95</v>
      </c>
      <c r="X21" s="36">
        <v>2.11</v>
      </c>
      <c r="Y21" s="34">
        <v>4.5430000000000001</v>
      </c>
      <c r="Z21" s="34">
        <v>4.49</v>
      </c>
      <c r="AA21" s="36">
        <v>2.4820000000000002</v>
      </c>
      <c r="AB21" s="35">
        <v>1.44</v>
      </c>
      <c r="AC21" s="35">
        <v>1.427</v>
      </c>
      <c r="AD21" s="36">
        <v>2.46</v>
      </c>
      <c r="AE21" s="36">
        <v>2.496</v>
      </c>
      <c r="AF21" s="39">
        <v>6.7069999999999999</v>
      </c>
    </row>
    <row r="22" spans="1:32" x14ac:dyDescent="0.3">
      <c r="A22" t="s">
        <v>18</v>
      </c>
      <c r="B22" s="6" t="s">
        <v>463</v>
      </c>
      <c r="C22" s="6">
        <v>400</v>
      </c>
      <c r="D22">
        <v>4.9000000000000004</v>
      </c>
      <c r="E22">
        <v>2.4</v>
      </c>
      <c r="F22">
        <v>4.0999999999999996</v>
      </c>
      <c r="G22">
        <v>4.0999999999999996</v>
      </c>
      <c r="H22">
        <v>2.5</v>
      </c>
      <c r="I22">
        <v>3.2</v>
      </c>
      <c r="J22">
        <v>2.2999999999999998</v>
      </c>
      <c r="K22" s="35">
        <v>19.899999999999999</v>
      </c>
      <c r="L22">
        <v>11.7</v>
      </c>
      <c r="M22">
        <v>7</v>
      </c>
      <c r="N22">
        <v>10</v>
      </c>
      <c r="O22">
        <v>7.2</v>
      </c>
      <c r="P22">
        <v>7.5</v>
      </c>
      <c r="Q22" s="41">
        <v>1917</v>
      </c>
      <c r="R22">
        <v>0.7</v>
      </c>
      <c r="S22">
        <v>10.1</v>
      </c>
      <c r="T22">
        <v>18.5</v>
      </c>
      <c r="U22">
        <v>1</v>
      </c>
      <c r="V22">
        <v>6.2</v>
      </c>
      <c r="W22">
        <v>53</v>
      </c>
      <c r="X22" s="34">
        <v>79.3</v>
      </c>
      <c r="Y22">
        <v>9.4</v>
      </c>
      <c r="Z22">
        <v>9.4</v>
      </c>
      <c r="AA22" s="35">
        <v>25.4</v>
      </c>
      <c r="AB22" s="35">
        <v>34.4</v>
      </c>
      <c r="AC22" s="35">
        <v>34.4</v>
      </c>
      <c r="AD22" s="35">
        <v>34.4</v>
      </c>
      <c r="AE22" s="35">
        <v>34.4</v>
      </c>
      <c r="AF22">
        <v>13.5</v>
      </c>
    </row>
    <row r="23" spans="1:32" x14ac:dyDescent="0.3">
      <c r="A23" t="s">
        <v>19</v>
      </c>
      <c r="B23" s="6" t="s">
        <v>632</v>
      </c>
      <c r="C23" s="6" t="s">
        <v>633</v>
      </c>
      <c r="M23">
        <v>3.4</v>
      </c>
    </row>
    <row r="24" spans="1:32" s="38" customFormat="1" x14ac:dyDescent="0.3">
      <c r="A24" s="28" t="s">
        <v>3</v>
      </c>
      <c r="B24" s="29"/>
      <c r="C24" s="29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x14ac:dyDescent="0.3">
      <c r="A25" t="s">
        <v>20</v>
      </c>
      <c r="B25" s="6">
        <v>90</v>
      </c>
      <c r="C25" s="6">
        <v>2000</v>
      </c>
      <c r="D25">
        <v>1.3</v>
      </c>
      <c r="E25">
        <v>6.3</v>
      </c>
      <c r="F25">
        <v>0.6</v>
      </c>
      <c r="G25">
        <v>3.8</v>
      </c>
      <c r="H25">
        <v>0</v>
      </c>
      <c r="I25">
        <v>0</v>
      </c>
      <c r="J25">
        <v>0</v>
      </c>
      <c r="K25">
        <v>0.5</v>
      </c>
      <c r="L25">
        <v>0</v>
      </c>
      <c r="M25">
        <v>5.6</v>
      </c>
      <c r="N25">
        <v>3</v>
      </c>
      <c r="O25">
        <v>0</v>
      </c>
      <c r="P25">
        <v>0</v>
      </c>
      <c r="Q25">
        <v>0.7</v>
      </c>
      <c r="R25">
        <v>0.8</v>
      </c>
      <c r="S25">
        <v>3.3</v>
      </c>
      <c r="T25">
        <v>1.5</v>
      </c>
      <c r="U25">
        <v>2.4</v>
      </c>
      <c r="V25">
        <v>2.8</v>
      </c>
      <c r="W25">
        <v>1.4</v>
      </c>
      <c r="X25">
        <v>1.4</v>
      </c>
      <c r="Y25">
        <v>1.9</v>
      </c>
      <c r="Z25">
        <v>1.8</v>
      </c>
      <c r="AA25">
        <v>0.6</v>
      </c>
      <c r="AB25">
        <v>0</v>
      </c>
      <c r="AC25">
        <v>0</v>
      </c>
      <c r="AD25">
        <v>0</v>
      </c>
      <c r="AE25">
        <v>0</v>
      </c>
      <c r="AF25">
        <v>1</v>
      </c>
    </row>
    <row r="26" spans="1:32" x14ac:dyDescent="0.3">
      <c r="A26" t="s">
        <v>21</v>
      </c>
      <c r="B26" s="6" t="s">
        <v>465</v>
      </c>
      <c r="C26" s="6" t="s">
        <v>455</v>
      </c>
      <c r="D26">
        <v>0.34100000000000003</v>
      </c>
      <c r="E26" s="35">
        <v>0.64300000000000002</v>
      </c>
      <c r="F26">
        <v>0.13500000000000001</v>
      </c>
      <c r="G26">
        <v>0.33800000000000002</v>
      </c>
      <c r="H26">
        <v>0.21099999999999999</v>
      </c>
      <c r="I26">
        <v>0.191</v>
      </c>
      <c r="J26">
        <v>8.4000000000000005E-2</v>
      </c>
      <c r="K26">
        <v>0.42299999999999999</v>
      </c>
      <c r="L26">
        <v>0.2</v>
      </c>
      <c r="M26" s="35">
        <v>0.87</v>
      </c>
      <c r="N26" s="35">
        <v>0.69499999999999995</v>
      </c>
      <c r="O26" s="35">
        <v>0.64</v>
      </c>
      <c r="P26">
        <v>0.438</v>
      </c>
      <c r="Q26" s="35">
        <v>0.61699999999999999</v>
      </c>
      <c r="R26">
        <v>0.36399999999999999</v>
      </c>
      <c r="S26">
        <v>6.6000000000000003E-2</v>
      </c>
      <c r="T26">
        <v>0.06</v>
      </c>
      <c r="U26">
        <v>0.03</v>
      </c>
      <c r="V26">
        <v>2.5999999999999999E-2</v>
      </c>
      <c r="W26" s="39">
        <v>1.48</v>
      </c>
      <c r="X26">
        <v>0.106</v>
      </c>
      <c r="Y26">
        <v>0.27300000000000002</v>
      </c>
      <c r="Z26">
        <v>7.0000000000000007E-2</v>
      </c>
      <c r="AA26" s="39">
        <v>1.6439999999999999</v>
      </c>
      <c r="AB26" s="35">
        <v>0.69899999999999995</v>
      </c>
      <c r="AC26" s="34">
        <v>1.2050000000000001</v>
      </c>
      <c r="AD26" s="36">
        <v>0.79100000000000004</v>
      </c>
      <c r="AE26" s="36">
        <v>0.80300000000000005</v>
      </c>
      <c r="AF26" s="36">
        <v>0.85399999999999998</v>
      </c>
    </row>
    <row r="27" spans="1:32" x14ac:dyDescent="0.3">
      <c r="A27" t="s">
        <v>22</v>
      </c>
      <c r="B27" s="6" t="s">
        <v>462</v>
      </c>
      <c r="C27" s="6" t="s">
        <v>455</v>
      </c>
      <c r="D27">
        <v>0.15</v>
      </c>
      <c r="E27">
        <v>0.113</v>
      </c>
      <c r="F27">
        <v>3.1E-2</v>
      </c>
      <c r="G27">
        <v>0.123</v>
      </c>
      <c r="H27" s="34">
        <v>1.014</v>
      </c>
      <c r="I27" s="36">
        <v>0.71099999999999997</v>
      </c>
      <c r="J27" s="36">
        <v>0.96699999999999997</v>
      </c>
      <c r="K27">
        <v>5.8000000000000003E-2</v>
      </c>
      <c r="L27">
        <v>0.2</v>
      </c>
      <c r="M27">
        <v>0.16</v>
      </c>
      <c r="N27">
        <v>0.23400000000000001</v>
      </c>
      <c r="O27">
        <v>0.13500000000000001</v>
      </c>
      <c r="P27">
        <v>9.8000000000000004E-2</v>
      </c>
      <c r="Q27">
        <v>3.5000000000000003E-2</v>
      </c>
      <c r="R27">
        <v>0.22700000000000001</v>
      </c>
      <c r="S27">
        <v>0.02</v>
      </c>
      <c r="T27">
        <v>0.1</v>
      </c>
      <c r="U27">
        <v>5.7000000000000002E-2</v>
      </c>
      <c r="V27">
        <v>0</v>
      </c>
      <c r="W27" s="35">
        <v>0.35499999999999998</v>
      </c>
      <c r="X27">
        <v>0.246</v>
      </c>
      <c r="Y27">
        <v>0.153</v>
      </c>
      <c r="Z27">
        <v>0.15</v>
      </c>
      <c r="AA27">
        <v>0.161</v>
      </c>
      <c r="AB27">
        <v>0.09</v>
      </c>
      <c r="AC27" s="35">
        <v>0.46600000000000003</v>
      </c>
      <c r="AD27">
        <v>0.247</v>
      </c>
      <c r="AE27">
        <v>0.251</v>
      </c>
      <c r="AF27">
        <v>0.1</v>
      </c>
    </row>
    <row r="28" spans="1:32" x14ac:dyDescent="0.3">
      <c r="A28" t="s">
        <v>23</v>
      </c>
      <c r="B28" s="6" t="s">
        <v>624</v>
      </c>
      <c r="C28" s="6" t="s">
        <v>631</v>
      </c>
      <c r="D28">
        <v>1.125</v>
      </c>
      <c r="E28">
        <v>1.8</v>
      </c>
      <c r="F28">
        <v>0.439</v>
      </c>
      <c r="G28">
        <v>2.0499999999999998</v>
      </c>
      <c r="H28" s="35">
        <v>3.3849999999999998</v>
      </c>
      <c r="I28" s="35">
        <v>3.5</v>
      </c>
      <c r="J28" s="35">
        <v>3.5529999999999999</v>
      </c>
      <c r="K28">
        <v>1.0620000000000001</v>
      </c>
      <c r="L28">
        <v>1.4</v>
      </c>
      <c r="M28">
        <v>1.3</v>
      </c>
      <c r="N28">
        <v>1.373</v>
      </c>
      <c r="O28" s="39">
        <v>12.066000000000001</v>
      </c>
      <c r="P28" s="39">
        <v>13.525</v>
      </c>
      <c r="Q28">
        <v>0.29499999999999998</v>
      </c>
      <c r="R28" s="35">
        <v>4.3869999999999996</v>
      </c>
      <c r="S28">
        <v>0.54</v>
      </c>
      <c r="T28">
        <v>0.60299999999999998</v>
      </c>
      <c r="U28">
        <v>0.08</v>
      </c>
      <c r="V28">
        <v>0.76</v>
      </c>
      <c r="W28" s="36">
        <v>8.3350000000000009</v>
      </c>
      <c r="X28" s="36">
        <v>7.0419999999999998</v>
      </c>
      <c r="Y28" s="35">
        <v>4.9870000000000001</v>
      </c>
      <c r="Z28" s="35">
        <v>4.43</v>
      </c>
      <c r="AA28" s="35">
        <v>3.08</v>
      </c>
      <c r="AB28" s="35">
        <v>5.8</v>
      </c>
      <c r="AC28" s="35">
        <v>5.4379999999999997</v>
      </c>
      <c r="AD28" s="35">
        <v>4.5149999999999997</v>
      </c>
      <c r="AE28" s="35">
        <v>4.5810000000000004</v>
      </c>
      <c r="AF28">
        <v>0.89600000000000002</v>
      </c>
    </row>
    <row r="29" spans="1:32" x14ac:dyDescent="0.3">
      <c r="A29" t="s">
        <v>59</v>
      </c>
      <c r="B29" s="6">
        <v>1.3</v>
      </c>
      <c r="C29" s="6" t="s">
        <v>466</v>
      </c>
      <c r="D29">
        <v>0.53700000000000003</v>
      </c>
      <c r="E29">
        <v>0.56299999999999994</v>
      </c>
      <c r="F29">
        <v>0.16600000000000001</v>
      </c>
      <c r="G29">
        <v>0.62</v>
      </c>
      <c r="H29">
        <v>0.14299999999999999</v>
      </c>
      <c r="I29">
        <v>0.115</v>
      </c>
      <c r="J29">
        <v>0.127</v>
      </c>
      <c r="K29">
        <v>0.41699999999999998</v>
      </c>
      <c r="L29">
        <v>0.25600000000000001</v>
      </c>
      <c r="M29" s="39">
        <v>1.7</v>
      </c>
      <c r="N29" s="34">
        <v>1.1220000000000001</v>
      </c>
      <c r="O29">
        <v>0.34799999999999998</v>
      </c>
      <c r="P29">
        <v>0.25600000000000001</v>
      </c>
      <c r="Q29">
        <v>0.10100000000000001</v>
      </c>
      <c r="R29">
        <v>9.4E-2</v>
      </c>
      <c r="S29">
        <v>5.3999999999999999E-2</v>
      </c>
      <c r="T29">
        <v>0.3</v>
      </c>
      <c r="U29">
        <v>3.2000000000000001E-2</v>
      </c>
      <c r="V29">
        <v>3.3000000000000002E-2</v>
      </c>
      <c r="W29" s="34">
        <v>1.345</v>
      </c>
      <c r="X29" s="35">
        <v>0.80400000000000005</v>
      </c>
      <c r="Y29">
        <v>0.14299999999999999</v>
      </c>
      <c r="Z29">
        <v>0.1</v>
      </c>
      <c r="AA29">
        <v>0.47299999999999998</v>
      </c>
      <c r="AB29">
        <v>0.4</v>
      </c>
      <c r="AC29">
        <v>0.14599999999999999</v>
      </c>
      <c r="AD29" s="35">
        <v>0.79</v>
      </c>
      <c r="AE29" s="35">
        <v>0.80200000000000005</v>
      </c>
      <c r="AF29">
        <v>0.247</v>
      </c>
    </row>
    <row r="30" spans="1:32" x14ac:dyDescent="0.3">
      <c r="A30" t="s">
        <v>573</v>
      </c>
      <c r="B30" s="6" t="s">
        <v>457</v>
      </c>
      <c r="C30" s="6">
        <v>1000</v>
      </c>
      <c r="D30" s="35">
        <v>98</v>
      </c>
      <c r="E30" s="36">
        <v>113</v>
      </c>
      <c r="F30">
        <v>22</v>
      </c>
      <c r="G30" s="35">
        <v>88</v>
      </c>
      <c r="H30">
        <v>50</v>
      </c>
      <c r="I30">
        <v>49</v>
      </c>
      <c r="J30">
        <v>53</v>
      </c>
      <c r="K30">
        <v>25</v>
      </c>
      <c r="L30">
        <v>69</v>
      </c>
      <c r="M30">
        <v>51</v>
      </c>
      <c r="N30">
        <v>51</v>
      </c>
      <c r="O30" s="39">
        <v>240</v>
      </c>
      <c r="P30" s="36">
        <v>145</v>
      </c>
      <c r="Q30">
        <v>22</v>
      </c>
      <c r="R30">
        <v>34</v>
      </c>
      <c r="S30">
        <v>26</v>
      </c>
      <c r="T30">
        <v>9</v>
      </c>
      <c r="U30">
        <v>3</v>
      </c>
      <c r="V30">
        <v>16</v>
      </c>
      <c r="W30" s="39">
        <v>227</v>
      </c>
      <c r="X30" s="39">
        <v>237</v>
      </c>
      <c r="Y30" s="2">
        <v>58</v>
      </c>
      <c r="Z30" s="2">
        <v>57</v>
      </c>
      <c r="AA30" s="35">
        <v>87</v>
      </c>
      <c r="AB30" s="36">
        <v>115</v>
      </c>
      <c r="AC30" s="35">
        <v>96</v>
      </c>
      <c r="AD30" s="35">
        <v>97</v>
      </c>
      <c r="AE30" s="35">
        <v>98</v>
      </c>
      <c r="AF30" s="35">
        <v>82</v>
      </c>
    </row>
    <row r="31" spans="1:32" x14ac:dyDescent="0.3">
      <c r="A31" t="s">
        <v>601</v>
      </c>
      <c r="B31" s="6" t="s">
        <v>625</v>
      </c>
      <c r="C31" s="6" t="s">
        <v>455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t="s">
        <v>26</v>
      </c>
      <c r="B32" s="6">
        <v>900</v>
      </c>
      <c r="C32" s="6">
        <v>3000</v>
      </c>
      <c r="D32">
        <v>1</v>
      </c>
      <c r="E32">
        <v>1</v>
      </c>
      <c r="F32">
        <v>1</v>
      </c>
      <c r="G32">
        <v>3</v>
      </c>
      <c r="H32">
        <v>0</v>
      </c>
      <c r="I32">
        <v>0</v>
      </c>
      <c r="J32">
        <v>0</v>
      </c>
      <c r="K32">
        <v>0</v>
      </c>
      <c r="L32">
        <v>0</v>
      </c>
      <c r="M32">
        <v>21</v>
      </c>
      <c r="N32">
        <v>13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3</v>
      </c>
      <c r="X32">
        <v>0</v>
      </c>
      <c r="Y32">
        <v>1</v>
      </c>
      <c r="Z32">
        <v>0</v>
      </c>
      <c r="AA32">
        <v>0</v>
      </c>
      <c r="AB32">
        <v>3</v>
      </c>
      <c r="AC32">
        <v>3</v>
      </c>
      <c r="AD32">
        <v>0</v>
      </c>
      <c r="AE32">
        <v>0</v>
      </c>
      <c r="AF32">
        <v>0</v>
      </c>
    </row>
    <row r="33" spans="1:32" s="15" customFormat="1" x14ac:dyDescent="0.3">
      <c r="A33" s="15" t="s">
        <v>4</v>
      </c>
      <c r="B33" s="16"/>
      <c r="C33" s="16"/>
      <c r="D33" s="15">
        <v>20</v>
      </c>
      <c r="E33" s="15">
        <v>20</v>
      </c>
      <c r="F33" s="15">
        <v>11</v>
      </c>
      <c r="G33" s="15">
        <v>61</v>
      </c>
      <c r="H33" s="15">
        <v>1</v>
      </c>
      <c r="I33" s="15">
        <v>7</v>
      </c>
      <c r="J33" s="15">
        <v>1</v>
      </c>
      <c r="K33" s="15">
        <v>0</v>
      </c>
      <c r="L33" s="15">
        <v>0</v>
      </c>
      <c r="M33" s="15">
        <v>415</v>
      </c>
      <c r="N33" s="15">
        <v>259</v>
      </c>
      <c r="O33" s="15">
        <v>0</v>
      </c>
      <c r="P33" s="15">
        <v>0</v>
      </c>
      <c r="Q33" s="15">
        <v>0</v>
      </c>
      <c r="R33" s="15">
        <v>29</v>
      </c>
      <c r="S33" s="15">
        <v>0</v>
      </c>
      <c r="T33" s="15">
        <v>0</v>
      </c>
      <c r="U33" s="15">
        <v>0</v>
      </c>
      <c r="V33" s="15">
        <v>0</v>
      </c>
      <c r="W33" s="15">
        <v>50</v>
      </c>
      <c r="X33" s="15">
        <v>9</v>
      </c>
      <c r="Y33" s="15">
        <v>16</v>
      </c>
      <c r="Z33" s="15">
        <v>8</v>
      </c>
      <c r="AA33" s="15">
        <v>0</v>
      </c>
      <c r="AB33" s="15">
        <v>66</v>
      </c>
      <c r="AC33" s="15">
        <v>66</v>
      </c>
      <c r="AD33" s="15">
        <v>9</v>
      </c>
      <c r="AE33" s="15">
        <v>9</v>
      </c>
      <c r="AF33" s="15">
        <v>0</v>
      </c>
    </row>
    <row r="34" spans="1:32" x14ac:dyDescent="0.3">
      <c r="A34" t="s">
        <v>27</v>
      </c>
      <c r="B34" s="6" t="s">
        <v>456</v>
      </c>
      <c r="C34" s="6">
        <v>1000</v>
      </c>
      <c r="D34">
        <v>0.7</v>
      </c>
      <c r="E34" s="34">
        <v>15.03</v>
      </c>
      <c r="F34">
        <v>4.96</v>
      </c>
      <c r="G34" s="34">
        <v>15.28</v>
      </c>
      <c r="H34" s="39">
        <v>26.22</v>
      </c>
      <c r="I34" s="39">
        <v>23.75</v>
      </c>
      <c r="J34" s="39">
        <v>23.8</v>
      </c>
      <c r="K34">
        <v>0.9</v>
      </c>
      <c r="L34">
        <v>0.92</v>
      </c>
      <c r="M34">
        <v>2.2999999999999998</v>
      </c>
      <c r="N34">
        <v>2.42</v>
      </c>
      <c r="O34" s="35">
        <v>8.33</v>
      </c>
      <c r="P34" s="35">
        <v>6.93</v>
      </c>
      <c r="Q34">
        <v>5.73</v>
      </c>
      <c r="R34" s="36">
        <v>9.33</v>
      </c>
      <c r="S34">
        <v>0.24</v>
      </c>
      <c r="T34">
        <v>0.44</v>
      </c>
      <c r="U34">
        <v>0</v>
      </c>
      <c r="V34">
        <v>0.15</v>
      </c>
      <c r="W34" s="39">
        <v>35.17</v>
      </c>
      <c r="X34" s="39">
        <v>26.1</v>
      </c>
      <c r="Y34">
        <v>2.1800000000000002</v>
      </c>
      <c r="Z34">
        <v>0.56000000000000005</v>
      </c>
      <c r="AA34">
        <v>0.31</v>
      </c>
      <c r="AB34">
        <v>1.68</v>
      </c>
      <c r="AC34">
        <v>0.25</v>
      </c>
      <c r="AD34">
        <v>0.25</v>
      </c>
      <c r="AF34">
        <v>1.77</v>
      </c>
    </row>
    <row r="35" spans="1:32" x14ac:dyDescent="0.3">
      <c r="A35" t="s">
        <v>28</v>
      </c>
      <c r="B35" s="6" t="s">
        <v>604</v>
      </c>
      <c r="C35" s="6">
        <v>100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s="15" customFormat="1" x14ac:dyDescent="0.3">
      <c r="A36" s="15" t="s">
        <v>29</v>
      </c>
      <c r="B36" s="16"/>
      <c r="C36" s="16"/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</row>
    <row r="37" spans="1:32" x14ac:dyDescent="0.3">
      <c r="A37" t="s">
        <v>30</v>
      </c>
      <c r="B37" s="6">
        <v>120</v>
      </c>
      <c r="C37" s="6" t="s">
        <v>455</v>
      </c>
      <c r="D37">
        <v>2.7</v>
      </c>
      <c r="E37">
        <v>14.2</v>
      </c>
      <c r="H37">
        <v>0</v>
      </c>
      <c r="I37">
        <v>0</v>
      </c>
      <c r="J37">
        <v>0</v>
      </c>
      <c r="K37" s="35">
        <v>34.1</v>
      </c>
      <c r="L37" s="35">
        <v>34.700000000000003</v>
      </c>
      <c r="N37">
        <v>13.2</v>
      </c>
      <c r="O37">
        <v>0</v>
      </c>
      <c r="P37">
        <v>0</v>
      </c>
      <c r="Q37">
        <v>0</v>
      </c>
      <c r="R37" s="36">
        <v>53.9</v>
      </c>
      <c r="S37">
        <v>0.2</v>
      </c>
      <c r="T37">
        <v>0.3</v>
      </c>
      <c r="U37">
        <v>0</v>
      </c>
      <c r="V37">
        <v>0.1</v>
      </c>
      <c r="W37">
        <v>0</v>
      </c>
      <c r="X37">
        <v>2.7</v>
      </c>
      <c r="Y37">
        <v>7.3</v>
      </c>
      <c r="Z37">
        <v>4.5</v>
      </c>
      <c r="AA37">
        <v>4.3</v>
      </c>
      <c r="AB37">
        <v>0</v>
      </c>
      <c r="AC37">
        <v>0</v>
      </c>
      <c r="AD37">
        <v>0</v>
      </c>
      <c r="AF37">
        <v>0</v>
      </c>
    </row>
    <row r="38" spans="1:32" x14ac:dyDescent="0.3">
      <c r="A38" t="s">
        <v>24</v>
      </c>
      <c r="B38" s="6" t="s">
        <v>459</v>
      </c>
      <c r="C38" s="6" t="s">
        <v>455</v>
      </c>
      <c r="D38">
        <v>0.56999999999999995</v>
      </c>
      <c r="E38" s="35">
        <v>0.91800000000000004</v>
      </c>
      <c r="F38" s="35">
        <v>0.81499999999999995</v>
      </c>
      <c r="G38" s="35">
        <v>0.92300000000000004</v>
      </c>
      <c r="H38">
        <v>0.46899999999999997</v>
      </c>
      <c r="I38">
        <v>0.314</v>
      </c>
      <c r="J38">
        <v>0.32200000000000001</v>
      </c>
      <c r="K38" s="35">
        <v>0.86399999999999999</v>
      </c>
      <c r="L38" s="36">
        <v>1.2170000000000001</v>
      </c>
      <c r="M38">
        <v>0.52</v>
      </c>
      <c r="N38">
        <v>0.51300000000000001</v>
      </c>
      <c r="O38" s="36">
        <v>1.7669999999999999</v>
      </c>
      <c r="P38" s="36">
        <v>1.395</v>
      </c>
      <c r="Q38">
        <v>0.184</v>
      </c>
      <c r="R38">
        <v>0.313</v>
      </c>
      <c r="S38">
        <v>0.3</v>
      </c>
      <c r="T38" s="35">
        <v>0.8</v>
      </c>
      <c r="U38">
        <v>4.2999999999999997E-2</v>
      </c>
      <c r="V38">
        <v>0.183</v>
      </c>
      <c r="W38" s="36">
        <v>1.1299999999999999</v>
      </c>
      <c r="X38" s="39">
        <v>7.0419999999999998</v>
      </c>
      <c r="Y38" s="35">
        <v>0.75</v>
      </c>
      <c r="Z38">
        <v>0.56999999999999995</v>
      </c>
      <c r="AA38" s="35">
        <v>0.98499999999999999</v>
      </c>
      <c r="AB38">
        <v>0.28999999999999998</v>
      </c>
      <c r="AC38">
        <v>0.68</v>
      </c>
      <c r="AD38">
        <v>0.05</v>
      </c>
      <c r="AE38">
        <v>5.0999999999999997E-2</v>
      </c>
      <c r="AF38">
        <v>0.32400000000000001</v>
      </c>
    </row>
    <row r="39" spans="1:32" x14ac:dyDescent="0.3">
      <c r="A39" t="s">
        <v>25</v>
      </c>
      <c r="B39" s="6" t="s">
        <v>630</v>
      </c>
      <c r="C39" s="6">
        <v>3500</v>
      </c>
      <c r="D39">
        <v>39.200000000000003</v>
      </c>
      <c r="E39">
        <v>45.6</v>
      </c>
      <c r="H39" s="35">
        <v>52.1</v>
      </c>
      <c r="I39" s="35">
        <v>52.1</v>
      </c>
      <c r="J39" s="35">
        <v>52.1</v>
      </c>
      <c r="L39" s="35">
        <v>61</v>
      </c>
      <c r="N39" s="36">
        <v>71.400000000000006</v>
      </c>
      <c r="O39" s="35">
        <v>52.5</v>
      </c>
      <c r="P39" s="35">
        <v>55.3</v>
      </c>
      <c r="Q39">
        <v>28.8</v>
      </c>
      <c r="R39" s="35">
        <v>55.8</v>
      </c>
      <c r="S39">
        <v>12.1</v>
      </c>
      <c r="T39">
        <v>22.1</v>
      </c>
      <c r="U39">
        <v>1.1000000000000001</v>
      </c>
      <c r="V39">
        <v>8.5</v>
      </c>
      <c r="W39" s="35">
        <v>55.1</v>
      </c>
      <c r="X39" s="35">
        <v>55.1</v>
      </c>
      <c r="Y39" s="35">
        <v>63</v>
      </c>
      <c r="Z39" s="35">
        <v>63</v>
      </c>
      <c r="AA39" s="36">
        <v>78.7</v>
      </c>
      <c r="AB39">
        <v>25.6</v>
      </c>
      <c r="AC39">
        <v>25.6</v>
      </c>
      <c r="AD39">
        <v>25.6</v>
      </c>
      <c r="AF39">
        <v>8.8000000000000007</v>
      </c>
    </row>
    <row r="40" spans="1:32" x14ac:dyDescent="0.3">
      <c r="A40" t="s">
        <v>467</v>
      </c>
      <c r="D40">
        <v>0.3</v>
      </c>
      <c r="E40">
        <v>0.4</v>
      </c>
      <c r="H40">
        <v>0.5</v>
      </c>
      <c r="N40">
        <v>0.8</v>
      </c>
      <c r="O40">
        <v>0.6</v>
      </c>
      <c r="Q40">
        <v>0.4</v>
      </c>
      <c r="R40">
        <v>0.4</v>
      </c>
      <c r="W40">
        <v>35.4</v>
      </c>
      <c r="Z40">
        <v>1.5</v>
      </c>
      <c r="AA40">
        <v>3.1</v>
      </c>
      <c r="AB40">
        <v>0.4</v>
      </c>
      <c r="AF40">
        <v>0.9</v>
      </c>
    </row>
    <row r="41" spans="1:32" s="38" customFormat="1" x14ac:dyDescent="0.3">
      <c r="A41" s="28" t="s">
        <v>53</v>
      </c>
      <c r="B41" s="29"/>
      <c r="C41" s="29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</row>
    <row r="42" spans="1:32" x14ac:dyDescent="0.3">
      <c r="A42" t="s">
        <v>55</v>
      </c>
      <c r="B42" s="6" t="s">
        <v>469</v>
      </c>
      <c r="C42" s="6" t="s">
        <v>471</v>
      </c>
      <c r="D42">
        <v>6.1260000000000003</v>
      </c>
      <c r="E42">
        <v>4.4640000000000004</v>
      </c>
      <c r="F42">
        <v>4.6689999999999996</v>
      </c>
      <c r="G42">
        <v>4.5110000000000001</v>
      </c>
      <c r="H42">
        <v>3.7309999999999999</v>
      </c>
      <c r="I42">
        <v>3.9529999999999998</v>
      </c>
      <c r="J42">
        <v>4.03</v>
      </c>
      <c r="K42">
        <v>7.7830000000000004</v>
      </c>
      <c r="L42">
        <v>9.157</v>
      </c>
      <c r="M42">
        <v>5.556</v>
      </c>
      <c r="N42">
        <v>5.4560000000000004</v>
      </c>
      <c r="O42">
        <v>6.8339999999999996</v>
      </c>
      <c r="P42">
        <v>6.8929999999999998</v>
      </c>
      <c r="Q42">
        <v>15.137</v>
      </c>
      <c r="R42">
        <v>4.899</v>
      </c>
      <c r="S42">
        <v>29.698</v>
      </c>
      <c r="T42">
        <v>57.218000000000004</v>
      </c>
      <c r="U42">
        <v>0.17599999999999999</v>
      </c>
      <c r="V42">
        <v>21.14</v>
      </c>
      <c r="W42">
        <v>4.4550000000000001</v>
      </c>
      <c r="X42">
        <v>5.2190000000000003</v>
      </c>
      <c r="Y42">
        <v>8.6590000000000007</v>
      </c>
      <c r="Z42">
        <v>8.5440000000000005</v>
      </c>
      <c r="AA42">
        <v>3.6629999999999998</v>
      </c>
      <c r="AB42">
        <v>9.0549999999999997</v>
      </c>
      <c r="AC42">
        <v>6.7220000000000004</v>
      </c>
      <c r="AD42">
        <v>6.9569999999999999</v>
      </c>
      <c r="AE42">
        <v>6.7220000000000004</v>
      </c>
      <c r="AF42">
        <v>4.5170000000000003</v>
      </c>
    </row>
    <row r="43" spans="1:32" x14ac:dyDescent="0.3">
      <c r="A43" t="s">
        <v>56</v>
      </c>
      <c r="D43">
        <v>8.9329999999999998</v>
      </c>
      <c r="E43">
        <v>45.652000000000001</v>
      </c>
      <c r="F43">
        <v>48.192</v>
      </c>
      <c r="G43">
        <v>46.607999999999997</v>
      </c>
      <c r="H43">
        <v>30.888999999999999</v>
      </c>
      <c r="I43">
        <v>33.414999999999999</v>
      </c>
      <c r="J43">
        <v>32.383000000000003</v>
      </c>
      <c r="K43">
        <v>23.797000000000001</v>
      </c>
      <c r="L43">
        <v>27.317</v>
      </c>
      <c r="M43">
        <v>23.82</v>
      </c>
      <c r="N43">
        <v>23.675999999999998</v>
      </c>
      <c r="O43">
        <v>24.428999999999998</v>
      </c>
      <c r="P43">
        <v>24.64</v>
      </c>
      <c r="Q43">
        <v>24.547999999999998</v>
      </c>
      <c r="R43">
        <v>18.763999999999999</v>
      </c>
      <c r="S43">
        <v>1.425</v>
      </c>
      <c r="T43">
        <v>2.7450000000000001</v>
      </c>
      <c r="U43">
        <v>8.0000000000000002E-3</v>
      </c>
      <c r="V43">
        <v>1.014</v>
      </c>
      <c r="W43">
        <v>18.527999999999999</v>
      </c>
      <c r="X43">
        <v>9.5050000000000008</v>
      </c>
      <c r="Y43">
        <v>16.242000000000001</v>
      </c>
      <c r="Z43">
        <v>15.734</v>
      </c>
      <c r="AA43">
        <v>7.5270000000000001</v>
      </c>
      <c r="AB43">
        <v>23.923999999999999</v>
      </c>
      <c r="AC43">
        <v>18.126999999999999</v>
      </c>
      <c r="AD43">
        <v>18.759</v>
      </c>
      <c r="AE43">
        <v>18.126999999999999</v>
      </c>
      <c r="AF43">
        <v>5.9820000000000002</v>
      </c>
    </row>
    <row r="44" spans="1:32" x14ac:dyDescent="0.3">
      <c r="A44" t="s">
        <v>57</v>
      </c>
      <c r="D44">
        <v>47.173999999999999</v>
      </c>
      <c r="E44">
        <v>7.92</v>
      </c>
      <c r="F44">
        <v>5.5579999999999998</v>
      </c>
      <c r="G44">
        <v>8.4629999999999992</v>
      </c>
      <c r="H44">
        <v>12.07</v>
      </c>
      <c r="I44">
        <v>12.368</v>
      </c>
      <c r="J44">
        <v>12.994999999999999</v>
      </c>
      <c r="K44">
        <v>7.8449999999999998</v>
      </c>
      <c r="L44">
        <v>7.8360000000000003</v>
      </c>
      <c r="M44">
        <v>13.744</v>
      </c>
      <c r="N44">
        <v>13.448</v>
      </c>
      <c r="O44">
        <v>15.558999999999999</v>
      </c>
      <c r="P44">
        <v>15.694000000000001</v>
      </c>
      <c r="Q44">
        <v>20.577000000000002</v>
      </c>
      <c r="R44">
        <v>34.070999999999998</v>
      </c>
      <c r="S44">
        <v>0.36599999999999999</v>
      </c>
      <c r="T44">
        <v>0.70599999999999996</v>
      </c>
      <c r="U44">
        <v>2E-3</v>
      </c>
      <c r="V44">
        <v>0.26100000000000001</v>
      </c>
      <c r="W44">
        <v>23.137</v>
      </c>
      <c r="X44">
        <v>32.884</v>
      </c>
      <c r="Y44">
        <v>20.975999999999999</v>
      </c>
      <c r="Z44">
        <v>19.856000000000002</v>
      </c>
      <c r="AA44">
        <v>28.73</v>
      </c>
      <c r="AB44">
        <v>25.491</v>
      </c>
      <c r="AC44">
        <v>21.039000000000001</v>
      </c>
      <c r="AD44">
        <v>21.773</v>
      </c>
      <c r="AE44">
        <v>21.039000000000001</v>
      </c>
      <c r="AF44">
        <v>28.568999999999999</v>
      </c>
    </row>
    <row r="45" spans="1:32" x14ac:dyDescent="0.3">
      <c r="A45" t="s">
        <v>54</v>
      </c>
      <c r="B45" s="6" t="s">
        <v>469</v>
      </c>
      <c r="C45" s="6" t="s">
        <v>472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s="38" customFormat="1" x14ac:dyDescent="0.3">
      <c r="A46" s="28" t="s">
        <v>34</v>
      </c>
      <c r="B46" s="139" t="s">
        <v>641</v>
      </c>
      <c r="C46" s="29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</row>
    <row r="47" spans="1:32" s="3" customFormat="1" x14ac:dyDescent="0.3">
      <c r="A47" s="3" t="s">
        <v>35</v>
      </c>
      <c r="B47" s="32" t="s">
        <v>642</v>
      </c>
      <c r="C47" s="32"/>
      <c r="D47" s="3">
        <v>0.17</v>
      </c>
      <c r="E47" s="3">
        <v>0.193</v>
      </c>
      <c r="F47" s="3">
        <v>0.17699999999999999</v>
      </c>
      <c r="G47" s="3">
        <v>0.19400000000000001</v>
      </c>
      <c r="H47" s="3">
        <v>0.214</v>
      </c>
      <c r="I47" s="3">
        <v>0.193</v>
      </c>
      <c r="J47" s="3">
        <v>0.19</v>
      </c>
      <c r="K47" s="35">
        <v>0.28699999999999998</v>
      </c>
      <c r="L47" s="3">
        <v>0.23699999999999999</v>
      </c>
      <c r="M47" s="35">
        <v>0.27100000000000002</v>
      </c>
      <c r="N47" s="35">
        <v>0.28399999999999997</v>
      </c>
      <c r="O47" s="3">
        <v>0.25</v>
      </c>
      <c r="P47" s="3">
        <v>0.23</v>
      </c>
      <c r="Q47" s="3">
        <v>0.14099999999999999</v>
      </c>
      <c r="R47" s="3">
        <v>0.107</v>
      </c>
      <c r="S47" s="3">
        <v>3.9E-2</v>
      </c>
      <c r="T47" s="3">
        <v>8.1000000000000003E-2</v>
      </c>
      <c r="U47" s="3">
        <v>8.0000000000000002E-3</v>
      </c>
      <c r="V47" s="3">
        <v>2.7E-2</v>
      </c>
      <c r="W47" s="36">
        <v>0.34799999999999998</v>
      </c>
      <c r="X47" s="35">
        <v>0.29499999999999998</v>
      </c>
      <c r="Y47" s="39">
        <v>0.57599999999999996</v>
      </c>
      <c r="Z47" s="39">
        <v>0.56899999999999995</v>
      </c>
      <c r="AA47" s="35">
        <v>0.29699999999999999</v>
      </c>
      <c r="AB47" s="3">
        <v>0.33</v>
      </c>
      <c r="AC47" s="36">
        <v>0.371</v>
      </c>
      <c r="AD47" s="36">
        <v>0.38800000000000001</v>
      </c>
      <c r="AE47" s="36">
        <v>0.371</v>
      </c>
      <c r="AF47" s="3">
        <v>0.184</v>
      </c>
    </row>
    <row r="48" spans="1:32" s="3" customFormat="1" x14ac:dyDescent="0.3">
      <c r="A48" s="3" t="s">
        <v>36</v>
      </c>
      <c r="B48" s="32" t="s">
        <v>643</v>
      </c>
      <c r="C48" s="32"/>
      <c r="D48" s="3">
        <v>0.59599999999999997</v>
      </c>
      <c r="E48" s="3">
        <v>0.497</v>
      </c>
      <c r="F48" s="3">
        <v>0.45500000000000002</v>
      </c>
      <c r="G48" s="3">
        <v>0.499</v>
      </c>
      <c r="H48" s="3">
        <v>0.59799999999999998</v>
      </c>
      <c r="I48" s="3">
        <v>0.68200000000000005</v>
      </c>
      <c r="J48" s="3">
        <v>0.67200000000000004</v>
      </c>
      <c r="K48" s="3">
        <v>0.68799999999999994</v>
      </c>
      <c r="L48" s="3">
        <v>0.59199999999999997</v>
      </c>
      <c r="M48" s="3">
        <v>0.66700000000000004</v>
      </c>
      <c r="N48" s="35">
        <v>0.70299999999999996</v>
      </c>
      <c r="O48" s="36">
        <v>0.88300000000000001</v>
      </c>
      <c r="P48" s="36">
        <v>0.81100000000000005</v>
      </c>
      <c r="Q48" s="3">
        <v>0.36199999999999999</v>
      </c>
      <c r="R48" s="3">
        <v>0.37</v>
      </c>
      <c r="S48" s="3">
        <v>0.121</v>
      </c>
      <c r="T48" s="3">
        <v>0.251</v>
      </c>
      <c r="U48" s="3">
        <v>2.5999999999999999E-2</v>
      </c>
      <c r="V48" s="3">
        <v>8.3000000000000004E-2</v>
      </c>
      <c r="W48" s="39">
        <v>0.92800000000000005</v>
      </c>
      <c r="X48" s="35">
        <v>0.78800000000000003</v>
      </c>
      <c r="Y48" s="39">
        <v>0.998</v>
      </c>
      <c r="Z48" s="39">
        <v>0.98499999999999999</v>
      </c>
      <c r="AA48" s="35">
        <v>0.76600000000000001</v>
      </c>
      <c r="AB48" s="3">
        <v>0.73</v>
      </c>
      <c r="AC48" s="35">
        <v>0.70399999999999996</v>
      </c>
      <c r="AD48" s="35">
        <v>0.73599999999999999</v>
      </c>
      <c r="AE48" s="35">
        <v>0.70399999999999996</v>
      </c>
      <c r="AF48" s="3">
        <v>0.68600000000000005</v>
      </c>
    </row>
    <row r="49" spans="1:32" s="3" customFormat="1" x14ac:dyDescent="0.3">
      <c r="A49" s="3" t="s">
        <v>37</v>
      </c>
      <c r="B49" s="32" t="s">
        <v>644</v>
      </c>
      <c r="C49" s="32"/>
      <c r="D49" s="3">
        <v>0.625</v>
      </c>
      <c r="E49" s="3">
        <v>0.54500000000000004</v>
      </c>
      <c r="F49" s="3">
        <v>0.499</v>
      </c>
      <c r="G49" s="3">
        <v>0.54800000000000004</v>
      </c>
      <c r="H49" s="35">
        <v>0.70199999999999996</v>
      </c>
      <c r="I49" s="3">
        <v>0.69599999999999995</v>
      </c>
      <c r="J49" s="3">
        <v>0.68500000000000005</v>
      </c>
      <c r="K49" s="35">
        <v>0.78900000000000003</v>
      </c>
      <c r="L49" s="35">
        <v>0.73099999999999998</v>
      </c>
      <c r="M49" s="36">
        <v>0.89300000000000002</v>
      </c>
      <c r="N49" s="36">
        <v>0.93200000000000005</v>
      </c>
      <c r="O49" s="36">
        <v>0.90700000000000003</v>
      </c>
      <c r="P49" s="36">
        <v>0.83299999999999996</v>
      </c>
      <c r="Q49" s="3">
        <v>0.51600000000000001</v>
      </c>
      <c r="R49" s="3">
        <v>0.54200000000000004</v>
      </c>
      <c r="S49" s="3">
        <v>0.13100000000000001</v>
      </c>
      <c r="T49" s="3">
        <v>0.27</v>
      </c>
      <c r="U49" s="3">
        <v>2.8000000000000001E-2</v>
      </c>
      <c r="V49" s="3">
        <v>0.09</v>
      </c>
      <c r="W49" s="39">
        <v>1.139</v>
      </c>
      <c r="X49" s="36">
        <v>0.96699999999999997</v>
      </c>
      <c r="Y49" s="39">
        <v>1.2809999999999999</v>
      </c>
      <c r="Z49" s="39">
        <v>1.2649999999999999</v>
      </c>
      <c r="AA49" s="36">
        <v>0.89600000000000002</v>
      </c>
      <c r="AB49" s="35">
        <v>0.75</v>
      </c>
      <c r="AC49" s="35">
        <v>0.73</v>
      </c>
      <c r="AD49" s="35">
        <v>0.76300000000000001</v>
      </c>
      <c r="AE49" s="35">
        <v>0.73</v>
      </c>
      <c r="AF49" s="36">
        <v>0.81899999999999995</v>
      </c>
    </row>
    <row r="50" spans="1:32" s="3" customFormat="1" x14ac:dyDescent="0.3">
      <c r="A50" s="3" t="s">
        <v>38</v>
      </c>
      <c r="B50" s="32" t="s">
        <v>645</v>
      </c>
      <c r="C50" s="32"/>
      <c r="D50" s="3">
        <v>1.17</v>
      </c>
      <c r="E50" s="3">
        <v>1.0629999999999999</v>
      </c>
      <c r="F50" s="3">
        <v>0.97399999999999998</v>
      </c>
      <c r="G50" s="3">
        <v>1.069</v>
      </c>
      <c r="H50" s="36">
        <v>1.488</v>
      </c>
      <c r="I50" s="36">
        <v>1.4790000000000001</v>
      </c>
      <c r="J50" s="36">
        <v>1.456</v>
      </c>
      <c r="K50" s="36">
        <v>1.472</v>
      </c>
      <c r="L50" s="35">
        <v>1.2849999999999999</v>
      </c>
      <c r="M50" s="36">
        <v>1.542</v>
      </c>
      <c r="N50" s="36">
        <v>1.599</v>
      </c>
      <c r="O50" s="36">
        <v>1.6719999999999999</v>
      </c>
      <c r="P50" s="36">
        <v>1.5349999999999999</v>
      </c>
      <c r="Q50" s="3">
        <v>1.155</v>
      </c>
      <c r="R50" s="3">
        <v>0.99099999999999999</v>
      </c>
      <c r="S50" s="3">
        <v>0.247</v>
      </c>
      <c r="T50" s="3">
        <v>0.51100000000000001</v>
      </c>
      <c r="U50" s="3">
        <v>5.2999999999999999E-2</v>
      </c>
      <c r="V50" s="3">
        <v>0.17</v>
      </c>
      <c r="W50" s="36">
        <v>1.659</v>
      </c>
      <c r="X50" s="36">
        <v>1.4079999999999999</v>
      </c>
      <c r="Y50" s="39">
        <v>2.419</v>
      </c>
      <c r="Z50" s="39">
        <v>2.3879999999999999</v>
      </c>
      <c r="AA50" s="35">
        <v>1.2350000000000001</v>
      </c>
      <c r="AB50" s="3">
        <v>1.5</v>
      </c>
      <c r="AC50" s="35">
        <v>1.2989999999999999</v>
      </c>
      <c r="AD50" s="35">
        <v>1.3580000000000001</v>
      </c>
      <c r="AE50" s="35">
        <v>1.2989999999999999</v>
      </c>
      <c r="AF50" s="35">
        <v>1.321</v>
      </c>
    </row>
    <row r="51" spans="1:32" s="3" customFormat="1" x14ac:dyDescent="0.3">
      <c r="A51" s="3" t="s">
        <v>39</v>
      </c>
      <c r="B51" s="32" t="s">
        <v>646</v>
      </c>
      <c r="C51" s="32"/>
      <c r="D51" s="3">
        <v>0.42399999999999999</v>
      </c>
      <c r="E51" s="3">
        <v>0.42</v>
      </c>
      <c r="F51" s="3">
        <v>0.38500000000000001</v>
      </c>
      <c r="G51" s="3">
        <v>0.42199999999999999</v>
      </c>
      <c r="H51" s="3">
        <v>0.57999999999999996</v>
      </c>
      <c r="I51" s="3">
        <v>0.60499999999999998</v>
      </c>
      <c r="J51" s="3">
        <v>0.59499999999999997</v>
      </c>
      <c r="K51" s="36">
        <v>0.92800000000000005</v>
      </c>
      <c r="L51" s="3">
        <v>0.81699999999999995</v>
      </c>
      <c r="M51" s="39">
        <v>1.1419999999999999</v>
      </c>
      <c r="N51" s="39">
        <v>1.1950000000000001</v>
      </c>
      <c r="O51" s="36">
        <v>0.92600000000000005</v>
      </c>
      <c r="P51" s="35">
        <v>0.85</v>
      </c>
      <c r="Q51" s="3">
        <v>0.49199999999999999</v>
      </c>
      <c r="R51" s="3">
        <v>0.54</v>
      </c>
      <c r="S51" s="3">
        <v>0.14699999999999999</v>
      </c>
      <c r="T51" s="3">
        <v>0.30399999999999999</v>
      </c>
      <c r="U51" s="3">
        <v>3.2000000000000001E-2</v>
      </c>
      <c r="V51" s="3">
        <v>0.10100000000000001</v>
      </c>
      <c r="W51" s="36">
        <v>0.93700000000000006</v>
      </c>
      <c r="X51" s="35">
        <v>0.79500000000000004</v>
      </c>
      <c r="Y51" s="39">
        <v>1.236</v>
      </c>
      <c r="Z51" s="39">
        <v>1.22</v>
      </c>
      <c r="AA51" s="35">
        <v>0.86199999999999999</v>
      </c>
      <c r="AB51" s="3">
        <v>0.65</v>
      </c>
      <c r="AC51" s="3">
        <v>0.54400000000000004</v>
      </c>
      <c r="AD51" s="3">
        <v>0.56899999999999995</v>
      </c>
      <c r="AE51" s="3">
        <v>0.54400000000000004</v>
      </c>
      <c r="AF51" s="36">
        <v>0.95199999999999996</v>
      </c>
    </row>
    <row r="52" spans="1:32" s="3" customFormat="1" x14ac:dyDescent="0.3">
      <c r="A52" s="3" t="s">
        <v>40</v>
      </c>
      <c r="B52" s="32" t="s">
        <v>647</v>
      </c>
      <c r="C52" s="32"/>
      <c r="D52" s="3">
        <v>0.23599999999999999</v>
      </c>
      <c r="E52" s="3">
        <v>0.221</v>
      </c>
      <c r="F52" s="3">
        <v>0.20300000000000001</v>
      </c>
      <c r="G52" s="3">
        <v>0.222</v>
      </c>
      <c r="H52" s="3">
        <v>0.151</v>
      </c>
      <c r="I52" s="3">
        <v>0.19</v>
      </c>
      <c r="J52" s="3">
        <v>0.187</v>
      </c>
      <c r="K52" s="3">
        <v>0.36199999999999999</v>
      </c>
      <c r="L52" s="3">
        <v>0.27400000000000002</v>
      </c>
      <c r="M52" s="3">
        <v>0.33500000000000002</v>
      </c>
      <c r="N52" s="3">
        <v>0.34300000000000003</v>
      </c>
      <c r="O52" s="3">
        <v>0.317</v>
      </c>
      <c r="P52" s="3">
        <v>0.29099999999999998</v>
      </c>
      <c r="Q52" s="39">
        <v>1.008</v>
      </c>
      <c r="R52" s="3">
        <v>0.25900000000000001</v>
      </c>
      <c r="S52" s="3">
        <v>6.2E-2</v>
      </c>
      <c r="T52" s="3">
        <v>0.129</v>
      </c>
      <c r="U52" s="3">
        <v>1.2999999999999999E-2</v>
      </c>
      <c r="V52" s="35">
        <v>4.2999999999999997E-2</v>
      </c>
      <c r="W52" s="35">
        <v>0.49399999999999999</v>
      </c>
      <c r="X52" s="35">
        <v>0.42</v>
      </c>
      <c r="Y52" s="36">
        <v>0.60299999999999998</v>
      </c>
      <c r="Z52" s="36">
        <v>0.59499999999999997</v>
      </c>
      <c r="AA52" s="3">
        <v>0.37</v>
      </c>
      <c r="AB52" s="39">
        <v>0.88</v>
      </c>
      <c r="AC52" s="35">
        <v>0.56000000000000005</v>
      </c>
      <c r="AD52" s="35">
        <v>0.58599999999999997</v>
      </c>
      <c r="AE52" s="35">
        <v>0.56000000000000005</v>
      </c>
      <c r="AF52" s="35">
        <v>0.502</v>
      </c>
    </row>
    <row r="53" spans="1:32" x14ac:dyDescent="0.3">
      <c r="A53" t="s">
        <v>41</v>
      </c>
      <c r="B53" s="6" t="s">
        <v>648</v>
      </c>
      <c r="D53">
        <v>0.20799999999999999</v>
      </c>
      <c r="E53">
        <v>0.27700000000000002</v>
      </c>
      <c r="F53">
        <v>0.254</v>
      </c>
      <c r="G53">
        <v>0.27800000000000002</v>
      </c>
      <c r="H53">
        <v>0.189</v>
      </c>
      <c r="I53">
        <v>0.28399999999999997</v>
      </c>
      <c r="J53">
        <v>0.27900000000000003</v>
      </c>
      <c r="K53">
        <v>0.39300000000000002</v>
      </c>
      <c r="L53">
        <v>0.28299999999999997</v>
      </c>
      <c r="M53">
        <v>0.35499999999999998</v>
      </c>
      <c r="N53">
        <v>0.36</v>
      </c>
      <c r="O53">
        <v>0.33100000000000002</v>
      </c>
      <c r="P53">
        <v>0.30399999999999999</v>
      </c>
      <c r="Q53">
        <v>0.36699999999999999</v>
      </c>
      <c r="R53">
        <v>0.28899999999999998</v>
      </c>
      <c r="S53">
        <v>6.6000000000000003E-2</v>
      </c>
      <c r="T53">
        <v>0.13600000000000001</v>
      </c>
      <c r="U53">
        <v>1.4E-2</v>
      </c>
      <c r="V53">
        <v>4.4999999999999998E-2</v>
      </c>
      <c r="W53">
        <v>0.45100000000000001</v>
      </c>
      <c r="X53">
        <v>0.38300000000000001</v>
      </c>
      <c r="Y53">
        <v>0.33200000000000002</v>
      </c>
      <c r="Z53">
        <v>0.32700000000000001</v>
      </c>
      <c r="AA53">
        <v>0.34</v>
      </c>
      <c r="AB53">
        <v>0.44</v>
      </c>
      <c r="AC53">
        <v>0.34200000000000003</v>
      </c>
      <c r="AD53">
        <v>0.35799999999999998</v>
      </c>
      <c r="AE53">
        <v>0.34200000000000003</v>
      </c>
      <c r="AF53">
        <v>0.29699999999999999</v>
      </c>
    </row>
    <row r="54" spans="1:32" s="3" customFormat="1" x14ac:dyDescent="0.3">
      <c r="A54" s="3" t="s">
        <v>50</v>
      </c>
      <c r="B54" s="154" t="s">
        <v>649</v>
      </c>
      <c r="C54" s="32"/>
      <c r="D54" s="3">
        <v>0.71099999999999997</v>
      </c>
      <c r="E54" s="3">
        <v>0.66300000000000003</v>
      </c>
      <c r="F54" s="3">
        <v>0.60799999999999998</v>
      </c>
      <c r="G54" s="3">
        <v>0.66700000000000004</v>
      </c>
      <c r="H54" s="35">
        <v>1.1200000000000001</v>
      </c>
      <c r="I54" s="35">
        <v>1.1559999999999999</v>
      </c>
      <c r="J54" s="35">
        <v>1.137</v>
      </c>
      <c r="K54" s="35">
        <v>0.95099999999999996</v>
      </c>
      <c r="L54" s="3">
        <v>0.79100000000000004</v>
      </c>
      <c r="M54" s="35">
        <v>1.054</v>
      </c>
      <c r="N54" s="35">
        <v>1.107</v>
      </c>
      <c r="O54" s="36">
        <v>1.337</v>
      </c>
      <c r="P54" s="36">
        <v>1.2270000000000001</v>
      </c>
      <c r="Q54" s="3">
        <v>0.63</v>
      </c>
      <c r="R54" s="3">
        <v>0.52400000000000002</v>
      </c>
      <c r="S54" s="3">
        <v>0.16900000000000001</v>
      </c>
      <c r="T54" s="3">
        <v>0.34899999999999998</v>
      </c>
      <c r="U54" s="3">
        <v>3.6999999999999998E-2</v>
      </c>
      <c r="V54" s="3">
        <v>0.11600000000000001</v>
      </c>
      <c r="W54" s="35">
        <v>1.169</v>
      </c>
      <c r="X54" s="3">
        <v>0.99199999999999999</v>
      </c>
      <c r="Y54" s="39">
        <v>1.7330000000000001</v>
      </c>
      <c r="Z54" s="39">
        <v>1.7110000000000001</v>
      </c>
      <c r="AA54" s="35">
        <v>0.95699999999999996</v>
      </c>
      <c r="AB54" s="35">
        <v>0.94</v>
      </c>
      <c r="AC54" s="35">
        <v>0.89900000000000002</v>
      </c>
      <c r="AD54" s="35">
        <v>0.94</v>
      </c>
      <c r="AE54" s="35">
        <v>0.89900000000000002</v>
      </c>
      <c r="AF54" s="3">
        <v>0.75800000000000001</v>
      </c>
    </row>
    <row r="55" spans="1:32" x14ac:dyDescent="0.3">
      <c r="A55" t="s">
        <v>42</v>
      </c>
      <c r="B55" s="155"/>
      <c r="D55">
        <v>0.40600000000000003</v>
      </c>
      <c r="E55">
        <v>0.36199999999999999</v>
      </c>
      <c r="F55">
        <v>0.33200000000000002</v>
      </c>
      <c r="G55">
        <v>0.36399999999999999</v>
      </c>
      <c r="H55">
        <v>0.45200000000000001</v>
      </c>
      <c r="I55">
        <v>0.53300000000000003</v>
      </c>
      <c r="J55">
        <v>0.52500000000000002</v>
      </c>
      <c r="K55">
        <v>0.50800000000000001</v>
      </c>
      <c r="L55">
        <v>0.49099999999999999</v>
      </c>
      <c r="M55">
        <v>0.41199999999999998</v>
      </c>
      <c r="N55">
        <v>0.50700000000000001</v>
      </c>
      <c r="O55">
        <v>1.0489999999999999</v>
      </c>
      <c r="P55">
        <v>0.96299999999999997</v>
      </c>
      <c r="Q55">
        <v>0.42</v>
      </c>
      <c r="R55">
        <v>0.50900000000000001</v>
      </c>
      <c r="S55">
        <v>0.10299999999999999</v>
      </c>
      <c r="T55">
        <v>0.21299999999999999</v>
      </c>
      <c r="U55">
        <v>2.1999999999999999E-2</v>
      </c>
      <c r="V55">
        <v>7.0999999999999994E-2</v>
      </c>
      <c r="W55">
        <v>0.66600000000000004</v>
      </c>
      <c r="X55">
        <v>0.56499999999999995</v>
      </c>
      <c r="Y55">
        <v>1.093</v>
      </c>
      <c r="Z55">
        <v>1.079</v>
      </c>
      <c r="AA55">
        <v>0.49299999999999999</v>
      </c>
      <c r="AB55">
        <v>0.79</v>
      </c>
      <c r="AC55">
        <v>0.71</v>
      </c>
      <c r="AD55">
        <v>0.74299999999999999</v>
      </c>
      <c r="AE55">
        <v>0.71</v>
      </c>
      <c r="AF55">
        <v>0.72699999999999998</v>
      </c>
    </row>
    <row r="56" spans="1:32" s="3" customFormat="1" x14ac:dyDescent="0.3">
      <c r="A56" s="3" t="s">
        <v>49</v>
      </c>
      <c r="B56" s="32" t="s">
        <v>650</v>
      </c>
      <c r="C56" s="32"/>
      <c r="D56" s="3">
        <v>0.753</v>
      </c>
      <c r="E56" s="3">
        <v>0.70099999999999996</v>
      </c>
      <c r="F56" s="3">
        <v>0.64300000000000002</v>
      </c>
      <c r="G56" s="3">
        <v>0.70499999999999996</v>
      </c>
      <c r="H56" s="3">
        <v>0.81699999999999995</v>
      </c>
      <c r="I56" s="3">
        <v>0.80500000000000005</v>
      </c>
      <c r="J56" s="3">
        <v>0.79200000000000004</v>
      </c>
      <c r="K56" s="35">
        <v>1.0940000000000001</v>
      </c>
      <c r="L56" s="35">
        <v>1.04</v>
      </c>
      <c r="M56" s="36">
        <v>1.23</v>
      </c>
      <c r="N56" s="36">
        <v>1.262</v>
      </c>
      <c r="O56" s="35">
        <v>1.0820000000000001</v>
      </c>
      <c r="P56" s="35">
        <v>0.99299999999999999</v>
      </c>
      <c r="Q56" s="3">
        <v>0.75600000000000001</v>
      </c>
      <c r="R56" s="3">
        <v>0.68700000000000006</v>
      </c>
      <c r="S56" s="3">
        <v>0.20200000000000001</v>
      </c>
      <c r="T56" s="3">
        <v>0.41699999999999998</v>
      </c>
      <c r="U56" s="3">
        <v>4.3999999999999997E-2</v>
      </c>
      <c r="V56" s="3">
        <v>0.13900000000000001</v>
      </c>
      <c r="W56" s="36">
        <v>1.3149999999999999</v>
      </c>
      <c r="X56" s="35">
        <v>1.1160000000000001</v>
      </c>
      <c r="Y56" s="39">
        <v>1.579</v>
      </c>
      <c r="Z56" s="39">
        <v>1.5589999999999999</v>
      </c>
      <c r="AA56" s="35">
        <v>1.0720000000000001</v>
      </c>
      <c r="AB56" s="35">
        <v>0.98</v>
      </c>
      <c r="AC56" s="35">
        <v>0.94699999999999995</v>
      </c>
      <c r="AD56" s="35">
        <v>0.99</v>
      </c>
      <c r="AE56" s="35">
        <v>0.94699999999999995</v>
      </c>
      <c r="AF56" s="35">
        <v>1.095</v>
      </c>
    </row>
    <row r="57" spans="1:32" s="4" customFormat="1" x14ac:dyDescent="0.3">
      <c r="A57" s="4" t="s">
        <v>51</v>
      </c>
      <c r="B57" s="18"/>
      <c r="C57" s="18"/>
      <c r="D57" s="4">
        <v>2.278</v>
      </c>
      <c r="E57" s="4">
        <v>2.2109999999999999</v>
      </c>
      <c r="F57" s="4">
        <v>2.0259999999999998</v>
      </c>
      <c r="G57" s="4">
        <v>2.222</v>
      </c>
      <c r="H57" s="4">
        <v>2.4460000000000002</v>
      </c>
      <c r="I57" s="4">
        <v>2.4830000000000001</v>
      </c>
      <c r="J57" s="4">
        <v>2.444</v>
      </c>
      <c r="K57" s="4">
        <v>2.1230000000000002</v>
      </c>
      <c r="L57" s="4">
        <v>1.7410000000000001</v>
      </c>
      <c r="M57" s="4">
        <v>2.012</v>
      </c>
      <c r="N57" s="4">
        <v>2.2029999999999998</v>
      </c>
      <c r="O57" s="4">
        <v>3.085</v>
      </c>
      <c r="P57" s="4">
        <v>2.8319999999999999</v>
      </c>
      <c r="Q57" s="4">
        <v>2.1480000000000001</v>
      </c>
      <c r="R57" s="4">
        <v>2.4129999999999998</v>
      </c>
      <c r="S57" s="4">
        <v>0.54600000000000004</v>
      </c>
      <c r="T57" s="4">
        <v>1.1299999999999999</v>
      </c>
      <c r="U57" s="4">
        <v>0.11799999999999999</v>
      </c>
      <c r="V57" s="4">
        <v>0.376</v>
      </c>
      <c r="W57" s="4">
        <v>2.403</v>
      </c>
      <c r="X57" s="4">
        <v>2.0390000000000001</v>
      </c>
      <c r="Y57" s="4">
        <v>5.3529999999999998</v>
      </c>
      <c r="Z57" s="4">
        <v>5.2839999999999998</v>
      </c>
      <c r="AA57" s="4">
        <v>1.925</v>
      </c>
      <c r="AB57" s="4">
        <v>3.25</v>
      </c>
      <c r="AC57" s="4">
        <v>2.5150000000000001</v>
      </c>
      <c r="AD57" s="4">
        <v>2.63</v>
      </c>
      <c r="AE57" s="4">
        <v>2.5150000000000001</v>
      </c>
      <c r="AF57" s="4">
        <v>1.9450000000000001</v>
      </c>
    </row>
    <row r="58" spans="1:32" s="4" customFormat="1" x14ac:dyDescent="0.3">
      <c r="A58" s="4" t="s">
        <v>52</v>
      </c>
      <c r="B58" s="18" t="s">
        <v>651</v>
      </c>
      <c r="C58" s="18"/>
      <c r="D58" s="4">
        <v>0.39100000000000001</v>
      </c>
      <c r="E58" s="4">
        <v>0.432</v>
      </c>
      <c r="F58" s="4">
        <v>0.39600000000000002</v>
      </c>
      <c r="G58" s="4">
        <v>0.434</v>
      </c>
      <c r="H58" s="4">
        <v>0.55700000000000005</v>
      </c>
      <c r="I58" s="4">
        <v>0.59599999999999997</v>
      </c>
      <c r="J58" s="4">
        <v>0.58699999999999997</v>
      </c>
      <c r="K58" s="4">
        <v>0.45600000000000002</v>
      </c>
      <c r="L58" s="4">
        <v>0.39900000000000002</v>
      </c>
      <c r="M58" s="4">
        <v>0.503</v>
      </c>
      <c r="N58" s="4">
        <v>0.51300000000000001</v>
      </c>
      <c r="O58" s="4">
        <v>0.65200000000000002</v>
      </c>
      <c r="P58" s="4">
        <v>0.59899999999999998</v>
      </c>
      <c r="Q58" s="4">
        <v>0.38600000000000001</v>
      </c>
      <c r="R58" s="4">
        <v>0.34100000000000003</v>
      </c>
      <c r="S58" s="4">
        <v>7.6999999999999999E-2</v>
      </c>
      <c r="T58" s="4">
        <v>0.158</v>
      </c>
      <c r="U58" s="4">
        <v>1.7000000000000001E-2</v>
      </c>
      <c r="V58" s="4">
        <v>5.2999999999999999E-2</v>
      </c>
      <c r="W58" s="4">
        <v>0.63200000000000001</v>
      </c>
      <c r="X58" s="4">
        <v>0.53600000000000003</v>
      </c>
      <c r="Y58" s="4">
        <v>0.78</v>
      </c>
      <c r="Z58" s="4">
        <v>0.77</v>
      </c>
      <c r="AA58" s="4">
        <v>0.47199999999999998</v>
      </c>
      <c r="AB58" s="4">
        <v>0.55000000000000004</v>
      </c>
      <c r="AC58" s="4">
        <v>0.499</v>
      </c>
      <c r="AD58" s="4">
        <v>0.52200000000000002</v>
      </c>
      <c r="AE58" s="4">
        <v>0.499</v>
      </c>
      <c r="AF58" s="4">
        <v>0.47099999999999997</v>
      </c>
    </row>
    <row r="59" spans="1:32" x14ac:dyDescent="0.3">
      <c r="A59" t="s">
        <v>43</v>
      </c>
      <c r="D59">
        <v>0.69599999999999995</v>
      </c>
      <c r="E59">
        <v>0.73</v>
      </c>
      <c r="F59">
        <v>0.66900000000000004</v>
      </c>
      <c r="G59">
        <v>0.73299999999999998</v>
      </c>
      <c r="H59">
        <v>1.0269999999999999</v>
      </c>
      <c r="I59">
        <v>1.0069999999999999</v>
      </c>
      <c r="J59">
        <v>0.99099999999999999</v>
      </c>
      <c r="K59">
        <v>0.83699999999999997</v>
      </c>
      <c r="L59">
        <v>0.70199999999999996</v>
      </c>
      <c r="M59">
        <v>0.91400000000000003</v>
      </c>
      <c r="N59">
        <v>0.95499999999999996</v>
      </c>
      <c r="O59">
        <v>1.0249999999999999</v>
      </c>
      <c r="P59">
        <v>0.94099999999999995</v>
      </c>
      <c r="Q59">
        <v>0.57699999999999996</v>
      </c>
      <c r="R59">
        <v>0.68400000000000005</v>
      </c>
      <c r="S59">
        <v>0.17</v>
      </c>
      <c r="T59">
        <v>0.35199999999999998</v>
      </c>
      <c r="U59">
        <v>3.6999999999999998E-2</v>
      </c>
      <c r="V59">
        <v>0.11700000000000001</v>
      </c>
      <c r="W59">
        <v>1.117</v>
      </c>
      <c r="X59">
        <v>0.94799999999999995</v>
      </c>
      <c r="Y59">
        <v>1.4850000000000001</v>
      </c>
      <c r="Z59">
        <v>1.466</v>
      </c>
      <c r="AA59">
        <v>0.92500000000000004</v>
      </c>
      <c r="AB59">
        <v>0.99</v>
      </c>
      <c r="AC59">
        <v>0.88600000000000001</v>
      </c>
      <c r="AD59">
        <v>0.92700000000000005</v>
      </c>
      <c r="AE59">
        <v>0.88600000000000001</v>
      </c>
      <c r="AF59">
        <v>0.83899999999999997</v>
      </c>
    </row>
    <row r="60" spans="1:32" x14ac:dyDescent="0.3">
      <c r="A60" t="s">
        <v>44</v>
      </c>
      <c r="D60">
        <v>1.829</v>
      </c>
      <c r="E60">
        <v>1.679</v>
      </c>
      <c r="F60">
        <v>1.5389999999999999</v>
      </c>
      <c r="G60">
        <v>1.6870000000000001</v>
      </c>
      <c r="H60">
        <v>2.911</v>
      </c>
      <c r="I60">
        <v>2.7509999999999999</v>
      </c>
      <c r="J60">
        <v>2.7080000000000002</v>
      </c>
      <c r="K60">
        <v>1.7949999999999999</v>
      </c>
      <c r="L60">
        <v>1.5049999999999999</v>
      </c>
      <c r="M60">
        <v>1.8029999999999999</v>
      </c>
      <c r="N60">
        <v>1.907</v>
      </c>
      <c r="O60">
        <v>3.1459999999999999</v>
      </c>
      <c r="P60">
        <v>2.8879999999999999</v>
      </c>
      <c r="Q60">
        <v>1.3460000000000001</v>
      </c>
      <c r="R60">
        <v>1.3029999999999999</v>
      </c>
      <c r="S60">
        <v>0.32500000000000001</v>
      </c>
      <c r="T60">
        <v>0.67300000000000004</v>
      </c>
      <c r="U60">
        <v>7.0000000000000007E-2</v>
      </c>
      <c r="V60">
        <v>0.224</v>
      </c>
      <c r="W60">
        <v>2.4460000000000002</v>
      </c>
      <c r="X60">
        <v>2.0760000000000001</v>
      </c>
      <c r="Y60">
        <v>2.96</v>
      </c>
      <c r="Z60">
        <v>2.9220000000000002</v>
      </c>
      <c r="AA60">
        <v>2.0459999999999998</v>
      </c>
      <c r="AB60">
        <v>2.0699999999999998</v>
      </c>
      <c r="AC60">
        <v>1.5740000000000001</v>
      </c>
      <c r="AD60">
        <v>1.6459999999999999</v>
      </c>
      <c r="AE60">
        <v>1.5740000000000001</v>
      </c>
      <c r="AF60">
        <v>2.3650000000000002</v>
      </c>
    </row>
    <row r="61" spans="1:32" x14ac:dyDescent="0.3">
      <c r="A61" t="s">
        <v>45</v>
      </c>
      <c r="D61">
        <v>2.8159999999999998</v>
      </c>
      <c r="E61">
        <v>3.71</v>
      </c>
      <c r="F61">
        <v>3.399</v>
      </c>
      <c r="G61">
        <v>3.7280000000000002</v>
      </c>
      <c r="H61">
        <v>6.81</v>
      </c>
      <c r="I61">
        <v>5.2060000000000004</v>
      </c>
      <c r="J61">
        <v>5.1239999999999997</v>
      </c>
      <c r="K61">
        <v>4.5060000000000002</v>
      </c>
      <c r="L61">
        <v>3.6240000000000001</v>
      </c>
      <c r="M61">
        <v>3.79</v>
      </c>
      <c r="N61">
        <v>4.0620000000000003</v>
      </c>
      <c r="O61">
        <v>5.39</v>
      </c>
      <c r="P61">
        <v>4.9489999999999998</v>
      </c>
      <c r="Q61">
        <v>3.1469999999999998</v>
      </c>
      <c r="R61">
        <v>2.9260000000000002</v>
      </c>
      <c r="S61">
        <v>0.76100000000000001</v>
      </c>
      <c r="T61">
        <v>1.5740000000000001</v>
      </c>
      <c r="U61">
        <v>0.16500000000000001</v>
      </c>
      <c r="V61">
        <v>0.52400000000000002</v>
      </c>
      <c r="W61">
        <v>5.5789999999999997</v>
      </c>
      <c r="X61">
        <v>4.7350000000000003</v>
      </c>
      <c r="Y61">
        <v>6.1879999999999997</v>
      </c>
      <c r="Z61">
        <v>6.1079999999999997</v>
      </c>
      <c r="AA61">
        <v>4.0389999999999997</v>
      </c>
      <c r="AB61">
        <v>4.5999999999999996</v>
      </c>
      <c r="AC61">
        <v>3.782</v>
      </c>
      <c r="AD61">
        <v>3.9550000000000001</v>
      </c>
      <c r="AE61">
        <v>3.782</v>
      </c>
      <c r="AF61">
        <v>4.2990000000000004</v>
      </c>
    </row>
    <row r="62" spans="1:32" x14ac:dyDescent="0.3">
      <c r="A62" t="s">
        <v>46</v>
      </c>
      <c r="D62">
        <v>0.81599999999999995</v>
      </c>
      <c r="E62">
        <v>0.72399999999999998</v>
      </c>
      <c r="F62">
        <v>0.66300000000000003</v>
      </c>
      <c r="G62">
        <v>0.72699999999999998</v>
      </c>
      <c r="H62">
        <v>1.4690000000000001</v>
      </c>
      <c r="I62">
        <v>1.478</v>
      </c>
      <c r="J62">
        <v>1.4550000000000001</v>
      </c>
      <c r="K62">
        <v>0.93700000000000006</v>
      </c>
      <c r="L62">
        <v>0.80300000000000005</v>
      </c>
      <c r="M62">
        <v>0.94599999999999995</v>
      </c>
      <c r="N62">
        <v>0.99199999999999999</v>
      </c>
      <c r="O62">
        <v>1.554</v>
      </c>
      <c r="P62">
        <v>1.427</v>
      </c>
      <c r="Q62">
        <v>0.71799999999999997</v>
      </c>
      <c r="R62">
        <v>0.69099999999999995</v>
      </c>
      <c r="S62">
        <v>0.158</v>
      </c>
      <c r="T62">
        <v>0.32600000000000001</v>
      </c>
      <c r="U62">
        <v>3.4000000000000002E-2</v>
      </c>
      <c r="V62">
        <v>0.108</v>
      </c>
      <c r="W62">
        <v>1.4610000000000001</v>
      </c>
      <c r="X62">
        <v>1.24</v>
      </c>
      <c r="Y62">
        <v>1.843</v>
      </c>
      <c r="Z62">
        <v>1.819</v>
      </c>
      <c r="AA62">
        <v>1.248</v>
      </c>
      <c r="AB62">
        <v>1.0900000000000001</v>
      </c>
      <c r="AC62">
        <v>1.1619999999999999</v>
      </c>
      <c r="AD62">
        <v>1.2150000000000001</v>
      </c>
      <c r="AE62">
        <v>1.1619999999999999</v>
      </c>
      <c r="AF62">
        <v>0.95199999999999996</v>
      </c>
    </row>
    <row r="63" spans="1:32" x14ac:dyDescent="0.3">
      <c r="A63" t="s">
        <v>47</v>
      </c>
      <c r="D63">
        <v>0.70599999999999996</v>
      </c>
      <c r="E63">
        <v>0.56100000000000005</v>
      </c>
      <c r="F63">
        <v>0.51400000000000001</v>
      </c>
      <c r="G63">
        <v>0.56299999999999994</v>
      </c>
      <c r="H63">
        <v>1.032</v>
      </c>
      <c r="I63">
        <v>0.97499999999999998</v>
      </c>
      <c r="J63">
        <v>0.96</v>
      </c>
      <c r="K63">
        <v>0.81200000000000006</v>
      </c>
      <c r="L63">
        <v>0.69</v>
      </c>
      <c r="M63">
        <v>0.80500000000000005</v>
      </c>
      <c r="N63">
        <v>0.84399999999999997</v>
      </c>
      <c r="O63">
        <v>1.1379999999999999</v>
      </c>
      <c r="P63">
        <v>1.0449999999999999</v>
      </c>
      <c r="Q63">
        <v>0.65700000000000003</v>
      </c>
      <c r="R63">
        <v>0.67300000000000004</v>
      </c>
      <c r="S63">
        <v>0.13800000000000001</v>
      </c>
      <c r="T63">
        <v>0.28399999999999997</v>
      </c>
      <c r="U63">
        <v>0.03</v>
      </c>
      <c r="V63">
        <v>9.5000000000000001E-2</v>
      </c>
      <c r="W63">
        <v>1.1819999999999999</v>
      </c>
      <c r="X63">
        <v>1.0029999999999999</v>
      </c>
      <c r="Y63">
        <v>1.3160000000000001</v>
      </c>
      <c r="Z63">
        <v>1.2989999999999999</v>
      </c>
      <c r="AA63">
        <v>0.80600000000000005</v>
      </c>
      <c r="AB63">
        <v>1.04</v>
      </c>
      <c r="AC63">
        <v>0.77400000000000002</v>
      </c>
      <c r="AD63">
        <v>0.81</v>
      </c>
      <c r="AE63">
        <v>0.77400000000000002</v>
      </c>
      <c r="AF63">
        <v>2.754</v>
      </c>
    </row>
    <row r="64" spans="1:32" x14ac:dyDescent="0.3">
      <c r="A64" t="s">
        <v>48</v>
      </c>
      <c r="D64">
        <v>0.93400000000000005</v>
      </c>
      <c r="E64">
        <v>0.73499999999999999</v>
      </c>
      <c r="F64">
        <v>0.67400000000000004</v>
      </c>
      <c r="G64">
        <v>0.73899999999999999</v>
      </c>
      <c r="H64">
        <v>0.94799999999999995</v>
      </c>
      <c r="I64">
        <v>1.012</v>
      </c>
      <c r="J64">
        <v>0.996</v>
      </c>
      <c r="K64">
        <v>1.079</v>
      </c>
      <c r="L64">
        <v>0.84899999999999998</v>
      </c>
      <c r="M64">
        <v>1.216</v>
      </c>
      <c r="N64">
        <v>1.2629999999999999</v>
      </c>
      <c r="O64">
        <v>1.2709999999999999</v>
      </c>
      <c r="P64">
        <v>1.167</v>
      </c>
      <c r="Q64">
        <v>0.68300000000000005</v>
      </c>
      <c r="R64">
        <v>0.83499999999999996</v>
      </c>
      <c r="S64">
        <v>0.17199999999999999</v>
      </c>
      <c r="T64">
        <v>0.35599999999999998</v>
      </c>
      <c r="U64">
        <v>3.6999999999999998E-2</v>
      </c>
      <c r="V64">
        <v>0.11799999999999999</v>
      </c>
      <c r="W64">
        <v>1.075</v>
      </c>
      <c r="X64">
        <v>0.91200000000000003</v>
      </c>
      <c r="Y64">
        <v>1.673</v>
      </c>
      <c r="Z64">
        <v>1.6519999999999999</v>
      </c>
      <c r="AA64">
        <v>0.97</v>
      </c>
      <c r="AB64">
        <v>1.2</v>
      </c>
      <c r="AC64">
        <v>0.92500000000000004</v>
      </c>
      <c r="AD64">
        <v>0.96699999999999997</v>
      </c>
      <c r="AE64">
        <v>0.92500000000000004</v>
      </c>
      <c r="AF64">
        <v>0.95199999999999996</v>
      </c>
    </row>
    <row r="65" spans="1:32" s="44" customFormat="1" x14ac:dyDescent="0.3">
      <c r="A65" s="188" t="s">
        <v>593</v>
      </c>
      <c r="B65" s="189"/>
      <c r="C65" s="189"/>
    </row>
    <row r="66" spans="1:32" s="43" customFormat="1" x14ac:dyDescent="0.3">
      <c r="A66" s="43" t="s">
        <v>583</v>
      </c>
      <c r="B66" s="43" t="s">
        <v>582</v>
      </c>
      <c r="H66"/>
      <c r="I66"/>
      <c r="Y66" s="68">
        <v>0.12</v>
      </c>
      <c r="Z66" s="68">
        <v>0.111</v>
      </c>
      <c r="AA66" s="43">
        <v>23.2</v>
      </c>
      <c r="AF66" s="68">
        <v>0.27300000000000002</v>
      </c>
    </row>
    <row r="67" spans="1:32" s="43" customFormat="1" x14ac:dyDescent="0.3">
      <c r="A67" s="43" t="s">
        <v>611</v>
      </c>
      <c r="B67" s="45" t="s">
        <v>581</v>
      </c>
      <c r="D67" s="43">
        <v>33.299999999999997</v>
      </c>
      <c r="H67" s="68">
        <v>12.055</v>
      </c>
      <c r="I67" s="68">
        <v>12.365</v>
      </c>
      <c r="J67" s="68">
        <v>12.986000000000001</v>
      </c>
      <c r="O67" s="43">
        <v>16</v>
      </c>
      <c r="P67" s="43">
        <v>16</v>
      </c>
      <c r="W67" s="43">
        <v>33.799999999999997</v>
      </c>
      <c r="X67" s="43">
        <v>32.700000000000003</v>
      </c>
      <c r="Y67" s="68">
        <v>20.667000000000002</v>
      </c>
      <c r="Z67" s="68">
        <v>19.559000000000001</v>
      </c>
      <c r="AA67" s="43">
        <v>6.3</v>
      </c>
      <c r="AB67" s="43">
        <v>27.5</v>
      </c>
      <c r="AC67" s="43">
        <v>21.6</v>
      </c>
      <c r="AD67" s="43">
        <v>22.35</v>
      </c>
      <c r="AE67" s="43">
        <v>21.6</v>
      </c>
      <c r="AF67" s="43">
        <v>29</v>
      </c>
    </row>
    <row r="69" spans="1:32" x14ac:dyDescent="0.3">
      <c r="A69" s="166" t="s">
        <v>623</v>
      </c>
      <c r="B69" s="167"/>
      <c r="C69" s="168"/>
    </row>
    <row r="70" spans="1:32" x14ac:dyDescent="0.3">
      <c r="A70" s="169"/>
      <c r="B70" s="170"/>
      <c r="C70" s="171"/>
    </row>
    <row r="71" spans="1:32" x14ac:dyDescent="0.3">
      <c r="A71" s="169"/>
      <c r="B71" s="170"/>
      <c r="C71" s="171"/>
    </row>
    <row r="72" spans="1:32" x14ac:dyDescent="0.3">
      <c r="A72" s="172"/>
      <c r="B72" s="173"/>
      <c r="C72" s="174"/>
    </row>
    <row r="73" spans="1:32" x14ac:dyDescent="0.3">
      <c r="A73" s="175"/>
      <c r="B73" s="176"/>
      <c r="C73" s="177"/>
    </row>
    <row r="74" spans="1:32" x14ac:dyDescent="0.3">
      <c r="A74" s="69" t="s">
        <v>619</v>
      </c>
      <c r="B74"/>
      <c r="C74"/>
    </row>
    <row r="75" spans="1:32" x14ac:dyDescent="0.3">
      <c r="A75" s="69" t="s">
        <v>620</v>
      </c>
      <c r="B75"/>
      <c r="C75"/>
    </row>
    <row r="76" spans="1:32" x14ac:dyDescent="0.3">
      <c r="B76"/>
      <c r="C76"/>
    </row>
    <row r="77" spans="1:32" ht="15" customHeight="1" x14ac:dyDescent="0.3">
      <c r="A77" s="166" t="s">
        <v>639</v>
      </c>
      <c r="B77" s="167"/>
      <c r="C77" s="168"/>
    </row>
    <row r="78" spans="1:32" ht="15" customHeight="1" x14ac:dyDescent="0.3">
      <c r="A78" s="185"/>
      <c r="B78" s="186"/>
      <c r="C78" s="187"/>
    </row>
    <row r="79" spans="1:32" ht="15" customHeight="1" x14ac:dyDescent="0.3">
      <c r="A79" s="69" t="s">
        <v>640</v>
      </c>
    </row>
    <row r="81" spans="1:3" x14ac:dyDescent="0.3">
      <c r="A81" s="157" t="s">
        <v>621</v>
      </c>
      <c r="B81" s="158"/>
      <c r="C81" s="159"/>
    </row>
    <row r="82" spans="1:3" x14ac:dyDescent="0.3">
      <c r="A82" s="160"/>
      <c r="B82" s="161"/>
      <c r="C82" s="162"/>
    </row>
    <row r="83" spans="1:3" x14ac:dyDescent="0.3">
      <c r="A83" s="163"/>
      <c r="B83" s="164"/>
      <c r="C83" s="165"/>
    </row>
    <row r="84" spans="1:3" x14ac:dyDescent="0.3">
      <c r="A84" s="69" t="s">
        <v>622</v>
      </c>
    </row>
  </sheetData>
  <sheetProtection password="E334" sheet="1" objects="1" scenarios="1"/>
  <mergeCells count="19">
    <mergeCell ref="A65:C65"/>
    <mergeCell ref="A3:C3"/>
    <mergeCell ref="A1:A2"/>
    <mergeCell ref="B1:C1"/>
    <mergeCell ref="A77:C78"/>
    <mergeCell ref="B54:B55"/>
    <mergeCell ref="A81:C83"/>
    <mergeCell ref="AD1:AE1"/>
    <mergeCell ref="E1:G1"/>
    <mergeCell ref="H1:J1"/>
    <mergeCell ref="K1:L1"/>
    <mergeCell ref="M1:N1"/>
    <mergeCell ref="O1:P1"/>
    <mergeCell ref="S1:V1"/>
    <mergeCell ref="W1:X1"/>
    <mergeCell ref="B2:C2"/>
    <mergeCell ref="A69:C73"/>
    <mergeCell ref="Y1:Z1"/>
    <mergeCell ref="AB1:AC1"/>
  </mergeCells>
  <hyperlinks>
    <hyperlink ref="A81:C83" r:id="rId1" display="Мы выбираем мир без насилия, здоровье и жизнь! " xr:uid="{00000000-0004-0000-0200-000000000000}"/>
  </hyperlinks>
  <pageMargins left="0.7" right="0.7" top="0.75" bottom="0.75" header="0.3" footer="0.3"/>
  <pageSetup paperSize="9" orientation="portrait" horizontalDpi="180" verticalDpi="18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D81"/>
  <sheetViews>
    <sheetView workbookViewId="0">
      <pane xSplit="3" ySplit="2" topLeftCell="D37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4" x14ac:dyDescent="0.3"/>
  <cols>
    <col min="1" max="1" width="25.88671875" customWidth="1"/>
    <col min="2" max="2" width="11" style="6" customWidth="1"/>
    <col min="3" max="3" width="9.109375" style="6"/>
  </cols>
  <sheetData>
    <row r="1" spans="1:82" s="1" customFormat="1" x14ac:dyDescent="0.3">
      <c r="A1" s="178"/>
      <c r="B1" s="181" t="s">
        <v>612</v>
      </c>
      <c r="C1" s="181"/>
      <c r="D1" s="156" t="s">
        <v>172</v>
      </c>
      <c r="E1" s="156"/>
      <c r="F1" s="156"/>
      <c r="G1" s="156"/>
      <c r="H1" s="156"/>
      <c r="I1" s="156"/>
      <c r="J1" s="156"/>
      <c r="K1" s="156"/>
      <c r="L1" s="156"/>
      <c r="M1" s="156" t="s">
        <v>180</v>
      </c>
      <c r="N1" s="156"/>
      <c r="O1" s="156"/>
      <c r="P1" s="156" t="s">
        <v>184</v>
      </c>
      <c r="Q1" s="156"/>
      <c r="R1" s="156"/>
      <c r="S1" s="156"/>
      <c r="T1" s="156"/>
      <c r="U1" s="156"/>
      <c r="V1" s="156"/>
      <c r="W1" s="156"/>
      <c r="X1" s="156" t="s">
        <v>193</v>
      </c>
      <c r="Y1" s="156"/>
      <c r="Z1" s="156"/>
      <c r="AA1" s="156"/>
      <c r="AB1" s="156"/>
      <c r="AC1" s="156"/>
      <c r="AD1" s="156" t="s">
        <v>346</v>
      </c>
      <c r="AE1" s="156"/>
      <c r="AF1" s="156"/>
      <c r="AG1" s="156"/>
      <c r="AH1" s="156"/>
      <c r="AI1" s="156"/>
      <c r="AJ1" s="156"/>
      <c r="AK1" s="156" t="s">
        <v>350</v>
      </c>
      <c r="AL1" s="156"/>
      <c r="AM1" s="156"/>
      <c r="AN1" s="156"/>
      <c r="AO1" s="156"/>
      <c r="AP1" s="156"/>
      <c r="AQ1" s="156" t="s">
        <v>355</v>
      </c>
      <c r="AR1" s="156"/>
      <c r="AS1" s="156"/>
      <c r="AT1" s="156"/>
      <c r="AU1" s="156" t="s">
        <v>356</v>
      </c>
      <c r="AV1" s="156"/>
      <c r="AW1" s="156" t="s">
        <v>357</v>
      </c>
      <c r="AX1" s="156"/>
      <c r="AY1" s="156"/>
      <c r="AZ1" s="156"/>
      <c r="BA1" s="156"/>
      <c r="BB1" s="156"/>
      <c r="BC1" s="156" t="s">
        <v>363</v>
      </c>
      <c r="BD1" s="156"/>
      <c r="BE1" s="156"/>
      <c r="BF1" s="156"/>
      <c r="BG1" s="156" t="s">
        <v>368</v>
      </c>
      <c r="BH1" s="156"/>
      <c r="BI1" s="156"/>
      <c r="BJ1" s="156" t="s">
        <v>370</v>
      </c>
      <c r="BK1" s="156"/>
      <c r="BL1" s="156"/>
      <c r="BM1" s="156"/>
      <c r="BN1" s="156"/>
      <c r="BO1" s="156" t="s">
        <v>375</v>
      </c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 t="s">
        <v>440</v>
      </c>
      <c r="CB1" s="156"/>
      <c r="CC1" s="156" t="s">
        <v>385</v>
      </c>
      <c r="CD1" s="156"/>
    </row>
    <row r="2" spans="1:82" x14ac:dyDescent="0.3">
      <c r="A2" s="179"/>
      <c r="B2" s="180" t="s">
        <v>613</v>
      </c>
      <c r="C2" s="180"/>
      <c r="D2" s="73" t="s">
        <v>591</v>
      </c>
      <c r="E2" s="12" t="s">
        <v>173</v>
      </c>
      <c r="F2" s="37" t="s">
        <v>438</v>
      </c>
      <c r="G2" s="12" t="s">
        <v>174</v>
      </c>
      <c r="H2" s="12" t="s">
        <v>175</v>
      </c>
      <c r="I2" s="12" t="s">
        <v>176</v>
      </c>
      <c r="J2" s="12" t="s">
        <v>177</v>
      </c>
      <c r="K2" s="12" t="s">
        <v>178</v>
      </c>
      <c r="L2" s="12" t="s">
        <v>179</v>
      </c>
      <c r="M2" s="17" t="s">
        <v>181</v>
      </c>
      <c r="N2" s="17" t="s">
        <v>182</v>
      </c>
      <c r="O2" s="9" t="s">
        <v>183</v>
      </c>
      <c r="P2" s="9" t="s">
        <v>185</v>
      </c>
      <c r="Q2" s="23" t="s">
        <v>186</v>
      </c>
      <c r="R2" s="22" t="s">
        <v>187</v>
      </c>
      <c r="S2" s="22" t="s">
        <v>188</v>
      </c>
      <c r="T2" s="22" t="s">
        <v>189</v>
      </c>
      <c r="U2" s="22" t="s">
        <v>190</v>
      </c>
      <c r="V2" s="22" t="s">
        <v>191</v>
      </c>
      <c r="W2" s="22" t="s">
        <v>192</v>
      </c>
      <c r="X2" s="12" t="s">
        <v>378</v>
      </c>
      <c r="Y2" s="9" t="s">
        <v>194</v>
      </c>
      <c r="Z2" s="9" t="s">
        <v>195</v>
      </c>
      <c r="AA2" s="9" t="s">
        <v>196</v>
      </c>
      <c r="AB2" s="22" t="s">
        <v>187</v>
      </c>
      <c r="AC2" s="22" t="s">
        <v>188</v>
      </c>
      <c r="AD2" s="12" t="s">
        <v>378</v>
      </c>
      <c r="AE2" s="12" t="s">
        <v>347</v>
      </c>
      <c r="AF2" s="22" t="s">
        <v>348</v>
      </c>
      <c r="AG2" s="9" t="s">
        <v>607</v>
      </c>
      <c r="AH2" s="22" t="s">
        <v>608</v>
      </c>
      <c r="AI2" s="9" t="s">
        <v>349</v>
      </c>
      <c r="AJ2" s="22" t="s">
        <v>439</v>
      </c>
      <c r="AK2" s="12" t="s">
        <v>71</v>
      </c>
      <c r="AL2" s="22" t="s">
        <v>117</v>
      </c>
      <c r="AM2" s="12" t="s">
        <v>351</v>
      </c>
      <c r="AN2" s="22" t="s">
        <v>354</v>
      </c>
      <c r="AO2" s="12" t="s">
        <v>352</v>
      </c>
      <c r="AP2" s="22" t="s">
        <v>353</v>
      </c>
      <c r="AQ2" s="12" t="s">
        <v>71</v>
      </c>
      <c r="AR2" s="22" t="s">
        <v>117</v>
      </c>
      <c r="AS2" s="12" t="s">
        <v>352</v>
      </c>
      <c r="AT2" s="22" t="s">
        <v>353</v>
      </c>
      <c r="AU2" s="12" t="s">
        <v>71</v>
      </c>
      <c r="AV2" s="22" t="s">
        <v>117</v>
      </c>
      <c r="AW2" s="12" t="s">
        <v>358</v>
      </c>
      <c r="AX2" s="9" t="s">
        <v>359</v>
      </c>
      <c r="AY2" s="9" t="s">
        <v>360</v>
      </c>
      <c r="AZ2" s="22" t="s">
        <v>439</v>
      </c>
      <c r="BA2" s="9" t="s">
        <v>361</v>
      </c>
      <c r="BB2" s="22" t="s">
        <v>362</v>
      </c>
      <c r="BC2" s="12" t="s">
        <v>367</v>
      </c>
      <c r="BD2" s="9" t="s">
        <v>364</v>
      </c>
      <c r="BE2" s="22" t="s">
        <v>365</v>
      </c>
      <c r="BF2" s="9" t="s">
        <v>366</v>
      </c>
      <c r="BG2" s="12" t="s">
        <v>62</v>
      </c>
      <c r="BH2" s="22" t="s">
        <v>369</v>
      </c>
      <c r="BI2" s="9" t="s">
        <v>256</v>
      </c>
      <c r="BJ2" s="17" t="s">
        <v>371</v>
      </c>
      <c r="BK2" s="22" t="s">
        <v>372</v>
      </c>
      <c r="BL2" s="12" t="s">
        <v>373</v>
      </c>
      <c r="BM2" s="9" t="s">
        <v>256</v>
      </c>
      <c r="BN2" s="17" t="s">
        <v>374</v>
      </c>
      <c r="BO2" s="12" t="s">
        <v>67</v>
      </c>
      <c r="BP2" s="22" t="s">
        <v>376</v>
      </c>
      <c r="BQ2" s="13" t="s">
        <v>81</v>
      </c>
      <c r="BR2" s="10" t="s">
        <v>377</v>
      </c>
      <c r="BS2" s="9" t="s">
        <v>378</v>
      </c>
      <c r="BT2" s="9" t="s">
        <v>381</v>
      </c>
      <c r="BU2" s="9" t="s">
        <v>606</v>
      </c>
      <c r="BV2" s="9" t="s">
        <v>379</v>
      </c>
      <c r="BW2" s="22" t="s">
        <v>380</v>
      </c>
      <c r="BX2" s="9" t="s">
        <v>382</v>
      </c>
      <c r="BY2" s="9" t="s">
        <v>383</v>
      </c>
      <c r="BZ2" s="9" t="s">
        <v>384</v>
      </c>
      <c r="CA2" s="22" t="s">
        <v>441</v>
      </c>
      <c r="CB2" s="22" t="s">
        <v>442</v>
      </c>
      <c r="CC2" s="12" t="s">
        <v>62</v>
      </c>
      <c r="CD2" s="9" t="s">
        <v>256</v>
      </c>
    </row>
    <row r="3" spans="1:82" x14ac:dyDescent="0.3">
      <c r="A3" s="182" t="s">
        <v>521</v>
      </c>
      <c r="B3" s="183"/>
      <c r="C3" s="18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</row>
    <row r="4" spans="1:82" s="38" customFormat="1" x14ac:dyDescent="0.3">
      <c r="A4" s="28" t="s">
        <v>1</v>
      </c>
      <c r="B4" s="40" t="s">
        <v>31</v>
      </c>
      <c r="C4" s="40" t="s">
        <v>470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</row>
    <row r="5" spans="1:82" x14ac:dyDescent="0.3">
      <c r="A5" t="s">
        <v>5</v>
      </c>
      <c r="B5" s="6" t="s">
        <v>636</v>
      </c>
      <c r="D5">
        <v>11.12</v>
      </c>
      <c r="E5">
        <v>9.89</v>
      </c>
      <c r="F5">
        <v>47.75</v>
      </c>
      <c r="G5">
        <v>10.94</v>
      </c>
      <c r="H5">
        <v>12.76</v>
      </c>
      <c r="I5">
        <v>13.1</v>
      </c>
      <c r="J5">
        <v>12.17</v>
      </c>
      <c r="K5">
        <v>9.57</v>
      </c>
      <c r="L5">
        <v>10.42</v>
      </c>
      <c r="M5">
        <v>10.74</v>
      </c>
      <c r="N5">
        <v>12.42</v>
      </c>
      <c r="O5">
        <v>12.01</v>
      </c>
      <c r="P5">
        <v>7.34</v>
      </c>
      <c r="Q5">
        <v>67.150000000000006</v>
      </c>
      <c r="R5">
        <v>34.53</v>
      </c>
      <c r="S5">
        <v>24.23</v>
      </c>
      <c r="T5">
        <v>32.700000000000003</v>
      </c>
      <c r="U5">
        <v>38.58</v>
      </c>
      <c r="V5">
        <v>37.1</v>
      </c>
      <c r="W5">
        <v>37.799999999999997</v>
      </c>
      <c r="X5">
        <v>10.6</v>
      </c>
      <c r="Y5">
        <v>11.4</v>
      </c>
      <c r="Z5">
        <v>10.97</v>
      </c>
      <c r="AA5">
        <v>10.75</v>
      </c>
      <c r="AB5">
        <v>37.299999999999997</v>
      </c>
      <c r="AC5">
        <v>31</v>
      </c>
      <c r="AD5">
        <v>8.2200000000000006</v>
      </c>
      <c r="AE5">
        <v>6.55</v>
      </c>
      <c r="AF5">
        <v>84</v>
      </c>
      <c r="AG5">
        <v>10.84</v>
      </c>
      <c r="AH5">
        <v>83.61</v>
      </c>
      <c r="AI5">
        <v>8.5500000000000007</v>
      </c>
      <c r="AJ5">
        <v>44</v>
      </c>
      <c r="AK5">
        <v>12.89</v>
      </c>
      <c r="AL5">
        <v>68.61</v>
      </c>
      <c r="AM5">
        <v>13.29</v>
      </c>
      <c r="AN5">
        <v>68.53</v>
      </c>
      <c r="AO5">
        <v>11.62</v>
      </c>
      <c r="AP5">
        <v>68.44</v>
      </c>
      <c r="AQ5">
        <v>12.37</v>
      </c>
      <c r="AR5">
        <v>72.959999999999994</v>
      </c>
      <c r="AS5">
        <v>10.37</v>
      </c>
      <c r="AT5">
        <v>73.09</v>
      </c>
      <c r="AU5">
        <v>7.76</v>
      </c>
      <c r="AV5">
        <v>73.930000000000007</v>
      </c>
      <c r="AW5">
        <v>6.13</v>
      </c>
      <c r="AX5">
        <v>11.89</v>
      </c>
      <c r="AY5">
        <v>11.97</v>
      </c>
      <c r="AZ5">
        <v>41</v>
      </c>
      <c r="BA5">
        <v>11.91</v>
      </c>
      <c r="BB5">
        <v>73.819999999999993</v>
      </c>
      <c r="BC5">
        <v>9.75</v>
      </c>
      <c r="BD5">
        <v>8.41</v>
      </c>
      <c r="BE5">
        <v>75.63</v>
      </c>
      <c r="BF5">
        <v>11.15</v>
      </c>
      <c r="BG5">
        <v>8.67</v>
      </c>
      <c r="BH5">
        <v>71.41</v>
      </c>
      <c r="BI5">
        <v>10.74</v>
      </c>
      <c r="BJ5">
        <v>10.09</v>
      </c>
      <c r="BK5">
        <v>68.8</v>
      </c>
      <c r="BL5">
        <v>9.44</v>
      </c>
      <c r="BM5">
        <v>12.11</v>
      </c>
      <c r="BN5">
        <v>8.2100000000000009</v>
      </c>
      <c r="BO5">
        <v>76.05</v>
      </c>
      <c r="BP5">
        <v>73.41</v>
      </c>
      <c r="BQ5">
        <v>77.8</v>
      </c>
      <c r="BR5">
        <v>77.03</v>
      </c>
      <c r="BS5">
        <v>10.37</v>
      </c>
      <c r="BT5">
        <v>4.71</v>
      </c>
      <c r="BU5">
        <v>3</v>
      </c>
      <c r="BV5">
        <v>10</v>
      </c>
      <c r="BW5">
        <v>68.31</v>
      </c>
      <c r="BX5">
        <v>10.26</v>
      </c>
      <c r="BY5">
        <v>11.18</v>
      </c>
      <c r="BZ5">
        <v>8.32</v>
      </c>
      <c r="CA5">
        <v>4.0999999999999996</v>
      </c>
      <c r="CB5">
        <v>2.8</v>
      </c>
      <c r="CC5">
        <v>9.1999999999999993</v>
      </c>
      <c r="CD5">
        <v>10.06</v>
      </c>
    </row>
    <row r="6" spans="1:82" x14ac:dyDescent="0.3">
      <c r="A6" t="s">
        <v>0</v>
      </c>
      <c r="B6" s="6" t="s">
        <v>655</v>
      </c>
      <c r="D6">
        <v>360</v>
      </c>
      <c r="E6">
        <v>216</v>
      </c>
      <c r="F6">
        <v>198</v>
      </c>
      <c r="G6">
        <v>339</v>
      </c>
      <c r="H6">
        <v>329</v>
      </c>
      <c r="I6">
        <v>327</v>
      </c>
      <c r="J6">
        <v>331</v>
      </c>
      <c r="K6">
        <v>342</v>
      </c>
      <c r="L6">
        <v>340</v>
      </c>
      <c r="M6">
        <v>340</v>
      </c>
      <c r="N6">
        <v>332</v>
      </c>
      <c r="O6">
        <v>366</v>
      </c>
      <c r="P6">
        <v>348</v>
      </c>
      <c r="Q6">
        <v>124</v>
      </c>
      <c r="R6">
        <v>270</v>
      </c>
      <c r="S6">
        <v>313</v>
      </c>
      <c r="T6">
        <v>278</v>
      </c>
      <c r="U6">
        <v>247</v>
      </c>
      <c r="V6">
        <v>261</v>
      </c>
      <c r="W6">
        <v>248</v>
      </c>
      <c r="X6">
        <v>338</v>
      </c>
      <c r="Y6">
        <v>357</v>
      </c>
      <c r="Z6">
        <v>349</v>
      </c>
      <c r="AA6">
        <v>325</v>
      </c>
      <c r="AB6">
        <v>258</v>
      </c>
      <c r="AC6">
        <v>284</v>
      </c>
      <c r="AD6">
        <v>389</v>
      </c>
      <c r="AE6">
        <v>246</v>
      </c>
      <c r="AF6">
        <v>40</v>
      </c>
      <c r="AG6">
        <v>379</v>
      </c>
      <c r="AH6">
        <v>71</v>
      </c>
      <c r="AI6">
        <v>404</v>
      </c>
      <c r="AJ6">
        <v>236</v>
      </c>
      <c r="AK6">
        <v>360</v>
      </c>
      <c r="AL6">
        <v>130</v>
      </c>
      <c r="AM6">
        <v>358</v>
      </c>
      <c r="AN6">
        <v>130</v>
      </c>
      <c r="AO6">
        <v>365</v>
      </c>
      <c r="AP6">
        <v>130</v>
      </c>
      <c r="AQ6">
        <v>362</v>
      </c>
      <c r="AR6">
        <v>112</v>
      </c>
      <c r="AS6">
        <v>370</v>
      </c>
      <c r="AT6">
        <v>111</v>
      </c>
      <c r="AU6">
        <v>357</v>
      </c>
      <c r="AV6">
        <v>101</v>
      </c>
      <c r="AW6">
        <v>316</v>
      </c>
      <c r="AX6">
        <v>366</v>
      </c>
      <c r="AY6">
        <v>363</v>
      </c>
      <c r="AZ6">
        <v>243</v>
      </c>
      <c r="BA6">
        <v>364</v>
      </c>
      <c r="BB6">
        <v>109</v>
      </c>
      <c r="BC6">
        <v>343</v>
      </c>
      <c r="BD6">
        <v>346</v>
      </c>
      <c r="BE6">
        <v>92</v>
      </c>
      <c r="BF6">
        <v>335</v>
      </c>
      <c r="BG6">
        <v>378</v>
      </c>
      <c r="BH6">
        <v>119</v>
      </c>
      <c r="BI6">
        <v>373</v>
      </c>
      <c r="BJ6">
        <v>352</v>
      </c>
      <c r="BK6">
        <v>123</v>
      </c>
      <c r="BL6">
        <v>354</v>
      </c>
      <c r="BM6">
        <v>345</v>
      </c>
      <c r="BN6">
        <v>361</v>
      </c>
      <c r="BO6">
        <v>86</v>
      </c>
      <c r="BP6">
        <v>96</v>
      </c>
      <c r="BQ6">
        <v>79</v>
      </c>
      <c r="BR6">
        <v>81</v>
      </c>
      <c r="BS6">
        <v>365</v>
      </c>
      <c r="BT6">
        <v>224</v>
      </c>
      <c r="BU6">
        <v>399</v>
      </c>
      <c r="BV6">
        <v>357</v>
      </c>
      <c r="BW6">
        <v>126</v>
      </c>
      <c r="BX6">
        <v>362</v>
      </c>
      <c r="BY6">
        <v>370</v>
      </c>
      <c r="BZ6">
        <v>381</v>
      </c>
      <c r="CA6">
        <v>382</v>
      </c>
      <c r="CB6">
        <v>500</v>
      </c>
      <c r="CC6">
        <v>339</v>
      </c>
      <c r="CD6">
        <v>361</v>
      </c>
    </row>
    <row r="7" spans="1:82" x14ac:dyDescent="0.3">
      <c r="A7" t="s">
        <v>6</v>
      </c>
      <c r="B7" s="6" t="s">
        <v>637</v>
      </c>
      <c r="C7" s="6" t="s">
        <v>555</v>
      </c>
      <c r="D7" s="39">
        <v>23.15</v>
      </c>
      <c r="E7" s="36">
        <v>15.55</v>
      </c>
      <c r="F7">
        <v>7.49</v>
      </c>
      <c r="G7" s="36">
        <v>13.68</v>
      </c>
      <c r="H7" s="36">
        <v>15.4</v>
      </c>
      <c r="I7" s="36">
        <v>12.61</v>
      </c>
      <c r="J7" s="35">
        <v>10.35</v>
      </c>
      <c r="K7" s="35">
        <v>11.31</v>
      </c>
      <c r="L7" s="35">
        <v>10.69</v>
      </c>
      <c r="M7" s="36">
        <v>13.21</v>
      </c>
      <c r="N7" s="35">
        <v>9.61</v>
      </c>
      <c r="O7" s="35">
        <v>9.7100000000000009</v>
      </c>
      <c r="P7" s="36">
        <v>14.63</v>
      </c>
      <c r="Q7">
        <v>5.33</v>
      </c>
      <c r="R7" s="35">
        <v>10.37</v>
      </c>
      <c r="S7" s="36">
        <v>12.96</v>
      </c>
      <c r="T7">
        <v>8.4</v>
      </c>
      <c r="U7" s="36">
        <v>12.95</v>
      </c>
      <c r="V7" s="35">
        <v>9.6</v>
      </c>
      <c r="W7">
        <v>8.8000000000000007</v>
      </c>
      <c r="X7" s="35">
        <v>10.34</v>
      </c>
      <c r="Y7" s="35">
        <v>9.82</v>
      </c>
      <c r="Z7" s="35">
        <v>10.88</v>
      </c>
      <c r="AA7" s="36">
        <v>15.91</v>
      </c>
      <c r="AB7">
        <v>8.5</v>
      </c>
      <c r="AC7" s="35">
        <v>9.4</v>
      </c>
      <c r="AD7" s="36">
        <v>16.89</v>
      </c>
      <c r="AE7" s="36">
        <v>17.3</v>
      </c>
      <c r="AF7">
        <v>3.21</v>
      </c>
      <c r="AG7" s="36">
        <v>13.15</v>
      </c>
      <c r="AH7">
        <v>2.54</v>
      </c>
      <c r="AI7" s="36">
        <v>14.66</v>
      </c>
      <c r="AJ7" s="35">
        <v>10.4</v>
      </c>
      <c r="AK7">
        <v>6.61</v>
      </c>
      <c r="AL7">
        <v>2.38</v>
      </c>
      <c r="AM7">
        <v>6.5</v>
      </c>
      <c r="AN7">
        <v>2.36</v>
      </c>
      <c r="AO7">
        <v>7.13</v>
      </c>
      <c r="AP7">
        <v>2.69</v>
      </c>
      <c r="AQ7">
        <v>7.5</v>
      </c>
      <c r="AR7">
        <v>2.3199999999999998</v>
      </c>
      <c r="AS7">
        <v>7.94</v>
      </c>
      <c r="AT7">
        <v>2.58</v>
      </c>
      <c r="AU7" s="36">
        <v>14.73</v>
      </c>
      <c r="AV7">
        <v>3.99</v>
      </c>
      <c r="AW7" s="36">
        <v>13.35</v>
      </c>
      <c r="AX7">
        <v>5.95</v>
      </c>
      <c r="AY7">
        <v>7.23</v>
      </c>
      <c r="AZ7" s="35">
        <v>8.9</v>
      </c>
      <c r="BA7">
        <v>3.44</v>
      </c>
      <c r="BB7">
        <v>0.91</v>
      </c>
      <c r="BC7" s="36">
        <v>13.25</v>
      </c>
      <c r="BD7" s="35">
        <v>11.73</v>
      </c>
      <c r="BE7">
        <v>3.38</v>
      </c>
      <c r="BF7" s="36">
        <v>12.62</v>
      </c>
      <c r="BG7" s="35">
        <v>11.02</v>
      </c>
      <c r="BH7">
        <v>3.51</v>
      </c>
      <c r="BI7" s="35">
        <v>10.75</v>
      </c>
      <c r="BJ7" s="35">
        <v>9.91</v>
      </c>
      <c r="BK7">
        <v>2.2599999999999998</v>
      </c>
      <c r="BL7" s="36">
        <v>12.48</v>
      </c>
      <c r="BM7" s="35">
        <v>10.5</v>
      </c>
      <c r="BN7" s="35">
        <v>10.28</v>
      </c>
      <c r="BO7">
        <v>3.27</v>
      </c>
      <c r="BP7">
        <v>3.41</v>
      </c>
      <c r="BQ7">
        <v>2.46</v>
      </c>
      <c r="BR7">
        <v>2.5499999999999998</v>
      </c>
      <c r="BS7" s="35">
        <v>9.42</v>
      </c>
      <c r="BT7">
        <v>8.36</v>
      </c>
      <c r="BU7">
        <v>7.7</v>
      </c>
      <c r="BV7">
        <v>7.46</v>
      </c>
      <c r="BW7">
        <v>2.63</v>
      </c>
      <c r="BX7">
        <v>8.1199999999999992</v>
      </c>
      <c r="BY7">
        <v>7.11</v>
      </c>
      <c r="BZ7">
        <v>0.26</v>
      </c>
      <c r="CA7">
        <v>12</v>
      </c>
      <c r="CB7">
        <v>9</v>
      </c>
      <c r="CC7" s="36">
        <v>11.3</v>
      </c>
      <c r="CD7">
        <v>7.87</v>
      </c>
    </row>
    <row r="8" spans="1:82" x14ac:dyDescent="0.3">
      <c r="A8" t="s">
        <v>7</v>
      </c>
      <c r="B8" s="6" t="s">
        <v>455</v>
      </c>
      <c r="D8" s="36">
        <v>9.7200000000000006</v>
      </c>
      <c r="E8" s="35">
        <v>4.25</v>
      </c>
      <c r="F8">
        <v>1.27</v>
      </c>
      <c r="G8">
        <v>2.4700000000000002</v>
      </c>
      <c r="H8">
        <v>1.92</v>
      </c>
      <c r="I8">
        <v>1.54</v>
      </c>
      <c r="J8">
        <v>1.56</v>
      </c>
      <c r="K8">
        <v>1.71</v>
      </c>
      <c r="L8">
        <v>1.99</v>
      </c>
      <c r="M8">
        <v>2.5</v>
      </c>
      <c r="N8">
        <v>1.95</v>
      </c>
      <c r="O8">
        <v>1.48</v>
      </c>
      <c r="P8">
        <v>1.4</v>
      </c>
      <c r="Q8">
        <v>0.54</v>
      </c>
      <c r="R8">
        <v>3.44</v>
      </c>
      <c r="S8" s="35">
        <v>4.2699999999999996</v>
      </c>
      <c r="T8" s="35">
        <v>5.4</v>
      </c>
      <c r="U8">
        <v>3.35</v>
      </c>
      <c r="V8">
        <v>2.9</v>
      </c>
      <c r="W8">
        <v>3.4</v>
      </c>
      <c r="X8">
        <v>1.63</v>
      </c>
      <c r="Y8">
        <v>1.33</v>
      </c>
      <c r="Z8">
        <v>1.52</v>
      </c>
      <c r="AA8">
        <v>2.2200000000000002</v>
      </c>
      <c r="AB8">
        <v>3.3</v>
      </c>
      <c r="AC8">
        <v>3.6</v>
      </c>
      <c r="AD8" s="36">
        <v>6.9</v>
      </c>
      <c r="AE8" s="36">
        <v>7.03</v>
      </c>
      <c r="AF8">
        <v>0.86</v>
      </c>
      <c r="AG8" s="36">
        <v>6.52</v>
      </c>
      <c r="AH8">
        <v>1.52</v>
      </c>
      <c r="AI8" s="36">
        <v>9.1199999999999992</v>
      </c>
      <c r="AJ8" s="35">
        <v>4.4000000000000004</v>
      </c>
      <c r="AK8">
        <v>0.57999999999999996</v>
      </c>
      <c r="AL8">
        <v>0.21</v>
      </c>
      <c r="AM8">
        <v>0.52</v>
      </c>
      <c r="AN8">
        <v>0.19</v>
      </c>
      <c r="AO8">
        <v>0.66</v>
      </c>
      <c r="AP8">
        <v>0.28000000000000003</v>
      </c>
      <c r="AQ8">
        <v>2.68</v>
      </c>
      <c r="AR8">
        <v>0.83</v>
      </c>
      <c r="AS8">
        <v>2.92</v>
      </c>
      <c r="AT8">
        <v>0.9</v>
      </c>
      <c r="AU8">
        <v>1.08</v>
      </c>
      <c r="AV8">
        <v>0.34</v>
      </c>
      <c r="AW8" s="39">
        <v>20.85</v>
      </c>
      <c r="AX8">
        <v>1.42</v>
      </c>
      <c r="AY8">
        <v>2.78</v>
      </c>
      <c r="AZ8" s="35">
        <v>4.5999999999999996</v>
      </c>
      <c r="BA8">
        <v>0.56000000000000005</v>
      </c>
      <c r="BB8">
        <v>0.2</v>
      </c>
      <c r="BC8">
        <v>3.4</v>
      </c>
      <c r="BD8">
        <v>2.71</v>
      </c>
      <c r="BE8">
        <v>0.62</v>
      </c>
      <c r="BF8">
        <v>3.1</v>
      </c>
      <c r="BG8" s="35">
        <v>4.22</v>
      </c>
      <c r="BH8">
        <v>1</v>
      </c>
      <c r="BI8" s="35">
        <v>4.25</v>
      </c>
      <c r="BJ8">
        <v>1.1599999999999999</v>
      </c>
      <c r="BK8">
        <v>0.44</v>
      </c>
      <c r="BL8">
        <v>2.2999999999999998</v>
      </c>
      <c r="BM8">
        <v>1.6</v>
      </c>
      <c r="BN8">
        <v>1.84</v>
      </c>
      <c r="BO8">
        <v>1.35</v>
      </c>
      <c r="BP8">
        <v>1.5</v>
      </c>
      <c r="BQ8">
        <v>1.1100000000000001</v>
      </c>
      <c r="BR8">
        <v>0.67</v>
      </c>
      <c r="BS8" s="35">
        <v>4.74</v>
      </c>
      <c r="BT8">
        <v>0.92</v>
      </c>
      <c r="BU8">
        <v>0.3</v>
      </c>
      <c r="BV8">
        <v>2.08</v>
      </c>
      <c r="BW8">
        <v>0.73</v>
      </c>
      <c r="BX8">
        <v>3.59</v>
      </c>
      <c r="BY8">
        <v>1.75</v>
      </c>
      <c r="BZ8">
        <v>0.05</v>
      </c>
      <c r="CA8" s="35">
        <v>4.2</v>
      </c>
      <c r="CB8" s="39">
        <v>28.1</v>
      </c>
      <c r="CC8">
        <v>3.3</v>
      </c>
      <c r="CD8">
        <v>3.29</v>
      </c>
    </row>
    <row r="9" spans="1:82" x14ac:dyDescent="0.3">
      <c r="A9" t="s">
        <v>8</v>
      </c>
      <c r="B9" s="6" t="s">
        <v>635</v>
      </c>
      <c r="D9">
        <v>51.8</v>
      </c>
      <c r="E9">
        <v>64.510000000000005</v>
      </c>
      <c r="F9">
        <v>42.53</v>
      </c>
      <c r="G9">
        <v>71.13</v>
      </c>
      <c r="H9">
        <v>68.03</v>
      </c>
      <c r="I9">
        <v>71.180000000000007</v>
      </c>
      <c r="J9">
        <v>74.239999999999995</v>
      </c>
      <c r="K9">
        <v>75.900000000000006</v>
      </c>
      <c r="L9">
        <v>75.36</v>
      </c>
      <c r="M9">
        <v>71.97</v>
      </c>
      <c r="N9">
        <v>74.48</v>
      </c>
      <c r="O9">
        <v>76.22</v>
      </c>
      <c r="P9">
        <v>75.03</v>
      </c>
      <c r="Q9">
        <v>26.54</v>
      </c>
      <c r="R9">
        <v>49.46</v>
      </c>
      <c r="S9">
        <v>55.77</v>
      </c>
      <c r="T9">
        <v>51.4</v>
      </c>
      <c r="U9">
        <v>41.29</v>
      </c>
      <c r="V9">
        <v>48.3</v>
      </c>
      <c r="W9">
        <v>47.8</v>
      </c>
      <c r="X9">
        <v>75.86</v>
      </c>
      <c r="Y9">
        <v>76.680000000000007</v>
      </c>
      <c r="Z9">
        <v>75.430000000000007</v>
      </c>
      <c r="AA9">
        <v>68.63</v>
      </c>
      <c r="AB9">
        <v>48.3</v>
      </c>
      <c r="AC9">
        <v>53.1</v>
      </c>
      <c r="AD9">
        <v>66.27</v>
      </c>
      <c r="AE9">
        <v>66.22</v>
      </c>
      <c r="AF9">
        <v>11.44</v>
      </c>
      <c r="AG9">
        <v>67.7</v>
      </c>
      <c r="AH9">
        <v>12</v>
      </c>
      <c r="AI9">
        <v>65.7</v>
      </c>
      <c r="AJ9">
        <v>39.799999999999997</v>
      </c>
      <c r="AK9">
        <v>79.34</v>
      </c>
      <c r="AL9">
        <v>28.59</v>
      </c>
      <c r="AM9">
        <v>79.150000000000006</v>
      </c>
      <c r="AN9">
        <v>28.73</v>
      </c>
      <c r="AO9">
        <v>79.95</v>
      </c>
      <c r="AP9">
        <v>28.17</v>
      </c>
      <c r="AQ9">
        <v>76.17</v>
      </c>
      <c r="AR9">
        <v>23.51</v>
      </c>
      <c r="AS9">
        <v>77.239999999999995</v>
      </c>
      <c r="AT9">
        <v>22.96</v>
      </c>
      <c r="AU9">
        <v>74.900000000000006</v>
      </c>
      <c r="AV9">
        <v>21.34</v>
      </c>
      <c r="AW9">
        <v>49.69</v>
      </c>
      <c r="AX9">
        <v>80.13</v>
      </c>
      <c r="AY9">
        <v>76.48</v>
      </c>
      <c r="AZ9">
        <v>43.5</v>
      </c>
      <c r="BA9">
        <v>83.24</v>
      </c>
      <c r="BB9">
        <v>24.9</v>
      </c>
      <c r="BC9">
        <v>71.5</v>
      </c>
      <c r="BD9">
        <v>74.95</v>
      </c>
      <c r="BE9">
        <v>19.940000000000001</v>
      </c>
      <c r="BF9">
        <v>70.59</v>
      </c>
      <c r="BG9">
        <v>72.849999999999994</v>
      </c>
      <c r="BH9">
        <v>23.67</v>
      </c>
      <c r="BI9">
        <v>73.05</v>
      </c>
      <c r="BJ9">
        <v>77.72</v>
      </c>
      <c r="BK9">
        <v>28.22</v>
      </c>
      <c r="BL9">
        <v>73.48</v>
      </c>
      <c r="BM9">
        <v>74.52</v>
      </c>
      <c r="BN9">
        <v>78.3</v>
      </c>
      <c r="BO9">
        <v>18.7</v>
      </c>
      <c r="BP9">
        <v>20.98</v>
      </c>
      <c r="BQ9">
        <v>17.77</v>
      </c>
      <c r="BR9">
        <v>19.3</v>
      </c>
      <c r="BS9">
        <v>74.260000000000005</v>
      </c>
      <c r="BT9">
        <v>85.64</v>
      </c>
      <c r="BU9">
        <v>88.8</v>
      </c>
      <c r="BV9">
        <v>79.260000000000005</v>
      </c>
      <c r="BW9">
        <v>27.91</v>
      </c>
      <c r="BX9">
        <v>76.89</v>
      </c>
      <c r="BY9">
        <v>79.45</v>
      </c>
      <c r="BZ9">
        <v>91.27</v>
      </c>
      <c r="CA9">
        <v>77.900000000000006</v>
      </c>
      <c r="CB9">
        <v>57.2</v>
      </c>
      <c r="CC9">
        <v>74.63</v>
      </c>
      <c r="CD9">
        <v>77.47</v>
      </c>
    </row>
    <row r="10" spans="1:82" x14ac:dyDescent="0.3">
      <c r="A10" t="s">
        <v>33</v>
      </c>
      <c r="B10" s="6" t="s">
        <v>468</v>
      </c>
      <c r="D10" s="35">
        <v>13.2</v>
      </c>
      <c r="E10" s="39">
        <v>42.8</v>
      </c>
      <c r="F10">
        <v>1.1000000000000001</v>
      </c>
      <c r="H10" s="35">
        <v>12.2</v>
      </c>
      <c r="I10" s="35">
        <v>12.2</v>
      </c>
      <c r="J10" s="35">
        <v>12.5</v>
      </c>
      <c r="K10" s="35">
        <v>12.2</v>
      </c>
      <c r="L10" s="35">
        <v>12.7</v>
      </c>
      <c r="M10" s="35">
        <v>10.7</v>
      </c>
      <c r="N10" s="35">
        <v>13.1</v>
      </c>
      <c r="O10">
        <v>2.4</v>
      </c>
      <c r="P10">
        <v>8.3000000000000007</v>
      </c>
      <c r="Q10">
        <v>2.8</v>
      </c>
      <c r="R10">
        <v>4.2</v>
      </c>
      <c r="S10">
        <v>4.7</v>
      </c>
      <c r="T10">
        <v>6</v>
      </c>
      <c r="U10">
        <v>6.8</v>
      </c>
      <c r="V10">
        <v>2.1</v>
      </c>
      <c r="W10">
        <v>4</v>
      </c>
      <c r="X10" s="36">
        <v>15.1</v>
      </c>
      <c r="Y10">
        <v>8</v>
      </c>
      <c r="Z10" s="35">
        <v>11.8</v>
      </c>
      <c r="AA10" s="36">
        <v>23.8</v>
      </c>
      <c r="AB10">
        <v>5.8</v>
      </c>
      <c r="AC10">
        <v>6.4</v>
      </c>
      <c r="AD10" s="35">
        <v>10.6</v>
      </c>
      <c r="AE10" s="36">
        <v>15.4</v>
      </c>
      <c r="AF10">
        <v>2.6</v>
      </c>
      <c r="AG10" s="35">
        <v>10.1</v>
      </c>
      <c r="AH10">
        <v>1.7</v>
      </c>
      <c r="AI10">
        <v>6.5</v>
      </c>
      <c r="AJ10">
        <v>4.5</v>
      </c>
      <c r="AM10">
        <v>2.8</v>
      </c>
      <c r="AO10">
        <v>1.3</v>
      </c>
      <c r="AP10">
        <v>0.4</v>
      </c>
      <c r="AQ10">
        <v>3.4</v>
      </c>
      <c r="AR10">
        <v>1.8</v>
      </c>
      <c r="AS10">
        <v>3.5</v>
      </c>
      <c r="AT10">
        <v>1.8</v>
      </c>
      <c r="AU10">
        <v>6.2</v>
      </c>
      <c r="AV10">
        <v>1.8</v>
      </c>
      <c r="AW10" s="36">
        <v>21</v>
      </c>
      <c r="AX10">
        <v>2.4</v>
      </c>
      <c r="AY10">
        <v>4.5999999999999996</v>
      </c>
      <c r="AZ10">
        <v>4.9000000000000004</v>
      </c>
      <c r="BA10">
        <v>1.6</v>
      </c>
      <c r="BB10">
        <v>1</v>
      </c>
      <c r="BC10" s="35">
        <v>10</v>
      </c>
      <c r="BD10" s="35">
        <v>10.3</v>
      </c>
      <c r="BE10">
        <v>2.7</v>
      </c>
      <c r="BF10">
        <v>10</v>
      </c>
      <c r="BG10">
        <v>8.5</v>
      </c>
      <c r="BH10">
        <v>1.3</v>
      </c>
      <c r="BI10">
        <v>3.5</v>
      </c>
      <c r="BJ10" s="36">
        <v>15.6</v>
      </c>
      <c r="BK10">
        <v>3.8</v>
      </c>
      <c r="BL10" s="36">
        <v>17.3</v>
      </c>
      <c r="BM10" s="35">
        <v>10.1</v>
      </c>
      <c r="BN10">
        <v>7.1</v>
      </c>
      <c r="BO10">
        <v>2</v>
      </c>
      <c r="BP10">
        <v>2.4</v>
      </c>
      <c r="BQ10">
        <v>1.9</v>
      </c>
      <c r="BR10">
        <v>2.4</v>
      </c>
      <c r="BS10">
        <v>7.3</v>
      </c>
      <c r="BT10" s="39">
        <v>79</v>
      </c>
      <c r="BU10">
        <v>1.1000000000000001</v>
      </c>
      <c r="BV10">
        <v>11</v>
      </c>
      <c r="BW10">
        <v>4.8</v>
      </c>
      <c r="BX10">
        <v>7.3</v>
      </c>
      <c r="BY10">
        <v>3.9</v>
      </c>
      <c r="BZ10">
        <v>0.9</v>
      </c>
      <c r="CA10" s="35">
        <v>15.1</v>
      </c>
      <c r="CB10">
        <v>10</v>
      </c>
      <c r="CC10">
        <v>6.3</v>
      </c>
      <c r="CD10">
        <v>6.6</v>
      </c>
    </row>
    <row r="11" spans="1:82" x14ac:dyDescent="0.3">
      <c r="A11" t="s">
        <v>32</v>
      </c>
      <c r="E11">
        <v>0.41</v>
      </c>
      <c r="H11">
        <v>0.41</v>
      </c>
      <c r="I11">
        <v>0.41</v>
      </c>
      <c r="J11">
        <v>0.41</v>
      </c>
      <c r="K11">
        <v>0.41</v>
      </c>
      <c r="L11">
        <v>0.41</v>
      </c>
      <c r="M11">
        <v>0.41</v>
      </c>
      <c r="N11">
        <v>1.02</v>
      </c>
      <c r="O11">
        <v>0.49</v>
      </c>
      <c r="Q11">
        <v>0.8</v>
      </c>
      <c r="R11">
        <v>6.08</v>
      </c>
      <c r="S11">
        <v>6.42</v>
      </c>
      <c r="T11">
        <v>3.84</v>
      </c>
      <c r="U11">
        <v>5.57</v>
      </c>
      <c r="V11">
        <v>3.73</v>
      </c>
      <c r="W11">
        <v>9.68</v>
      </c>
      <c r="X11">
        <v>0.98</v>
      </c>
      <c r="Y11">
        <v>0.93</v>
      </c>
      <c r="Z11">
        <v>1.1000000000000001</v>
      </c>
      <c r="AA11">
        <v>2.31</v>
      </c>
      <c r="AB11">
        <v>3.85</v>
      </c>
      <c r="AC11">
        <v>4.2300000000000004</v>
      </c>
      <c r="AE11">
        <v>1.45</v>
      </c>
      <c r="AG11">
        <v>0.99</v>
      </c>
      <c r="AH11">
        <v>0.27</v>
      </c>
      <c r="AI11">
        <v>0.8</v>
      </c>
      <c r="AJ11">
        <v>7.7</v>
      </c>
      <c r="AO11">
        <v>0.12</v>
      </c>
      <c r="AP11">
        <v>0.05</v>
      </c>
      <c r="AS11">
        <v>0.85</v>
      </c>
      <c r="AT11">
        <v>0.35</v>
      </c>
      <c r="AU11">
        <v>2.5</v>
      </c>
      <c r="AV11">
        <v>0.73</v>
      </c>
      <c r="AW11">
        <v>0.9</v>
      </c>
      <c r="AX11">
        <v>0.12</v>
      </c>
      <c r="AY11">
        <v>0.85</v>
      </c>
      <c r="AZ11">
        <v>4.67</v>
      </c>
      <c r="BE11">
        <v>0.9</v>
      </c>
      <c r="BF11">
        <v>2.6</v>
      </c>
      <c r="BH11">
        <v>0.13</v>
      </c>
      <c r="BI11">
        <v>1.66</v>
      </c>
      <c r="BJ11">
        <v>0.8</v>
      </c>
      <c r="BK11">
        <v>0.28000000000000003</v>
      </c>
      <c r="BL11">
        <v>0.8</v>
      </c>
      <c r="BM11">
        <v>0.8</v>
      </c>
      <c r="BN11">
        <v>0.8</v>
      </c>
      <c r="BO11">
        <v>6.26</v>
      </c>
      <c r="BP11">
        <v>4.54</v>
      </c>
      <c r="BQ11">
        <v>3.04</v>
      </c>
      <c r="BR11">
        <v>3.07</v>
      </c>
      <c r="BS11">
        <v>0.64</v>
      </c>
      <c r="BT11">
        <v>0</v>
      </c>
      <c r="BU11">
        <v>6.11</v>
      </c>
      <c r="BX11">
        <v>0.64</v>
      </c>
      <c r="BY11">
        <v>1.61</v>
      </c>
      <c r="BZ11">
        <v>0</v>
      </c>
      <c r="CD11">
        <v>1.87</v>
      </c>
    </row>
    <row r="12" spans="1:82" s="38" customFormat="1" x14ac:dyDescent="0.3">
      <c r="A12" s="28" t="s">
        <v>2</v>
      </c>
      <c r="B12" s="29"/>
      <c r="C12" s="29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</row>
    <row r="13" spans="1:82" x14ac:dyDescent="0.3">
      <c r="A13" t="s">
        <v>9</v>
      </c>
      <c r="B13" s="6">
        <v>1000</v>
      </c>
      <c r="C13" s="6">
        <v>2500</v>
      </c>
      <c r="D13">
        <v>39</v>
      </c>
      <c r="E13">
        <v>73</v>
      </c>
      <c r="F13">
        <v>28</v>
      </c>
      <c r="G13">
        <v>34</v>
      </c>
      <c r="H13">
        <v>25</v>
      </c>
      <c r="I13">
        <v>29</v>
      </c>
      <c r="J13">
        <v>27</v>
      </c>
      <c r="K13">
        <v>32</v>
      </c>
      <c r="L13">
        <v>34</v>
      </c>
      <c r="M13">
        <v>34</v>
      </c>
      <c r="N13">
        <v>33</v>
      </c>
      <c r="O13">
        <v>20</v>
      </c>
      <c r="P13">
        <v>40</v>
      </c>
      <c r="Q13">
        <v>15</v>
      </c>
      <c r="R13" s="34">
        <v>138</v>
      </c>
      <c r="S13" s="34">
        <v>165</v>
      </c>
      <c r="T13">
        <v>33</v>
      </c>
      <c r="U13" s="35">
        <v>107</v>
      </c>
      <c r="V13" s="35">
        <v>89</v>
      </c>
      <c r="W13" s="35">
        <v>74</v>
      </c>
      <c r="X13">
        <v>24</v>
      </c>
      <c r="Y13">
        <v>13</v>
      </c>
      <c r="Z13">
        <v>24</v>
      </c>
      <c r="AA13">
        <v>37</v>
      </c>
      <c r="AB13" s="35">
        <v>73</v>
      </c>
      <c r="AC13" s="35">
        <v>80</v>
      </c>
      <c r="AD13">
        <v>54</v>
      </c>
      <c r="AE13">
        <v>58</v>
      </c>
      <c r="AF13">
        <v>10</v>
      </c>
      <c r="AG13">
        <v>52</v>
      </c>
      <c r="AH13">
        <v>9</v>
      </c>
      <c r="AI13">
        <v>55</v>
      </c>
      <c r="AJ13">
        <v>65</v>
      </c>
      <c r="AK13">
        <v>9</v>
      </c>
      <c r="AL13">
        <v>3</v>
      </c>
      <c r="AM13">
        <v>3</v>
      </c>
      <c r="AN13">
        <v>1</v>
      </c>
      <c r="AO13">
        <v>28</v>
      </c>
      <c r="AP13">
        <v>10</v>
      </c>
      <c r="AQ13">
        <v>33</v>
      </c>
      <c r="AR13">
        <v>10</v>
      </c>
      <c r="AS13">
        <v>23</v>
      </c>
      <c r="AT13">
        <v>10</v>
      </c>
      <c r="AU13">
        <v>21</v>
      </c>
      <c r="AV13">
        <v>3</v>
      </c>
      <c r="AW13">
        <v>57</v>
      </c>
      <c r="AX13">
        <v>10</v>
      </c>
      <c r="AY13">
        <v>11</v>
      </c>
      <c r="AZ13" s="35">
        <v>69</v>
      </c>
      <c r="BA13">
        <v>18</v>
      </c>
      <c r="BB13">
        <v>4</v>
      </c>
      <c r="BC13">
        <v>18</v>
      </c>
      <c r="BD13">
        <v>17</v>
      </c>
      <c r="BE13">
        <v>7</v>
      </c>
      <c r="BF13">
        <v>41</v>
      </c>
      <c r="BG13">
        <v>8</v>
      </c>
      <c r="BH13">
        <v>3</v>
      </c>
      <c r="BI13">
        <v>14</v>
      </c>
      <c r="BJ13">
        <v>29</v>
      </c>
      <c r="BK13">
        <v>11</v>
      </c>
      <c r="BL13">
        <v>33</v>
      </c>
      <c r="BM13">
        <v>32</v>
      </c>
      <c r="BN13">
        <v>37</v>
      </c>
      <c r="BO13">
        <v>2</v>
      </c>
      <c r="BP13">
        <v>3</v>
      </c>
      <c r="BQ13">
        <v>4</v>
      </c>
      <c r="BR13">
        <v>3</v>
      </c>
      <c r="BS13">
        <v>7</v>
      </c>
      <c r="BT13">
        <v>42</v>
      </c>
      <c r="BU13">
        <v>43</v>
      </c>
      <c r="BV13">
        <v>4</v>
      </c>
      <c r="BW13">
        <v>1</v>
      </c>
      <c r="BX13">
        <v>6</v>
      </c>
      <c r="BY13">
        <v>3</v>
      </c>
      <c r="BZ13">
        <v>2</v>
      </c>
      <c r="CA13">
        <v>10</v>
      </c>
      <c r="CB13">
        <v>10</v>
      </c>
      <c r="CC13">
        <v>28</v>
      </c>
      <c r="CD13">
        <v>12</v>
      </c>
    </row>
    <row r="14" spans="1:82" x14ac:dyDescent="0.3">
      <c r="A14" t="s">
        <v>10</v>
      </c>
      <c r="B14" s="6" t="s">
        <v>626</v>
      </c>
      <c r="C14" s="6" t="s">
        <v>634</v>
      </c>
      <c r="D14" s="36">
        <v>6.26</v>
      </c>
      <c r="E14" s="34">
        <v>10.57</v>
      </c>
      <c r="F14">
        <v>2.14</v>
      </c>
      <c r="G14">
        <v>3.52</v>
      </c>
      <c r="H14">
        <v>3.6</v>
      </c>
      <c r="I14">
        <v>3.19</v>
      </c>
      <c r="J14">
        <v>3.21</v>
      </c>
      <c r="K14" s="35">
        <v>4.5599999999999996</v>
      </c>
      <c r="L14" s="35">
        <v>5.37</v>
      </c>
      <c r="M14">
        <v>3.6</v>
      </c>
      <c r="N14">
        <v>3.71</v>
      </c>
      <c r="O14">
        <v>1.26</v>
      </c>
      <c r="P14">
        <v>3.63</v>
      </c>
      <c r="Q14">
        <v>1.06</v>
      </c>
      <c r="R14">
        <v>3.52</v>
      </c>
      <c r="S14" s="35">
        <v>4.09</v>
      </c>
      <c r="T14">
        <v>3.1</v>
      </c>
      <c r="U14">
        <v>2.4300000000000002</v>
      </c>
      <c r="V14">
        <v>3.45</v>
      </c>
      <c r="W14">
        <v>3.07</v>
      </c>
      <c r="X14">
        <v>2.63</v>
      </c>
      <c r="Y14">
        <v>0.91</v>
      </c>
      <c r="Z14">
        <v>2.54</v>
      </c>
      <c r="AA14" s="35">
        <v>4.97</v>
      </c>
      <c r="AB14">
        <v>2.83</v>
      </c>
      <c r="AC14">
        <v>3.1</v>
      </c>
      <c r="AD14" s="35">
        <v>4.72</v>
      </c>
      <c r="AE14" s="36">
        <v>5.41</v>
      </c>
      <c r="AF14">
        <v>0.88</v>
      </c>
      <c r="AG14" s="35">
        <v>4.25</v>
      </c>
      <c r="AH14">
        <v>0.9</v>
      </c>
      <c r="AI14">
        <v>4</v>
      </c>
      <c r="AJ14">
        <v>3.12</v>
      </c>
      <c r="AK14">
        <v>0.8</v>
      </c>
      <c r="AL14">
        <v>0.2</v>
      </c>
      <c r="AM14" s="35">
        <v>4.2300000000000004</v>
      </c>
      <c r="AN14">
        <v>0.2</v>
      </c>
      <c r="AO14">
        <v>0.8</v>
      </c>
      <c r="AP14">
        <v>0.2</v>
      </c>
      <c r="AQ14">
        <v>1.8</v>
      </c>
      <c r="AR14">
        <v>0.53</v>
      </c>
      <c r="AS14">
        <v>1.47</v>
      </c>
      <c r="AT14">
        <v>0.42</v>
      </c>
      <c r="AU14">
        <v>1.96</v>
      </c>
      <c r="AV14">
        <v>0.6</v>
      </c>
      <c r="AW14" s="39">
        <v>18.54</v>
      </c>
      <c r="AX14">
        <v>0.35</v>
      </c>
      <c r="AY14">
        <v>1.98</v>
      </c>
      <c r="AZ14">
        <v>3.61</v>
      </c>
      <c r="BA14">
        <v>0.7</v>
      </c>
      <c r="BB14">
        <v>0.14000000000000001</v>
      </c>
      <c r="BC14">
        <v>2.2000000000000002</v>
      </c>
      <c r="BD14">
        <v>2.4700000000000002</v>
      </c>
      <c r="BE14">
        <v>0.8</v>
      </c>
      <c r="BF14" s="35">
        <v>4.0599999999999996</v>
      </c>
      <c r="BG14">
        <v>3.01</v>
      </c>
      <c r="BH14">
        <v>0.63</v>
      </c>
      <c r="BI14" s="35">
        <v>3.94</v>
      </c>
      <c r="BJ14">
        <v>2.5</v>
      </c>
      <c r="BK14">
        <v>1.33</v>
      </c>
      <c r="BL14">
        <v>3.6</v>
      </c>
      <c r="BM14">
        <v>2.68</v>
      </c>
      <c r="BN14" s="35">
        <v>4.71</v>
      </c>
      <c r="BO14">
        <v>0.52</v>
      </c>
      <c r="BP14">
        <v>0.45</v>
      </c>
      <c r="BQ14">
        <v>0.55000000000000004</v>
      </c>
      <c r="BR14">
        <v>0.47</v>
      </c>
      <c r="BS14">
        <v>2.71</v>
      </c>
      <c r="BT14">
        <v>2.79</v>
      </c>
      <c r="BU14">
        <v>2.2200000000000002</v>
      </c>
      <c r="BV14">
        <v>0.93</v>
      </c>
      <c r="BW14">
        <v>0.25</v>
      </c>
      <c r="BX14">
        <v>3.45</v>
      </c>
      <c r="BY14">
        <v>1.1000000000000001</v>
      </c>
      <c r="BZ14">
        <v>0.47</v>
      </c>
      <c r="CA14">
        <v>2.66</v>
      </c>
      <c r="CB14">
        <v>2.78</v>
      </c>
      <c r="CC14" s="35">
        <v>4.4000000000000004</v>
      </c>
      <c r="CD14">
        <v>2.99</v>
      </c>
    </row>
    <row r="15" spans="1:82" x14ac:dyDescent="0.3">
      <c r="A15" t="s">
        <v>11</v>
      </c>
      <c r="B15" s="6" t="s">
        <v>627</v>
      </c>
      <c r="C15" s="6">
        <v>350</v>
      </c>
      <c r="D15" s="39">
        <v>239</v>
      </c>
      <c r="E15" s="41">
        <v>611</v>
      </c>
      <c r="F15">
        <v>82</v>
      </c>
      <c r="G15" s="36">
        <v>144</v>
      </c>
      <c r="H15" s="35">
        <v>124</v>
      </c>
      <c r="I15" s="35">
        <v>126</v>
      </c>
      <c r="J15" s="35">
        <v>126</v>
      </c>
      <c r="K15">
        <v>93</v>
      </c>
      <c r="L15">
        <v>90</v>
      </c>
      <c r="M15" s="36">
        <v>137</v>
      </c>
      <c r="N15" s="35">
        <v>117</v>
      </c>
      <c r="O15">
        <v>25</v>
      </c>
      <c r="P15" s="36">
        <v>143</v>
      </c>
      <c r="Q15">
        <v>30</v>
      </c>
      <c r="R15">
        <v>46</v>
      </c>
      <c r="S15">
        <v>59</v>
      </c>
      <c r="T15">
        <v>81</v>
      </c>
      <c r="U15">
        <v>82</v>
      </c>
      <c r="V15">
        <v>28</v>
      </c>
      <c r="W15">
        <v>81</v>
      </c>
      <c r="X15" s="35">
        <v>110</v>
      </c>
      <c r="Y15">
        <v>32</v>
      </c>
      <c r="Z15">
        <v>63</v>
      </c>
      <c r="AA15" s="36">
        <v>160</v>
      </c>
      <c r="AB15">
        <v>40</v>
      </c>
      <c r="AC15">
        <v>43</v>
      </c>
      <c r="AD15" s="36">
        <v>177</v>
      </c>
      <c r="AE15" s="34">
        <v>235</v>
      </c>
      <c r="AF15">
        <v>40</v>
      </c>
      <c r="AG15" s="35">
        <v>138</v>
      </c>
      <c r="AH15">
        <v>27</v>
      </c>
      <c r="AI15" s="36">
        <v>144</v>
      </c>
      <c r="AJ15">
        <v>35</v>
      </c>
      <c r="AK15">
        <v>35</v>
      </c>
      <c r="AL15">
        <v>13</v>
      </c>
      <c r="AM15">
        <v>23</v>
      </c>
      <c r="AN15">
        <v>8</v>
      </c>
      <c r="AO15">
        <v>25</v>
      </c>
      <c r="AP15">
        <v>12</v>
      </c>
      <c r="AQ15" s="36">
        <v>143</v>
      </c>
      <c r="AR15">
        <v>44</v>
      </c>
      <c r="AS15" s="36">
        <v>143</v>
      </c>
      <c r="AT15">
        <v>43</v>
      </c>
      <c r="AU15" s="36">
        <v>177</v>
      </c>
      <c r="AV15">
        <v>32</v>
      </c>
      <c r="AW15" s="41">
        <v>781</v>
      </c>
      <c r="AX15">
        <v>35</v>
      </c>
      <c r="AY15" s="35">
        <v>112</v>
      </c>
      <c r="AZ15">
        <v>80</v>
      </c>
      <c r="BA15">
        <v>12</v>
      </c>
      <c r="BB15">
        <v>3</v>
      </c>
      <c r="BC15" s="34">
        <v>231</v>
      </c>
      <c r="BD15" s="34">
        <v>221</v>
      </c>
      <c r="BE15">
        <v>51</v>
      </c>
      <c r="BF15" s="34">
        <v>251</v>
      </c>
      <c r="BG15" s="35">
        <v>114</v>
      </c>
      <c r="BH15">
        <v>44</v>
      </c>
      <c r="BI15" s="35">
        <v>119</v>
      </c>
      <c r="BJ15">
        <v>79</v>
      </c>
      <c r="BK15">
        <v>22</v>
      </c>
      <c r="BL15" s="35">
        <v>133</v>
      </c>
      <c r="BM15">
        <v>96</v>
      </c>
      <c r="BN15">
        <v>97</v>
      </c>
      <c r="BO15">
        <v>37</v>
      </c>
      <c r="BP15">
        <v>26</v>
      </c>
      <c r="BQ15">
        <v>13</v>
      </c>
      <c r="BR15">
        <v>28</v>
      </c>
      <c r="BS15" s="35">
        <v>127</v>
      </c>
      <c r="BT15">
        <v>64</v>
      </c>
      <c r="BU15">
        <v>13</v>
      </c>
      <c r="BV15" s="35">
        <v>119</v>
      </c>
      <c r="BW15">
        <v>36</v>
      </c>
      <c r="BX15" s="35">
        <v>127</v>
      </c>
      <c r="BY15">
        <v>32</v>
      </c>
      <c r="BZ15">
        <v>3</v>
      </c>
      <c r="CA15" s="35">
        <v>131</v>
      </c>
      <c r="CB15" s="35">
        <v>108</v>
      </c>
      <c r="CD15" s="35">
        <v>120</v>
      </c>
    </row>
    <row r="16" spans="1:82" x14ac:dyDescent="0.3">
      <c r="A16" t="s">
        <v>12</v>
      </c>
      <c r="B16" s="6" t="s">
        <v>460</v>
      </c>
      <c r="C16" s="6">
        <v>4000</v>
      </c>
      <c r="D16" s="39">
        <v>842</v>
      </c>
      <c r="E16" s="39">
        <v>1013</v>
      </c>
      <c r="F16" s="35">
        <v>200</v>
      </c>
      <c r="G16" s="36">
        <v>508</v>
      </c>
      <c r="H16" s="35">
        <v>332</v>
      </c>
      <c r="I16" s="35">
        <v>288</v>
      </c>
      <c r="J16" s="36">
        <v>493</v>
      </c>
      <c r="K16" s="36">
        <v>355</v>
      </c>
      <c r="L16" s="36">
        <v>402</v>
      </c>
      <c r="M16" s="36">
        <v>357</v>
      </c>
      <c r="N16" s="35">
        <v>323</v>
      </c>
      <c r="O16" s="35">
        <v>107</v>
      </c>
      <c r="P16" s="35">
        <v>258</v>
      </c>
      <c r="Q16">
        <v>89</v>
      </c>
      <c r="R16" s="35">
        <v>153</v>
      </c>
      <c r="S16" s="35">
        <v>188</v>
      </c>
      <c r="T16" s="35">
        <v>187</v>
      </c>
      <c r="U16" s="35">
        <v>202</v>
      </c>
      <c r="V16" s="35">
        <v>121</v>
      </c>
      <c r="W16" s="35">
        <v>185</v>
      </c>
      <c r="X16" s="35">
        <v>332</v>
      </c>
      <c r="Y16" s="35">
        <v>130</v>
      </c>
      <c r="Z16" s="35">
        <v>225</v>
      </c>
      <c r="AA16" s="36">
        <v>499</v>
      </c>
      <c r="AB16" s="35">
        <v>125</v>
      </c>
      <c r="AC16" s="35">
        <v>138</v>
      </c>
      <c r="AD16" s="36">
        <v>523</v>
      </c>
      <c r="AE16" s="39">
        <v>734</v>
      </c>
      <c r="AF16" s="35">
        <v>119</v>
      </c>
      <c r="AG16" s="36">
        <v>410</v>
      </c>
      <c r="AH16">
        <v>77</v>
      </c>
      <c r="AI16" s="36">
        <v>452</v>
      </c>
      <c r="AJ16" s="35">
        <v>141</v>
      </c>
      <c r="AK16" s="35">
        <v>108</v>
      </c>
      <c r="AL16">
        <v>37</v>
      </c>
      <c r="AM16">
        <v>95</v>
      </c>
      <c r="AN16">
        <v>33</v>
      </c>
      <c r="AO16" s="35">
        <v>115</v>
      </c>
      <c r="AP16">
        <v>43</v>
      </c>
      <c r="AQ16" s="35">
        <v>264</v>
      </c>
      <c r="AR16">
        <v>77</v>
      </c>
      <c r="AS16" s="36">
        <v>333</v>
      </c>
      <c r="AT16">
        <v>83</v>
      </c>
      <c r="AU16" s="36">
        <v>433</v>
      </c>
      <c r="AV16">
        <v>82</v>
      </c>
      <c r="AW16" s="39">
        <v>1677</v>
      </c>
      <c r="AX16">
        <v>98</v>
      </c>
      <c r="AY16" s="36">
        <v>337</v>
      </c>
      <c r="AZ16" s="35">
        <v>178</v>
      </c>
      <c r="BA16" s="35">
        <v>153</v>
      </c>
      <c r="BB16">
        <v>20</v>
      </c>
      <c r="BC16" s="36">
        <v>347</v>
      </c>
      <c r="BD16" s="35">
        <v>319</v>
      </c>
      <c r="BE16">
        <v>70</v>
      </c>
      <c r="BF16" s="36">
        <v>337</v>
      </c>
      <c r="BG16" s="35">
        <v>285</v>
      </c>
      <c r="BH16" s="35">
        <v>100</v>
      </c>
      <c r="BI16" s="35">
        <v>285</v>
      </c>
      <c r="BJ16" s="35">
        <v>221</v>
      </c>
      <c r="BK16">
        <v>54</v>
      </c>
      <c r="BL16" s="35">
        <v>264</v>
      </c>
      <c r="BM16" s="35">
        <v>296</v>
      </c>
      <c r="BN16" s="35">
        <v>303</v>
      </c>
      <c r="BO16">
        <v>89</v>
      </c>
      <c r="BP16">
        <v>77</v>
      </c>
      <c r="BQ16">
        <v>47</v>
      </c>
      <c r="BR16">
        <v>79</v>
      </c>
      <c r="BS16" s="35">
        <v>210</v>
      </c>
      <c r="BT16">
        <v>72</v>
      </c>
      <c r="BU16">
        <v>49</v>
      </c>
      <c r="BV16" s="35">
        <v>253</v>
      </c>
      <c r="BW16">
        <v>76</v>
      </c>
      <c r="BX16" s="35">
        <v>241</v>
      </c>
      <c r="BY16" s="35">
        <v>99</v>
      </c>
      <c r="BZ16">
        <v>13</v>
      </c>
      <c r="CA16" s="35">
        <v>300</v>
      </c>
      <c r="CB16" s="35">
        <v>250</v>
      </c>
      <c r="CC16" s="35">
        <v>287</v>
      </c>
      <c r="CD16" s="35">
        <v>288</v>
      </c>
    </row>
    <row r="17" spans="1:82" x14ac:dyDescent="0.3">
      <c r="A17" t="s">
        <v>13</v>
      </c>
      <c r="B17" s="6" t="s">
        <v>461</v>
      </c>
      <c r="C17" s="6" t="s">
        <v>455</v>
      </c>
      <c r="D17" s="35">
        <v>892</v>
      </c>
      <c r="E17" s="34">
        <v>1182</v>
      </c>
      <c r="F17">
        <v>169</v>
      </c>
      <c r="G17">
        <v>431</v>
      </c>
      <c r="H17">
        <v>340</v>
      </c>
      <c r="I17">
        <v>363</v>
      </c>
      <c r="J17">
        <v>397</v>
      </c>
      <c r="K17">
        <v>432</v>
      </c>
      <c r="L17">
        <v>435</v>
      </c>
      <c r="M17">
        <v>363</v>
      </c>
      <c r="N17">
        <v>394</v>
      </c>
      <c r="O17">
        <v>149</v>
      </c>
      <c r="P17">
        <v>215</v>
      </c>
      <c r="Q17">
        <v>44</v>
      </c>
      <c r="R17">
        <v>182</v>
      </c>
      <c r="S17">
        <v>223</v>
      </c>
      <c r="T17">
        <v>314</v>
      </c>
      <c r="U17">
        <v>248</v>
      </c>
      <c r="V17">
        <v>254</v>
      </c>
      <c r="W17">
        <v>227</v>
      </c>
      <c r="X17">
        <v>510</v>
      </c>
      <c r="Y17">
        <v>224</v>
      </c>
      <c r="Z17">
        <v>374</v>
      </c>
      <c r="AA17">
        <v>717</v>
      </c>
      <c r="AB17">
        <v>166</v>
      </c>
      <c r="AC17">
        <v>183</v>
      </c>
      <c r="AD17">
        <v>429</v>
      </c>
      <c r="AE17">
        <v>566</v>
      </c>
      <c r="AF17">
        <v>92</v>
      </c>
      <c r="AG17">
        <v>362</v>
      </c>
      <c r="AH17">
        <v>70</v>
      </c>
      <c r="AI17">
        <v>371</v>
      </c>
      <c r="AJ17">
        <v>147</v>
      </c>
      <c r="AK17">
        <v>86</v>
      </c>
      <c r="AL17">
        <v>29</v>
      </c>
      <c r="AM17">
        <v>76</v>
      </c>
      <c r="AN17">
        <v>26</v>
      </c>
      <c r="AO17">
        <v>115</v>
      </c>
      <c r="AP17">
        <v>35</v>
      </c>
      <c r="AQ17">
        <v>268</v>
      </c>
      <c r="AR17">
        <v>79</v>
      </c>
      <c r="AS17">
        <v>223</v>
      </c>
      <c r="AT17">
        <v>43</v>
      </c>
      <c r="AU17">
        <v>427</v>
      </c>
      <c r="AV17">
        <v>101</v>
      </c>
      <c r="AW17" s="34">
        <v>1485</v>
      </c>
      <c r="AX17">
        <v>76</v>
      </c>
      <c r="AY17">
        <v>289</v>
      </c>
      <c r="AZ17">
        <v>215</v>
      </c>
      <c r="BA17">
        <v>30</v>
      </c>
      <c r="BB17">
        <v>4</v>
      </c>
      <c r="BC17">
        <v>460</v>
      </c>
      <c r="BD17">
        <v>320</v>
      </c>
      <c r="BE17">
        <v>88</v>
      </c>
      <c r="BF17">
        <v>577</v>
      </c>
      <c r="BG17">
        <v>195</v>
      </c>
      <c r="BH17">
        <v>62</v>
      </c>
      <c r="BI17">
        <v>224</v>
      </c>
      <c r="BJ17">
        <v>280</v>
      </c>
      <c r="BK17">
        <v>93</v>
      </c>
      <c r="BL17">
        <v>452</v>
      </c>
      <c r="BM17">
        <v>309</v>
      </c>
      <c r="BN17">
        <v>224</v>
      </c>
      <c r="BO17">
        <v>270</v>
      </c>
      <c r="BP17">
        <v>218</v>
      </c>
      <c r="BQ17">
        <v>138</v>
      </c>
      <c r="BR17">
        <v>233</v>
      </c>
      <c r="BS17">
        <v>287</v>
      </c>
      <c r="BT17">
        <v>44</v>
      </c>
      <c r="BU17">
        <v>73</v>
      </c>
      <c r="BV17">
        <v>294</v>
      </c>
      <c r="BW17">
        <v>31</v>
      </c>
      <c r="BX17">
        <v>287</v>
      </c>
      <c r="BY17">
        <v>142</v>
      </c>
      <c r="BZ17">
        <v>3</v>
      </c>
      <c r="CA17">
        <v>301</v>
      </c>
      <c r="CB17">
        <v>225</v>
      </c>
      <c r="CC17">
        <v>350</v>
      </c>
      <c r="CD17">
        <v>311</v>
      </c>
    </row>
    <row r="18" spans="1:82" x14ac:dyDescent="0.3">
      <c r="A18" t="s">
        <v>14</v>
      </c>
      <c r="B18" s="6" t="s">
        <v>464</v>
      </c>
      <c r="C18" s="6">
        <v>2300</v>
      </c>
      <c r="D18">
        <v>12</v>
      </c>
      <c r="E18">
        <v>2</v>
      </c>
      <c r="F18">
        <v>16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3</v>
      </c>
      <c r="O18">
        <v>2</v>
      </c>
      <c r="P18">
        <v>8</v>
      </c>
      <c r="Q18">
        <v>3</v>
      </c>
      <c r="R18" s="4">
        <v>519</v>
      </c>
      <c r="S18" s="4">
        <v>611</v>
      </c>
      <c r="T18" s="4">
        <v>346</v>
      </c>
      <c r="U18" s="4">
        <v>472</v>
      </c>
      <c r="V18" s="4">
        <v>553</v>
      </c>
      <c r="W18" s="4">
        <v>486</v>
      </c>
      <c r="X18">
        <v>2</v>
      </c>
      <c r="Y18">
        <v>2</v>
      </c>
      <c r="Z18">
        <v>2</v>
      </c>
      <c r="AA18">
        <v>2</v>
      </c>
      <c r="AB18" s="4">
        <v>660</v>
      </c>
      <c r="AC18" s="4">
        <v>725</v>
      </c>
      <c r="AD18">
        <v>2</v>
      </c>
      <c r="AE18">
        <v>4</v>
      </c>
      <c r="AF18">
        <v>1</v>
      </c>
      <c r="AG18">
        <v>6</v>
      </c>
      <c r="AH18">
        <v>4</v>
      </c>
      <c r="AI18">
        <v>19</v>
      </c>
      <c r="AJ18" s="4">
        <v>407</v>
      </c>
      <c r="AK18">
        <v>1</v>
      </c>
      <c r="AL18">
        <v>0</v>
      </c>
      <c r="AM18">
        <v>1</v>
      </c>
      <c r="AN18">
        <v>0</v>
      </c>
      <c r="AO18">
        <v>5</v>
      </c>
      <c r="AP18">
        <v>1</v>
      </c>
      <c r="AQ18">
        <v>4</v>
      </c>
      <c r="AR18">
        <v>1</v>
      </c>
      <c r="AS18">
        <v>7</v>
      </c>
      <c r="AT18">
        <v>5</v>
      </c>
      <c r="AU18">
        <v>7</v>
      </c>
      <c r="AV18">
        <v>3</v>
      </c>
      <c r="AW18">
        <v>5</v>
      </c>
      <c r="AX18">
        <v>0</v>
      </c>
      <c r="AY18">
        <v>8</v>
      </c>
      <c r="AZ18" s="4">
        <v>303</v>
      </c>
      <c r="BA18" s="36">
        <v>182</v>
      </c>
      <c r="BB18">
        <v>19</v>
      </c>
      <c r="BC18">
        <v>1</v>
      </c>
      <c r="BD18">
        <v>11</v>
      </c>
      <c r="BE18">
        <v>4</v>
      </c>
      <c r="BF18">
        <v>11</v>
      </c>
      <c r="BG18">
        <v>5</v>
      </c>
      <c r="BH18">
        <v>2</v>
      </c>
      <c r="BI18">
        <v>4</v>
      </c>
      <c r="BJ18">
        <v>9</v>
      </c>
      <c r="BK18">
        <v>3</v>
      </c>
      <c r="BL18">
        <v>12</v>
      </c>
      <c r="BM18">
        <v>4</v>
      </c>
      <c r="BN18">
        <v>11</v>
      </c>
      <c r="BO18">
        <v>15</v>
      </c>
      <c r="BP18">
        <v>1</v>
      </c>
      <c r="BQ18" s="4">
        <v>186</v>
      </c>
      <c r="BR18">
        <v>1</v>
      </c>
      <c r="BS18">
        <v>35</v>
      </c>
      <c r="BT18">
        <v>7</v>
      </c>
      <c r="BU18">
        <v>10</v>
      </c>
      <c r="BV18">
        <v>3</v>
      </c>
      <c r="BW18">
        <v>0</v>
      </c>
      <c r="BX18">
        <v>35</v>
      </c>
      <c r="BY18">
        <v>7</v>
      </c>
      <c r="BZ18">
        <v>9</v>
      </c>
      <c r="CA18">
        <v>4</v>
      </c>
      <c r="CB18" s="4">
        <v>884</v>
      </c>
      <c r="CC18">
        <v>6</v>
      </c>
      <c r="CD18">
        <v>4</v>
      </c>
    </row>
    <row r="19" spans="1:82" x14ac:dyDescent="0.3">
      <c r="A19" t="s">
        <v>15</v>
      </c>
      <c r="B19" s="6" t="s">
        <v>629</v>
      </c>
      <c r="C19" s="6">
        <v>40</v>
      </c>
      <c r="D19" s="39">
        <v>12.29</v>
      </c>
      <c r="E19" s="36">
        <v>7.27</v>
      </c>
      <c r="F19">
        <v>1.65</v>
      </c>
      <c r="G19" s="35">
        <v>4.16</v>
      </c>
      <c r="H19">
        <v>2.78</v>
      </c>
      <c r="I19">
        <v>2.65</v>
      </c>
      <c r="J19">
        <v>2.63</v>
      </c>
      <c r="K19">
        <v>3.33</v>
      </c>
      <c r="L19">
        <v>3.46</v>
      </c>
      <c r="M19">
        <v>2.6</v>
      </c>
      <c r="N19">
        <v>2.96</v>
      </c>
      <c r="O19">
        <v>1.02</v>
      </c>
      <c r="P19">
        <v>2.37</v>
      </c>
      <c r="Q19">
        <v>0.81</v>
      </c>
      <c r="R19">
        <v>1.18</v>
      </c>
      <c r="S19">
        <v>1.47</v>
      </c>
      <c r="T19">
        <v>1.5</v>
      </c>
      <c r="U19">
        <v>1.8</v>
      </c>
      <c r="V19">
        <v>0.98</v>
      </c>
      <c r="W19">
        <v>1.35</v>
      </c>
      <c r="X19">
        <v>2.65</v>
      </c>
      <c r="Y19">
        <v>1.33</v>
      </c>
      <c r="Z19">
        <v>2.17</v>
      </c>
      <c r="AA19" s="35">
        <v>5.04</v>
      </c>
      <c r="AB19">
        <v>1.1399999999999999</v>
      </c>
      <c r="AC19">
        <v>1.25</v>
      </c>
      <c r="AD19" s="35">
        <v>3.97</v>
      </c>
      <c r="AE19">
        <v>3.11</v>
      </c>
      <c r="AF19">
        <v>0.53</v>
      </c>
      <c r="AG19">
        <v>3.64</v>
      </c>
      <c r="AH19">
        <v>1</v>
      </c>
      <c r="AI19">
        <v>3.2</v>
      </c>
      <c r="AJ19">
        <v>0.89</v>
      </c>
      <c r="AK19">
        <v>1.1599999999999999</v>
      </c>
      <c r="AL19">
        <v>0.42</v>
      </c>
      <c r="AM19">
        <v>1.1000000000000001</v>
      </c>
      <c r="AN19">
        <v>0.4</v>
      </c>
      <c r="AO19">
        <v>1.0900000000000001</v>
      </c>
      <c r="AP19">
        <v>0.49</v>
      </c>
      <c r="AQ19">
        <v>2.02</v>
      </c>
      <c r="AR19">
        <v>0.62</v>
      </c>
      <c r="AS19">
        <v>2.02</v>
      </c>
      <c r="AT19">
        <v>0.63</v>
      </c>
      <c r="AU19" s="35">
        <v>5.96</v>
      </c>
      <c r="AV19">
        <v>1.34</v>
      </c>
      <c r="AW19" s="35">
        <v>6.04</v>
      </c>
      <c r="AX19">
        <v>0.8</v>
      </c>
      <c r="AY19">
        <v>2.4500000000000002</v>
      </c>
      <c r="AZ19">
        <v>1.31</v>
      </c>
      <c r="BA19">
        <v>0.74</v>
      </c>
      <c r="BB19">
        <v>0.25</v>
      </c>
      <c r="BC19">
        <v>2.4</v>
      </c>
      <c r="BD19">
        <v>2.42</v>
      </c>
      <c r="BE19">
        <v>0.61</v>
      </c>
      <c r="BF19">
        <v>3.12</v>
      </c>
      <c r="BG19">
        <v>1.68</v>
      </c>
      <c r="BH19">
        <v>0.91</v>
      </c>
      <c r="BI19">
        <v>2.63</v>
      </c>
      <c r="BJ19">
        <v>2.13</v>
      </c>
      <c r="BK19">
        <v>0.82</v>
      </c>
      <c r="BL19">
        <v>2.77</v>
      </c>
      <c r="BM19">
        <v>2</v>
      </c>
      <c r="BN19">
        <v>2.06</v>
      </c>
      <c r="BO19">
        <v>0.46</v>
      </c>
      <c r="BP19">
        <v>0.62</v>
      </c>
      <c r="BQ19">
        <v>0.34</v>
      </c>
      <c r="BR19">
        <v>0.63</v>
      </c>
      <c r="BS19">
        <v>2.21</v>
      </c>
      <c r="BT19">
        <v>1.56</v>
      </c>
      <c r="BU19">
        <v>0.27</v>
      </c>
      <c r="BV19">
        <v>1.79</v>
      </c>
      <c r="BW19">
        <v>0.63</v>
      </c>
      <c r="BX19">
        <v>1.82</v>
      </c>
      <c r="BY19">
        <v>0.66</v>
      </c>
      <c r="BZ19">
        <v>0.06</v>
      </c>
      <c r="CA19">
        <v>3.44</v>
      </c>
      <c r="CB19">
        <v>2.64</v>
      </c>
      <c r="CD19">
        <v>1.44</v>
      </c>
    </row>
    <row r="20" spans="1:82" x14ac:dyDescent="0.3">
      <c r="A20" t="s">
        <v>16</v>
      </c>
      <c r="B20" s="6" t="s">
        <v>458</v>
      </c>
      <c r="C20" s="6">
        <v>10</v>
      </c>
      <c r="D20" s="36">
        <v>0.79600000000000004</v>
      </c>
      <c r="E20" s="39">
        <v>0.998</v>
      </c>
      <c r="F20">
        <v>0.26100000000000001</v>
      </c>
      <c r="G20" s="35">
        <v>0.55300000000000005</v>
      </c>
      <c r="H20" s="35">
        <v>0.41</v>
      </c>
      <c r="I20" s="35">
        <v>0.434</v>
      </c>
      <c r="J20" s="35">
        <v>0.45</v>
      </c>
      <c r="K20">
        <v>0.36299999999999999</v>
      </c>
      <c r="L20" s="35">
        <v>0.42599999999999999</v>
      </c>
      <c r="M20" s="35">
        <v>0.41</v>
      </c>
      <c r="N20" s="35">
        <v>0.47499999999999998</v>
      </c>
      <c r="O20">
        <v>0.188</v>
      </c>
      <c r="P20" s="35">
        <v>0.45400000000000001</v>
      </c>
      <c r="Q20">
        <v>0.16700000000000001</v>
      </c>
      <c r="R20">
        <v>0.161</v>
      </c>
      <c r="S20">
        <v>0.19800000000000001</v>
      </c>
      <c r="T20">
        <v>0.253</v>
      </c>
      <c r="U20">
        <v>0.377</v>
      </c>
      <c r="V20">
        <v>0.20399999999999999</v>
      </c>
      <c r="W20">
        <v>0.221</v>
      </c>
      <c r="X20">
        <v>0.36699999999999999</v>
      </c>
      <c r="Y20">
        <v>0.21299999999999999</v>
      </c>
      <c r="Z20">
        <v>0.33100000000000002</v>
      </c>
      <c r="AA20">
        <v>0.56000000000000005</v>
      </c>
      <c r="AB20">
        <v>0.186</v>
      </c>
      <c r="AC20">
        <v>0.20399999999999999</v>
      </c>
      <c r="AD20" s="36">
        <v>0.626</v>
      </c>
      <c r="AE20" s="35">
        <v>0.40300000000000002</v>
      </c>
      <c r="AF20">
        <v>6.6000000000000003E-2</v>
      </c>
      <c r="AG20" s="35">
        <v>0.39100000000000001</v>
      </c>
      <c r="AH20">
        <v>7.3999999999999996E-2</v>
      </c>
      <c r="AI20" s="35">
        <v>0.437</v>
      </c>
      <c r="AJ20">
        <v>0.13500000000000001</v>
      </c>
      <c r="AK20">
        <v>0.11</v>
      </c>
      <c r="AL20">
        <v>3.7999999999999999E-2</v>
      </c>
      <c r="AM20">
        <v>0.21</v>
      </c>
      <c r="AN20">
        <v>7.1999999999999995E-2</v>
      </c>
      <c r="AO20">
        <v>0.22</v>
      </c>
      <c r="AP20">
        <v>6.9000000000000006E-2</v>
      </c>
      <c r="AQ20">
        <v>0.27700000000000002</v>
      </c>
      <c r="AR20">
        <v>8.1000000000000003E-2</v>
      </c>
      <c r="AS20">
        <v>0.27700000000000002</v>
      </c>
      <c r="AT20">
        <v>0.1</v>
      </c>
      <c r="AU20" s="35">
        <v>0.52400000000000002</v>
      </c>
      <c r="AV20">
        <v>0.121</v>
      </c>
      <c r="AW20" s="36">
        <v>0.72799999999999998</v>
      </c>
      <c r="AX20">
        <v>0.13</v>
      </c>
      <c r="AY20">
        <v>0.23</v>
      </c>
      <c r="AZ20">
        <v>0.184</v>
      </c>
      <c r="BA20">
        <v>7.8E-2</v>
      </c>
      <c r="BB20">
        <v>3.7999999999999999E-2</v>
      </c>
      <c r="BC20" s="39">
        <v>1.1000000000000001</v>
      </c>
      <c r="BD20" s="36">
        <v>0.624</v>
      </c>
      <c r="BE20">
        <v>0.14599999999999999</v>
      </c>
      <c r="BF20" s="35">
        <v>0.51500000000000001</v>
      </c>
      <c r="BG20" s="35">
        <v>0.75</v>
      </c>
      <c r="BH20">
        <v>0.161</v>
      </c>
      <c r="BI20" s="35">
        <v>0.53500000000000003</v>
      </c>
      <c r="BJ20" s="35">
        <v>0.42</v>
      </c>
      <c r="BK20">
        <v>0.105</v>
      </c>
      <c r="BL20" s="35">
        <v>0.498</v>
      </c>
      <c r="BM20">
        <v>0.34300000000000003</v>
      </c>
      <c r="BN20">
        <v>0.27</v>
      </c>
      <c r="BO20">
        <v>5.3999999999999999E-2</v>
      </c>
      <c r="BP20">
        <v>4.9000000000000002E-2</v>
      </c>
      <c r="BQ20">
        <v>4.4999999999999998E-2</v>
      </c>
      <c r="BR20">
        <v>4.8000000000000001E-2</v>
      </c>
      <c r="BS20">
        <v>0.314</v>
      </c>
      <c r="BT20">
        <v>0.248</v>
      </c>
      <c r="BU20">
        <v>8.7999999999999995E-2</v>
      </c>
      <c r="BV20">
        <v>0.20200000000000001</v>
      </c>
      <c r="BW20">
        <v>6.4000000000000001E-2</v>
      </c>
      <c r="BX20">
        <v>0.193</v>
      </c>
      <c r="BY20">
        <v>7.5999999999999998E-2</v>
      </c>
      <c r="BZ20">
        <v>0.05</v>
      </c>
      <c r="CA20" s="35">
        <v>0.42</v>
      </c>
      <c r="CB20">
        <v>0.221</v>
      </c>
      <c r="CD20">
        <v>0.222</v>
      </c>
    </row>
    <row r="21" spans="1:82" x14ac:dyDescent="0.3">
      <c r="A21" t="s">
        <v>17</v>
      </c>
      <c r="B21" s="6" t="s">
        <v>628</v>
      </c>
      <c r="C21" s="6">
        <v>11</v>
      </c>
      <c r="D21" s="41">
        <v>13.301</v>
      </c>
      <c r="E21" s="41">
        <v>11.5</v>
      </c>
      <c r="F21" s="36">
        <v>1.8580000000000001</v>
      </c>
      <c r="G21" s="39">
        <v>3.012</v>
      </c>
      <c r="H21" s="39">
        <v>4.0549999999999997</v>
      </c>
      <c r="I21" s="39">
        <v>3.9849999999999999</v>
      </c>
      <c r="J21" s="39">
        <v>4.391</v>
      </c>
      <c r="K21" s="39">
        <v>3.8210000000000002</v>
      </c>
      <c r="L21" s="39">
        <v>3.4060000000000001</v>
      </c>
      <c r="M21" s="39">
        <v>4.0670000000000002</v>
      </c>
      <c r="N21" s="39">
        <v>3.399</v>
      </c>
      <c r="O21">
        <v>0.81799999999999995</v>
      </c>
      <c r="P21" s="39">
        <v>3.0550000000000002</v>
      </c>
      <c r="Q21" s="35">
        <v>1.379</v>
      </c>
      <c r="R21" s="35">
        <v>1.1919999999999999</v>
      </c>
      <c r="S21" s="35">
        <v>1.377</v>
      </c>
      <c r="T21" s="36">
        <v>1.881</v>
      </c>
      <c r="U21" s="34">
        <v>2.1349999999999998</v>
      </c>
      <c r="V21">
        <v>0.84499999999999997</v>
      </c>
      <c r="W21" s="36">
        <v>1.6679999999999999</v>
      </c>
      <c r="X21" s="39">
        <v>2.577</v>
      </c>
      <c r="Y21" s="35">
        <v>1.1619999999999999</v>
      </c>
      <c r="Z21" s="39">
        <v>2.4119999999999999</v>
      </c>
      <c r="AA21" s="39">
        <v>6.0620000000000003</v>
      </c>
      <c r="AB21">
        <v>0.82399999999999995</v>
      </c>
      <c r="AC21">
        <v>0.90500000000000003</v>
      </c>
      <c r="AD21" s="39">
        <v>4.9160000000000004</v>
      </c>
      <c r="AE21" s="39">
        <v>5.63</v>
      </c>
      <c r="AF21">
        <v>0.96399999999999997</v>
      </c>
      <c r="AG21" s="39">
        <v>3.63</v>
      </c>
      <c r="AH21">
        <v>0.57999999999999996</v>
      </c>
      <c r="AI21" s="39">
        <v>4.0190000000000001</v>
      </c>
      <c r="AJ21">
        <v>0.77900000000000003</v>
      </c>
      <c r="AK21" s="35">
        <v>1.1000000000000001</v>
      </c>
      <c r="AL21">
        <v>0.377</v>
      </c>
      <c r="AM21" s="35">
        <v>1.0369999999999999</v>
      </c>
      <c r="AN21">
        <v>0.35699999999999998</v>
      </c>
      <c r="AO21" s="35">
        <v>1.0880000000000001</v>
      </c>
      <c r="AP21">
        <v>0.47199999999999998</v>
      </c>
      <c r="AQ21" s="39">
        <v>3.7429999999999999</v>
      </c>
      <c r="AR21" s="35">
        <v>1.097</v>
      </c>
      <c r="AS21" s="39">
        <v>3.7429999999999999</v>
      </c>
      <c r="AT21">
        <v>0.90500000000000003</v>
      </c>
      <c r="AU21" s="35">
        <v>1.329</v>
      </c>
      <c r="AV21">
        <v>0.28199999999999997</v>
      </c>
      <c r="AW21" s="41">
        <v>14.21</v>
      </c>
      <c r="AX21" s="35">
        <v>1.2</v>
      </c>
      <c r="AY21" s="39">
        <v>4.0129999999999999</v>
      </c>
      <c r="AZ21" s="36">
        <v>1.585</v>
      </c>
      <c r="BA21">
        <v>0.498</v>
      </c>
      <c r="BB21">
        <v>0.114</v>
      </c>
      <c r="BC21" s="35">
        <v>1.3</v>
      </c>
      <c r="BD21" s="36">
        <v>1.6180000000000001</v>
      </c>
      <c r="BE21">
        <v>0.40300000000000002</v>
      </c>
      <c r="BF21" s="34">
        <v>2.0299999999999998</v>
      </c>
      <c r="BG21" s="36">
        <v>1.6319999999999999</v>
      </c>
      <c r="BH21">
        <v>0.27200000000000002</v>
      </c>
      <c r="BI21" s="35">
        <v>1.002</v>
      </c>
      <c r="BJ21" s="35">
        <v>1.3220000000000001</v>
      </c>
      <c r="BK21">
        <v>0.25900000000000001</v>
      </c>
      <c r="BL21" s="34">
        <v>1.9430000000000001</v>
      </c>
      <c r="BM21" s="35">
        <v>1.034</v>
      </c>
      <c r="BN21" s="35">
        <v>1.1930000000000001</v>
      </c>
      <c r="BO21">
        <v>0.16300000000000001</v>
      </c>
      <c r="BP21">
        <v>0.16700000000000001</v>
      </c>
      <c r="BQ21">
        <v>0.114</v>
      </c>
      <c r="BR21">
        <v>0.155</v>
      </c>
      <c r="BS21">
        <v>0.48499999999999999</v>
      </c>
      <c r="BT21">
        <v>0.14000000000000001</v>
      </c>
      <c r="BU21">
        <v>8.2000000000000003E-2</v>
      </c>
      <c r="BV21">
        <v>0.48299999999999998</v>
      </c>
      <c r="BW21">
        <v>0.153</v>
      </c>
      <c r="BX21">
        <v>0.498</v>
      </c>
      <c r="BY21">
        <v>0.17399999999999999</v>
      </c>
      <c r="BZ21">
        <v>5.2999999999999999E-2</v>
      </c>
      <c r="CA21">
        <v>0.94299999999999995</v>
      </c>
      <c r="CB21">
        <v>0.879</v>
      </c>
      <c r="CD21">
        <v>1.262</v>
      </c>
    </row>
    <row r="22" spans="1:82" x14ac:dyDescent="0.3">
      <c r="A22" t="s">
        <v>18</v>
      </c>
      <c r="B22" s="6" t="s">
        <v>463</v>
      </c>
      <c r="C22" s="6">
        <v>400</v>
      </c>
      <c r="D22" s="39">
        <v>79.2</v>
      </c>
      <c r="E22" s="39">
        <v>77.599999999999994</v>
      </c>
      <c r="F22" s="39">
        <v>42.5</v>
      </c>
      <c r="G22" s="39">
        <v>89.4</v>
      </c>
      <c r="H22" s="39">
        <v>70.7</v>
      </c>
      <c r="I22" s="39">
        <v>70.7</v>
      </c>
      <c r="M22" s="39">
        <v>61.8</v>
      </c>
      <c r="N22">
        <v>12.7</v>
      </c>
      <c r="O22">
        <v>14.6</v>
      </c>
      <c r="Q22" s="35">
        <v>25.9</v>
      </c>
      <c r="R22" s="35">
        <v>28.8</v>
      </c>
      <c r="S22" s="35">
        <v>33.4</v>
      </c>
      <c r="T22" s="36">
        <v>38.6</v>
      </c>
      <c r="U22" s="36">
        <v>40.299999999999997</v>
      </c>
      <c r="V22" s="35">
        <v>27.2</v>
      </c>
      <c r="W22" s="35">
        <v>31</v>
      </c>
      <c r="X22">
        <v>13.9</v>
      </c>
      <c r="Y22">
        <v>17.600000000000001</v>
      </c>
      <c r="Z22">
        <v>14.4</v>
      </c>
      <c r="AA22">
        <v>18</v>
      </c>
      <c r="AB22" s="35">
        <v>30.9</v>
      </c>
      <c r="AC22" s="35">
        <v>34</v>
      </c>
      <c r="AE22" s="34">
        <v>45.2</v>
      </c>
      <c r="AF22">
        <v>7.7</v>
      </c>
      <c r="AG22" s="35">
        <v>28.9</v>
      </c>
      <c r="AH22">
        <v>5.4</v>
      </c>
      <c r="AI22" s="35">
        <v>34</v>
      </c>
      <c r="AJ22" s="35">
        <v>30</v>
      </c>
      <c r="AM22">
        <v>15.1</v>
      </c>
      <c r="AO22">
        <v>15.1</v>
      </c>
      <c r="AP22">
        <v>7.5</v>
      </c>
      <c r="AS22">
        <v>23.4</v>
      </c>
      <c r="AT22">
        <v>9.8000000000000007</v>
      </c>
      <c r="AU22">
        <v>2.8</v>
      </c>
      <c r="AV22">
        <v>0.8</v>
      </c>
      <c r="AW22">
        <v>15.6</v>
      </c>
      <c r="AX22">
        <v>15.1</v>
      </c>
      <c r="AZ22" s="35">
        <v>28.7</v>
      </c>
      <c r="BA22">
        <v>15.1</v>
      </c>
      <c r="BB22">
        <v>4.5</v>
      </c>
      <c r="BC22">
        <v>8.3000000000000007</v>
      </c>
      <c r="BD22">
        <v>8.4</v>
      </c>
      <c r="BE22">
        <v>2.2000000000000002</v>
      </c>
      <c r="BF22">
        <v>5.7</v>
      </c>
      <c r="BG22">
        <v>2.7</v>
      </c>
      <c r="BH22">
        <v>0.9</v>
      </c>
      <c r="BI22" s="35">
        <v>32.700000000000003</v>
      </c>
      <c r="BJ22" s="35">
        <v>37.700000000000003</v>
      </c>
      <c r="BK22">
        <v>8.6</v>
      </c>
      <c r="BL22" s="35">
        <v>37.700000000000003</v>
      </c>
      <c r="BM22" s="35">
        <v>37.700000000000003</v>
      </c>
      <c r="BN22" s="35">
        <v>37.700000000000003</v>
      </c>
      <c r="BO22">
        <v>0.6</v>
      </c>
      <c r="BP22">
        <v>0.2</v>
      </c>
      <c r="BQ22">
        <v>0.7</v>
      </c>
      <c r="BR22">
        <v>0.7</v>
      </c>
      <c r="BS22">
        <v>15.5</v>
      </c>
      <c r="BT22">
        <v>16.5</v>
      </c>
      <c r="BU22">
        <v>5.0999999999999996</v>
      </c>
      <c r="BV22">
        <v>7.9</v>
      </c>
      <c r="BW22">
        <v>2.8</v>
      </c>
      <c r="BX22">
        <v>15.5</v>
      </c>
      <c r="BY22">
        <v>10.5</v>
      </c>
      <c r="BZ22">
        <v>2.8</v>
      </c>
      <c r="CA22">
        <v>9.9</v>
      </c>
      <c r="CB22">
        <v>7.3</v>
      </c>
      <c r="CD22">
        <v>12.2</v>
      </c>
    </row>
    <row r="23" spans="1:82" x14ac:dyDescent="0.3">
      <c r="A23" t="s">
        <v>19</v>
      </c>
      <c r="B23" s="6" t="s">
        <v>632</v>
      </c>
      <c r="C23" s="6" t="s">
        <v>633</v>
      </c>
      <c r="AB23">
        <v>51</v>
      </c>
      <c r="AH23">
        <v>71.599999999999994</v>
      </c>
      <c r="BU23">
        <v>17</v>
      </c>
    </row>
    <row r="24" spans="1:82" s="38" customFormat="1" x14ac:dyDescent="0.3">
      <c r="A24" s="28" t="s">
        <v>3</v>
      </c>
      <c r="B24" s="29"/>
      <c r="C24" s="29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</row>
    <row r="25" spans="1:82" x14ac:dyDescent="0.3">
      <c r="A25" t="s">
        <v>20</v>
      </c>
      <c r="B25" s="6">
        <v>90</v>
      </c>
      <c r="C25" s="6">
        <v>2000</v>
      </c>
      <c r="D25">
        <v>0</v>
      </c>
      <c r="E25">
        <v>0</v>
      </c>
      <c r="F25">
        <v>2.6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0.2</v>
      </c>
      <c r="S25">
        <v>0.2</v>
      </c>
      <c r="T25">
        <v>0</v>
      </c>
      <c r="U25">
        <v>0</v>
      </c>
      <c r="V25">
        <v>0.2</v>
      </c>
      <c r="W25">
        <v>0</v>
      </c>
      <c r="X25">
        <v>0</v>
      </c>
      <c r="Y25">
        <v>0</v>
      </c>
      <c r="Z25">
        <v>0</v>
      </c>
      <c r="AA25">
        <v>0</v>
      </c>
      <c r="AB25">
        <v>0.4</v>
      </c>
      <c r="AC25">
        <v>0.2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0.6</v>
      </c>
      <c r="BO25">
        <v>6.8</v>
      </c>
      <c r="BP25">
        <v>5.5</v>
      </c>
      <c r="BQ25">
        <v>1.6</v>
      </c>
      <c r="BR25">
        <v>3.5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0.3</v>
      </c>
      <c r="CC25">
        <v>0</v>
      </c>
      <c r="CD25">
        <v>0</v>
      </c>
    </row>
    <row r="26" spans="1:82" x14ac:dyDescent="0.3">
      <c r="A26" t="s">
        <v>21</v>
      </c>
      <c r="B26" s="6" t="s">
        <v>465</v>
      </c>
      <c r="C26" s="6" t="s">
        <v>455</v>
      </c>
      <c r="D26" s="39">
        <v>1.8819999999999999</v>
      </c>
      <c r="E26" s="35">
        <v>0.52300000000000002</v>
      </c>
      <c r="F26">
        <v>0.22500000000000001</v>
      </c>
      <c r="G26">
        <v>0.41899999999999998</v>
      </c>
      <c r="H26" s="35">
        <v>0.504</v>
      </c>
      <c r="I26">
        <v>0.38300000000000001</v>
      </c>
      <c r="J26">
        <v>0.39400000000000002</v>
      </c>
      <c r="K26">
        <v>0.38700000000000001</v>
      </c>
      <c r="L26">
        <v>0.41</v>
      </c>
      <c r="M26" s="35">
        <v>0.502</v>
      </c>
      <c r="N26">
        <v>0.29699999999999999</v>
      </c>
      <c r="O26">
        <v>0.19400000000000001</v>
      </c>
      <c r="P26" s="35">
        <v>0.48799999999999999</v>
      </c>
      <c r="Q26">
        <v>0.108</v>
      </c>
      <c r="R26" s="35">
        <v>0.47099999999999997</v>
      </c>
      <c r="S26" s="35">
        <v>0.439</v>
      </c>
      <c r="T26">
        <v>0.30299999999999999</v>
      </c>
      <c r="U26">
        <v>0.35299999999999998</v>
      </c>
      <c r="V26">
        <v>0.36899999999999999</v>
      </c>
      <c r="W26">
        <v>0.39700000000000002</v>
      </c>
      <c r="X26">
        <v>0.316</v>
      </c>
      <c r="Y26">
        <v>0.33100000000000002</v>
      </c>
      <c r="Z26">
        <v>0.28699999999999998</v>
      </c>
      <c r="AA26">
        <v>0.316</v>
      </c>
      <c r="AB26" s="35">
        <v>0.434</v>
      </c>
      <c r="AC26">
        <v>0.38200000000000001</v>
      </c>
      <c r="AD26" s="36">
        <v>0.76300000000000001</v>
      </c>
      <c r="AE26" s="39">
        <v>1.17</v>
      </c>
      <c r="AF26">
        <v>0.16</v>
      </c>
      <c r="AG26" s="35">
        <v>0.46</v>
      </c>
      <c r="AH26">
        <v>7.5999999999999998E-2</v>
      </c>
      <c r="AI26" s="36">
        <v>0.69199999999999995</v>
      </c>
      <c r="AJ26" s="35">
        <v>0.504</v>
      </c>
      <c r="AK26">
        <v>7.0000000000000007E-2</v>
      </c>
      <c r="AL26">
        <v>0.02</v>
      </c>
      <c r="AM26" s="35">
        <v>0.56499999999999995</v>
      </c>
      <c r="AN26">
        <v>0.02</v>
      </c>
      <c r="AO26">
        <v>7.0000000000000007E-2</v>
      </c>
      <c r="AP26">
        <v>0.02</v>
      </c>
      <c r="AQ26">
        <v>0.41299999999999998</v>
      </c>
      <c r="AR26">
        <v>0.10199999999999999</v>
      </c>
      <c r="AS26">
        <v>0.40100000000000002</v>
      </c>
      <c r="AT26">
        <v>9.6000000000000002E-2</v>
      </c>
      <c r="AU26">
        <v>0.115</v>
      </c>
      <c r="AV26">
        <v>5.1999999999999998E-2</v>
      </c>
      <c r="AW26" s="39">
        <v>2.7530000000000001</v>
      </c>
      <c r="AX26">
        <v>0.13800000000000001</v>
      </c>
      <c r="AY26">
        <v>0.443</v>
      </c>
      <c r="AZ26" s="35">
        <v>0.65300000000000002</v>
      </c>
      <c r="BA26">
        <v>3.1E-2</v>
      </c>
      <c r="BB26">
        <v>1.7999999999999999E-2</v>
      </c>
      <c r="BC26">
        <v>0.10100000000000001</v>
      </c>
      <c r="BD26">
        <v>0.224</v>
      </c>
      <c r="BE26">
        <v>0.04</v>
      </c>
      <c r="BF26">
        <v>0.41699999999999998</v>
      </c>
      <c r="BG26">
        <v>0.42099999999999999</v>
      </c>
      <c r="BH26">
        <v>0.106</v>
      </c>
      <c r="BI26">
        <v>0.41299999999999998</v>
      </c>
      <c r="BJ26">
        <v>0.191</v>
      </c>
      <c r="BK26">
        <v>8.3000000000000004E-2</v>
      </c>
      <c r="BL26" s="35">
        <v>0.64600000000000002</v>
      </c>
      <c r="BM26">
        <v>0.37</v>
      </c>
      <c r="BN26">
        <v>0.309</v>
      </c>
      <c r="BO26">
        <v>0.155</v>
      </c>
      <c r="BP26">
        <v>9.2999999999999999E-2</v>
      </c>
      <c r="BQ26">
        <v>1.6E-2</v>
      </c>
      <c r="BR26">
        <v>0.03</v>
      </c>
      <c r="BS26">
        <v>0.38500000000000001</v>
      </c>
      <c r="BT26">
        <v>0.01</v>
      </c>
      <c r="BU26">
        <v>0.01</v>
      </c>
      <c r="BV26">
        <v>0.23100000000000001</v>
      </c>
      <c r="BW26">
        <v>5.2999999999999999E-2</v>
      </c>
      <c r="BX26">
        <v>0.38500000000000001</v>
      </c>
      <c r="BY26">
        <v>0.14000000000000001</v>
      </c>
      <c r="BZ26">
        <v>0</v>
      </c>
      <c r="CA26">
        <v>0.20300000000000001</v>
      </c>
      <c r="CB26">
        <v>0.13400000000000001</v>
      </c>
      <c r="CC26">
        <v>0.23699999999999999</v>
      </c>
      <c r="CD26">
        <v>0.27700000000000002</v>
      </c>
    </row>
    <row r="27" spans="1:82" x14ac:dyDescent="0.3">
      <c r="A27" t="s">
        <v>22</v>
      </c>
      <c r="B27" s="6" t="s">
        <v>462</v>
      </c>
      <c r="C27" s="6" t="s">
        <v>455</v>
      </c>
      <c r="D27" s="36">
        <v>0.499</v>
      </c>
      <c r="E27" s="36">
        <v>0.57699999999999996</v>
      </c>
      <c r="F27">
        <v>0.155</v>
      </c>
      <c r="G27">
        <v>0.121</v>
      </c>
      <c r="H27">
        <v>0.11</v>
      </c>
      <c r="I27">
        <v>0.115</v>
      </c>
      <c r="J27">
        <v>9.6000000000000002E-2</v>
      </c>
      <c r="K27">
        <v>0.108</v>
      </c>
      <c r="L27">
        <v>0.107</v>
      </c>
      <c r="M27">
        <v>0.16500000000000001</v>
      </c>
      <c r="N27">
        <v>0.188</v>
      </c>
      <c r="O27">
        <v>7.1999999999999995E-2</v>
      </c>
      <c r="P27">
        <v>0.14299999999999999</v>
      </c>
      <c r="Q27">
        <v>4.4999999999999998E-2</v>
      </c>
      <c r="R27">
        <v>0.27</v>
      </c>
      <c r="S27" s="35">
        <v>0.38200000000000001</v>
      </c>
      <c r="T27">
        <v>0.22700000000000001</v>
      </c>
      <c r="U27">
        <v>0.216</v>
      </c>
      <c r="V27" s="35">
        <v>0.375</v>
      </c>
      <c r="W27">
        <v>0.28699999999999998</v>
      </c>
      <c r="X27">
        <v>0.251</v>
      </c>
      <c r="Y27">
        <v>0.09</v>
      </c>
      <c r="Z27">
        <v>0.114</v>
      </c>
      <c r="AA27">
        <v>0.251</v>
      </c>
      <c r="AB27" s="35">
        <v>0.33500000000000002</v>
      </c>
      <c r="AC27" s="35">
        <v>0.33200000000000002</v>
      </c>
      <c r="AD27">
        <v>0.13900000000000001</v>
      </c>
      <c r="AE27">
        <v>0.22</v>
      </c>
      <c r="AF27">
        <v>3.4000000000000002E-2</v>
      </c>
      <c r="AG27">
        <v>0.155</v>
      </c>
      <c r="AH27">
        <v>1.6E-2</v>
      </c>
      <c r="AI27">
        <v>0.125</v>
      </c>
      <c r="AJ27" s="35">
        <v>0.34599999999999997</v>
      </c>
      <c r="AK27">
        <v>4.8000000000000001E-2</v>
      </c>
      <c r="AL27">
        <v>1.6E-2</v>
      </c>
      <c r="AM27">
        <v>4.8000000000000001E-2</v>
      </c>
      <c r="AN27">
        <v>1.6E-2</v>
      </c>
      <c r="AO27">
        <v>4.9000000000000002E-2</v>
      </c>
      <c r="AP27">
        <v>1.2999999999999999E-2</v>
      </c>
      <c r="AQ27">
        <v>4.2999999999999997E-2</v>
      </c>
      <c r="AR27">
        <v>1.2E-2</v>
      </c>
      <c r="AS27">
        <v>9.2999999999999999E-2</v>
      </c>
      <c r="AT27">
        <v>2.5000000000000001E-2</v>
      </c>
      <c r="AU27">
        <v>0.26200000000000001</v>
      </c>
      <c r="AV27">
        <v>8.6999999999999994E-2</v>
      </c>
      <c r="AW27" s="35">
        <v>0.28399999999999997</v>
      </c>
      <c r="AX27">
        <v>2.1000000000000001E-2</v>
      </c>
      <c r="AY27">
        <v>0.08</v>
      </c>
      <c r="AZ27">
        <v>0.3</v>
      </c>
      <c r="BA27">
        <v>1.7000000000000001E-2</v>
      </c>
      <c r="BB27">
        <v>4.0000000000000001E-3</v>
      </c>
      <c r="BC27" s="35">
        <v>0.42499999999999999</v>
      </c>
      <c r="BD27">
        <v>0.27100000000000002</v>
      </c>
      <c r="BE27">
        <v>3.9E-2</v>
      </c>
      <c r="BF27">
        <v>0.19</v>
      </c>
      <c r="BG27">
        <v>0.28999999999999998</v>
      </c>
      <c r="BH27">
        <v>8.2000000000000003E-2</v>
      </c>
      <c r="BI27">
        <v>7.2999999999999995E-2</v>
      </c>
      <c r="BJ27">
        <v>0.114</v>
      </c>
      <c r="BK27">
        <v>6.2E-2</v>
      </c>
      <c r="BL27">
        <v>0.28499999999999998</v>
      </c>
      <c r="BM27">
        <v>0.114</v>
      </c>
      <c r="BN27" s="35">
        <v>0.308</v>
      </c>
      <c r="BO27">
        <v>5.5E-2</v>
      </c>
      <c r="BP27">
        <v>5.7000000000000002E-2</v>
      </c>
      <c r="BQ27">
        <v>2.7E-2</v>
      </c>
      <c r="BR27">
        <v>6.2E-2</v>
      </c>
      <c r="BS27">
        <v>0.20100000000000001</v>
      </c>
      <c r="BT27">
        <v>0.1</v>
      </c>
      <c r="BU27">
        <v>0.18</v>
      </c>
      <c r="BV27">
        <v>8.6999999999999994E-2</v>
      </c>
      <c r="BW27">
        <v>2.3E-2</v>
      </c>
      <c r="BX27">
        <v>0.20100000000000001</v>
      </c>
      <c r="BY27">
        <v>0.05</v>
      </c>
      <c r="BZ27">
        <v>0</v>
      </c>
      <c r="CA27">
        <v>0.28299999999999997</v>
      </c>
      <c r="CB27">
        <v>0.13600000000000001</v>
      </c>
      <c r="CC27">
        <v>0.14199999999999999</v>
      </c>
      <c r="CD27">
        <v>5.2999999999999999E-2</v>
      </c>
    </row>
    <row r="28" spans="1:82" x14ac:dyDescent="0.3">
      <c r="A28" t="s">
        <v>23</v>
      </c>
      <c r="B28" s="6" t="s">
        <v>624</v>
      </c>
      <c r="C28" s="6" t="s">
        <v>631</v>
      </c>
      <c r="D28" s="36">
        <v>6.8129999999999997</v>
      </c>
      <c r="E28" s="34">
        <v>13.577999999999999</v>
      </c>
      <c r="F28">
        <v>3.0870000000000002</v>
      </c>
      <c r="G28" s="36">
        <v>6.7380000000000004</v>
      </c>
      <c r="H28" s="35">
        <v>5.71</v>
      </c>
      <c r="I28" s="35">
        <v>5.4640000000000004</v>
      </c>
      <c r="J28" s="35">
        <v>4.8</v>
      </c>
      <c r="K28" s="35">
        <v>4.3810000000000002</v>
      </c>
      <c r="L28" s="35">
        <v>4.766</v>
      </c>
      <c r="M28" s="35">
        <v>4.9569999999999999</v>
      </c>
      <c r="N28" s="35">
        <v>5.3470000000000004</v>
      </c>
      <c r="O28">
        <v>1.198</v>
      </c>
      <c r="P28" s="35">
        <v>5.13</v>
      </c>
      <c r="Q28">
        <v>0.70699999999999996</v>
      </c>
      <c r="R28" s="35">
        <v>5.9329999999999998</v>
      </c>
      <c r="S28" s="36">
        <v>6.25</v>
      </c>
      <c r="T28" s="35">
        <v>3.9849999999999999</v>
      </c>
      <c r="U28" s="35">
        <v>4.7140000000000004</v>
      </c>
      <c r="V28" s="35">
        <v>4.4980000000000002</v>
      </c>
      <c r="W28" s="35">
        <v>4.4020000000000001</v>
      </c>
      <c r="X28" s="35">
        <v>4.2699999999999996</v>
      </c>
      <c r="Y28">
        <v>0.8</v>
      </c>
      <c r="Z28">
        <v>1.7270000000000001</v>
      </c>
      <c r="AA28" s="35">
        <v>4.2699999999999996</v>
      </c>
      <c r="AB28">
        <v>3.8050000000000002</v>
      </c>
      <c r="AC28">
        <v>3.7629999999999999</v>
      </c>
      <c r="AD28">
        <v>0.96099999999999997</v>
      </c>
      <c r="AE28">
        <v>0.93400000000000005</v>
      </c>
      <c r="AF28">
        <v>0.14399999999999999</v>
      </c>
      <c r="AG28">
        <v>1.125</v>
      </c>
      <c r="AH28">
        <v>0.22500000000000001</v>
      </c>
      <c r="AI28">
        <v>1.474</v>
      </c>
      <c r="AJ28" s="35">
        <v>4.8310000000000004</v>
      </c>
      <c r="AK28">
        <v>1.6</v>
      </c>
      <c r="AL28">
        <v>0.4</v>
      </c>
      <c r="AM28" s="35">
        <v>4.1130000000000004</v>
      </c>
      <c r="AN28">
        <v>0.4</v>
      </c>
      <c r="AO28">
        <v>1.6</v>
      </c>
      <c r="AP28">
        <v>0.4</v>
      </c>
      <c r="AQ28" s="35">
        <v>4.3079999999999998</v>
      </c>
      <c r="AR28">
        <v>1.33</v>
      </c>
      <c r="AS28" s="35">
        <v>5.0910000000000002</v>
      </c>
      <c r="AT28">
        <v>1.528</v>
      </c>
      <c r="AU28" s="36">
        <v>6.7329999999999997</v>
      </c>
      <c r="AV28">
        <v>1.2869999999999999</v>
      </c>
      <c r="AW28" s="39">
        <v>33.994999999999997</v>
      </c>
      <c r="AX28">
        <v>2.59</v>
      </c>
      <c r="AY28" s="36">
        <v>6.34</v>
      </c>
      <c r="AZ28">
        <v>6.81</v>
      </c>
      <c r="BA28">
        <v>0.221</v>
      </c>
      <c r="BB28">
        <v>7.1999999999999995E-2</v>
      </c>
      <c r="BC28" s="36">
        <v>7.02</v>
      </c>
      <c r="BD28" s="35">
        <v>5.1349999999999998</v>
      </c>
      <c r="BE28">
        <v>0.94</v>
      </c>
      <c r="BF28" s="35">
        <v>6.15</v>
      </c>
      <c r="BG28" s="35">
        <v>4.72</v>
      </c>
      <c r="BH28">
        <v>1.33</v>
      </c>
      <c r="BI28" s="35">
        <v>6.02</v>
      </c>
      <c r="BJ28" s="35">
        <v>4.6040000000000001</v>
      </c>
      <c r="BK28">
        <v>2.0630000000000002</v>
      </c>
      <c r="BL28" s="35">
        <v>4.6040000000000001</v>
      </c>
      <c r="BM28" s="35">
        <v>6.2690000000000001</v>
      </c>
      <c r="BN28" s="35">
        <v>5.6360000000000001</v>
      </c>
      <c r="BO28">
        <v>1.77</v>
      </c>
      <c r="BP28">
        <v>1.6830000000000001</v>
      </c>
      <c r="BQ28">
        <v>0.71199999999999997</v>
      </c>
      <c r="BR28">
        <v>1.3109999999999999</v>
      </c>
      <c r="BS28">
        <v>3.6269999999999998</v>
      </c>
      <c r="BT28">
        <v>2.7349999999999999</v>
      </c>
      <c r="BU28">
        <v>0.42</v>
      </c>
      <c r="BV28">
        <v>2.4300000000000002</v>
      </c>
      <c r="BW28">
        <v>0.55600000000000005</v>
      </c>
      <c r="BX28">
        <v>3.6320000000000001</v>
      </c>
      <c r="BY28">
        <v>1</v>
      </c>
      <c r="BZ28">
        <v>0</v>
      </c>
      <c r="CA28">
        <v>1.944</v>
      </c>
      <c r="CB28">
        <v>1.55</v>
      </c>
      <c r="CC28">
        <v>2.927</v>
      </c>
      <c r="CD28">
        <v>5.1870000000000003</v>
      </c>
    </row>
    <row r="29" spans="1:82" x14ac:dyDescent="0.3">
      <c r="A29" t="s">
        <v>59</v>
      </c>
      <c r="B29" s="6">
        <v>1.3</v>
      </c>
      <c r="C29" s="6" t="s">
        <v>466</v>
      </c>
      <c r="D29" s="39">
        <v>1.3</v>
      </c>
      <c r="E29" s="39">
        <v>1.3029999999999999</v>
      </c>
      <c r="F29">
        <v>0.26500000000000001</v>
      </c>
      <c r="G29" s="35">
        <v>0.41899999999999998</v>
      </c>
      <c r="H29">
        <v>0.33600000000000002</v>
      </c>
      <c r="I29">
        <v>0.3</v>
      </c>
      <c r="J29">
        <v>0.27200000000000002</v>
      </c>
      <c r="K29" s="2">
        <v>0.36799999999999999</v>
      </c>
      <c r="L29" s="2">
        <v>0.378</v>
      </c>
      <c r="M29" s="35">
        <v>0.40699999999999997</v>
      </c>
      <c r="N29">
        <v>0.191</v>
      </c>
      <c r="O29">
        <v>3.6999999999999998E-2</v>
      </c>
      <c r="P29">
        <v>0.223</v>
      </c>
      <c r="Q29">
        <v>7.9000000000000001E-2</v>
      </c>
      <c r="R29">
        <v>0.107</v>
      </c>
      <c r="S29">
        <v>0.153</v>
      </c>
      <c r="T29">
        <v>0.19900000000000001</v>
      </c>
      <c r="U29">
        <v>0.20899999999999999</v>
      </c>
      <c r="V29">
        <v>7.9000000000000001E-2</v>
      </c>
      <c r="W29">
        <v>0.17599999999999999</v>
      </c>
      <c r="X29">
        <v>0.29399999999999998</v>
      </c>
      <c r="Y29">
        <v>0.23400000000000001</v>
      </c>
      <c r="Z29">
        <v>0.26800000000000002</v>
      </c>
      <c r="AA29" s="35">
        <v>0.443</v>
      </c>
      <c r="AB29">
        <v>7.4999999999999997E-2</v>
      </c>
      <c r="AC29">
        <v>7.3999999999999996E-2</v>
      </c>
      <c r="AD29">
        <v>0.11899999999999999</v>
      </c>
      <c r="AE29">
        <v>0.16500000000000001</v>
      </c>
      <c r="AF29">
        <v>2.5000000000000001E-2</v>
      </c>
      <c r="AG29">
        <v>0.1</v>
      </c>
      <c r="AH29">
        <v>5.0000000000000001E-3</v>
      </c>
      <c r="AI29">
        <v>0.125</v>
      </c>
      <c r="AJ29">
        <v>7.2999999999999995E-2</v>
      </c>
      <c r="AK29">
        <v>0.14499999999999999</v>
      </c>
      <c r="AL29">
        <v>0.05</v>
      </c>
      <c r="AM29">
        <v>0.17100000000000001</v>
      </c>
      <c r="AN29">
        <v>5.8999999999999997E-2</v>
      </c>
      <c r="AO29">
        <v>0.16400000000000001</v>
      </c>
      <c r="AP29">
        <v>9.2999999999999999E-2</v>
      </c>
      <c r="AQ29" s="35">
        <v>0.50900000000000001</v>
      </c>
      <c r="AR29">
        <v>0.14899999999999999</v>
      </c>
      <c r="AS29">
        <v>0.50900000000000001</v>
      </c>
      <c r="AT29">
        <v>0.14499999999999999</v>
      </c>
      <c r="AU29">
        <v>0.39100000000000001</v>
      </c>
      <c r="AV29">
        <v>0.13500000000000001</v>
      </c>
      <c r="AW29" s="39">
        <v>4.07</v>
      </c>
      <c r="AX29" s="35">
        <v>0.436</v>
      </c>
      <c r="AY29" s="36">
        <v>0.73599999999999999</v>
      </c>
      <c r="AZ29">
        <v>0.26800000000000002</v>
      </c>
      <c r="BA29">
        <v>1.4999999999999999E-2</v>
      </c>
      <c r="BB29">
        <v>6.0000000000000001E-3</v>
      </c>
      <c r="BC29">
        <v>0.21</v>
      </c>
      <c r="BD29">
        <v>0.35299999999999998</v>
      </c>
      <c r="BE29">
        <v>7.6999999999999999E-2</v>
      </c>
      <c r="BF29" s="35">
        <v>0.58199999999999996</v>
      </c>
      <c r="BG29" s="35">
        <v>0.38400000000000001</v>
      </c>
      <c r="BH29">
        <v>0.108</v>
      </c>
      <c r="BI29">
        <v>0.372</v>
      </c>
      <c r="BJ29">
        <v>0.26</v>
      </c>
      <c r="BK29">
        <v>0.115</v>
      </c>
      <c r="BL29">
        <v>0.318</v>
      </c>
      <c r="BM29" s="35">
        <v>0.39600000000000002</v>
      </c>
      <c r="BN29" s="36">
        <v>0.65500000000000003</v>
      </c>
      <c r="BO29">
        <v>9.2999999999999999E-2</v>
      </c>
      <c r="BP29">
        <v>0.13900000000000001</v>
      </c>
      <c r="BQ29">
        <v>6.5000000000000002E-2</v>
      </c>
      <c r="BR29">
        <v>9.9000000000000005E-2</v>
      </c>
      <c r="BS29" s="36">
        <v>0.622</v>
      </c>
      <c r="BT29">
        <v>0.152</v>
      </c>
      <c r="BU29">
        <v>6.3E-2</v>
      </c>
      <c r="BV29">
        <v>0.20599999999999999</v>
      </c>
      <c r="BW29">
        <v>5.8000000000000003E-2</v>
      </c>
      <c r="BX29">
        <v>0.30399999999999999</v>
      </c>
      <c r="BY29">
        <v>0.182</v>
      </c>
      <c r="BZ29">
        <v>0</v>
      </c>
      <c r="CA29">
        <v>0.245</v>
      </c>
      <c r="CB29">
        <v>0.20899999999999999</v>
      </c>
      <c r="CD29">
        <v>0.34499999999999997</v>
      </c>
    </row>
    <row r="30" spans="1:82" x14ac:dyDescent="0.3">
      <c r="A30" t="s">
        <v>573</v>
      </c>
      <c r="B30" s="6" t="s">
        <v>457</v>
      </c>
      <c r="C30" s="6">
        <v>1000</v>
      </c>
      <c r="D30" s="36">
        <v>281</v>
      </c>
      <c r="E30" s="35">
        <v>79</v>
      </c>
      <c r="F30">
        <v>38</v>
      </c>
      <c r="G30">
        <v>43</v>
      </c>
      <c r="H30">
        <v>43</v>
      </c>
      <c r="I30">
        <v>38</v>
      </c>
      <c r="J30">
        <v>41</v>
      </c>
      <c r="K30">
        <v>38</v>
      </c>
      <c r="L30">
        <v>41</v>
      </c>
      <c r="M30">
        <v>44</v>
      </c>
      <c r="N30">
        <v>28</v>
      </c>
      <c r="O30">
        <v>31</v>
      </c>
      <c r="P30">
        <v>57</v>
      </c>
      <c r="Q30">
        <v>5</v>
      </c>
      <c r="R30" s="35">
        <v>99</v>
      </c>
      <c r="S30" s="35">
        <v>100</v>
      </c>
      <c r="T30">
        <v>78</v>
      </c>
      <c r="U30">
        <v>50</v>
      </c>
      <c r="V30" s="35">
        <v>162</v>
      </c>
      <c r="W30" s="35">
        <v>161</v>
      </c>
      <c r="X30">
        <v>38</v>
      </c>
      <c r="Y30">
        <v>23</v>
      </c>
      <c r="Z30">
        <v>34</v>
      </c>
      <c r="AA30">
        <v>33</v>
      </c>
      <c r="AB30" s="35">
        <v>151</v>
      </c>
      <c r="AC30" s="35">
        <v>148</v>
      </c>
      <c r="AD30">
        <v>56</v>
      </c>
      <c r="AE30">
        <v>52</v>
      </c>
      <c r="AF30">
        <v>6</v>
      </c>
      <c r="AG30">
        <v>32</v>
      </c>
      <c r="AH30">
        <v>6</v>
      </c>
      <c r="AI30">
        <v>32</v>
      </c>
      <c r="AJ30" s="35">
        <v>120</v>
      </c>
      <c r="AK30">
        <v>9</v>
      </c>
      <c r="AL30">
        <v>2</v>
      </c>
      <c r="AM30" s="39">
        <v>389</v>
      </c>
      <c r="AN30">
        <v>2</v>
      </c>
      <c r="AO30">
        <v>8</v>
      </c>
      <c r="AP30">
        <v>3</v>
      </c>
      <c r="AQ30">
        <v>20</v>
      </c>
      <c r="AR30">
        <v>4</v>
      </c>
      <c r="AS30">
        <v>20</v>
      </c>
      <c r="AT30">
        <v>4</v>
      </c>
      <c r="AU30" s="35">
        <v>95</v>
      </c>
      <c r="AV30">
        <v>26</v>
      </c>
      <c r="AW30" s="35">
        <v>63</v>
      </c>
      <c r="AX30">
        <v>4</v>
      </c>
      <c r="AY30">
        <v>16</v>
      </c>
      <c r="AZ30" s="35">
        <v>125</v>
      </c>
      <c r="BA30">
        <v>3</v>
      </c>
      <c r="BB30">
        <v>3</v>
      </c>
      <c r="BC30">
        <v>30</v>
      </c>
      <c r="BD30">
        <v>42</v>
      </c>
      <c r="BE30">
        <v>14</v>
      </c>
      <c r="BF30">
        <v>54</v>
      </c>
      <c r="BG30" s="35">
        <v>85</v>
      </c>
      <c r="BH30">
        <v>19</v>
      </c>
      <c r="BI30">
        <v>42</v>
      </c>
      <c r="BJ30">
        <v>23</v>
      </c>
      <c r="BK30">
        <v>16</v>
      </c>
      <c r="BL30">
        <v>19</v>
      </c>
      <c r="BM30">
        <v>8</v>
      </c>
      <c r="BN30">
        <v>38</v>
      </c>
      <c r="BO30">
        <v>42</v>
      </c>
      <c r="BP30">
        <v>23</v>
      </c>
      <c r="BQ30">
        <v>35</v>
      </c>
      <c r="BR30">
        <v>35</v>
      </c>
      <c r="BS30">
        <v>19</v>
      </c>
      <c r="BT30">
        <v>4</v>
      </c>
      <c r="BU30">
        <v>32</v>
      </c>
      <c r="BV30">
        <v>25</v>
      </c>
      <c r="BW30">
        <v>6</v>
      </c>
      <c r="BX30">
        <v>25</v>
      </c>
      <c r="BY30">
        <v>30</v>
      </c>
      <c r="BZ30">
        <v>0</v>
      </c>
      <c r="CA30">
        <v>23</v>
      </c>
      <c r="CB30">
        <v>17</v>
      </c>
      <c r="CD30">
        <v>25</v>
      </c>
    </row>
    <row r="31" spans="1:82" x14ac:dyDescent="0.3">
      <c r="A31" t="s">
        <v>601</v>
      </c>
      <c r="B31" s="6" t="s">
        <v>625</v>
      </c>
      <c r="C31" s="6" t="s">
        <v>455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7.0000000000000007E-2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2" x14ac:dyDescent="0.3">
      <c r="A32" t="s">
        <v>26</v>
      </c>
      <c r="B32" s="6">
        <v>900</v>
      </c>
      <c r="C32" s="6">
        <v>3000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2</v>
      </c>
      <c r="AK32">
        <v>0</v>
      </c>
      <c r="AL32">
        <v>0</v>
      </c>
      <c r="AM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J32">
        <v>1</v>
      </c>
      <c r="BK32">
        <v>0</v>
      </c>
      <c r="BL32">
        <v>1</v>
      </c>
      <c r="BM32">
        <v>0</v>
      </c>
      <c r="BN32">
        <v>1</v>
      </c>
      <c r="BO32">
        <v>9</v>
      </c>
      <c r="BP32">
        <v>13</v>
      </c>
      <c r="BQ32">
        <v>2</v>
      </c>
      <c r="BR32">
        <v>10</v>
      </c>
      <c r="BS32">
        <v>11</v>
      </c>
      <c r="BT32">
        <v>4</v>
      </c>
      <c r="BU32">
        <v>10</v>
      </c>
      <c r="BV32">
        <v>9</v>
      </c>
      <c r="BW32">
        <v>3</v>
      </c>
      <c r="BX32">
        <v>11</v>
      </c>
      <c r="BY32">
        <v>11</v>
      </c>
      <c r="BZ32">
        <v>0</v>
      </c>
      <c r="CA32">
        <v>1</v>
      </c>
      <c r="CB32">
        <v>1</v>
      </c>
      <c r="CC32">
        <v>0</v>
      </c>
    </row>
    <row r="33" spans="1:82" s="15" customFormat="1" x14ac:dyDescent="0.3">
      <c r="A33" s="15" t="s">
        <v>4</v>
      </c>
      <c r="B33" s="16"/>
      <c r="C33" s="16"/>
      <c r="D33" s="15">
        <v>0</v>
      </c>
      <c r="E33" s="15">
        <v>9</v>
      </c>
      <c r="F33" s="15">
        <v>0</v>
      </c>
      <c r="G33" s="15">
        <v>0</v>
      </c>
      <c r="H33" s="15">
        <v>9</v>
      </c>
      <c r="I33" s="15">
        <v>9</v>
      </c>
      <c r="J33" s="15">
        <v>0</v>
      </c>
      <c r="K33" s="15">
        <v>9</v>
      </c>
      <c r="L33" s="15">
        <v>9</v>
      </c>
      <c r="M33" s="15">
        <v>9</v>
      </c>
      <c r="N33" s="15">
        <v>9</v>
      </c>
      <c r="O33" s="15">
        <v>0</v>
      </c>
      <c r="P33" s="15">
        <v>0</v>
      </c>
      <c r="Q33" s="15">
        <v>3</v>
      </c>
      <c r="R33" s="15">
        <v>2</v>
      </c>
      <c r="S33" s="15">
        <v>0</v>
      </c>
      <c r="T33" s="15">
        <v>3</v>
      </c>
      <c r="U33" s="15">
        <v>3</v>
      </c>
      <c r="V33" s="15">
        <v>3</v>
      </c>
      <c r="W33" s="15">
        <v>0</v>
      </c>
      <c r="X33" s="15">
        <v>11</v>
      </c>
      <c r="Y33" s="15">
        <v>0</v>
      </c>
      <c r="Z33" s="15">
        <v>0</v>
      </c>
      <c r="AA33" s="15">
        <v>11</v>
      </c>
      <c r="AB33" s="15">
        <v>7</v>
      </c>
      <c r="AC33" s="15">
        <v>8</v>
      </c>
      <c r="AD33" s="15">
        <v>0</v>
      </c>
      <c r="AE33" s="15">
        <v>0</v>
      </c>
      <c r="AF33" s="15">
        <v>0</v>
      </c>
      <c r="AG33">
        <v>0</v>
      </c>
      <c r="AH33">
        <v>0</v>
      </c>
      <c r="AI33" s="15">
        <v>0</v>
      </c>
      <c r="AJ33" s="15">
        <v>5</v>
      </c>
      <c r="AK33" s="15">
        <v>0</v>
      </c>
      <c r="AL33" s="15">
        <v>0</v>
      </c>
      <c r="AM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19</v>
      </c>
      <c r="AV33" s="15">
        <v>3</v>
      </c>
      <c r="AW33" s="15">
        <v>0</v>
      </c>
      <c r="AX33" s="15">
        <v>0</v>
      </c>
      <c r="AY33" s="15">
        <v>0</v>
      </c>
      <c r="AZ33" s="15">
        <v>1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3</v>
      </c>
      <c r="BJ33" s="15">
        <v>22</v>
      </c>
      <c r="BK33" s="15">
        <v>7</v>
      </c>
      <c r="BL33" s="15">
        <v>22</v>
      </c>
      <c r="BM33" s="15">
        <v>0</v>
      </c>
      <c r="BN33" s="15">
        <v>19</v>
      </c>
      <c r="BO33" s="15">
        <v>187</v>
      </c>
      <c r="BP33" s="15">
        <v>263</v>
      </c>
      <c r="BQ33" s="15">
        <v>45</v>
      </c>
      <c r="BR33" s="15">
        <v>199</v>
      </c>
      <c r="BS33" s="15">
        <v>214</v>
      </c>
      <c r="BT33" s="15">
        <v>71</v>
      </c>
      <c r="BU33">
        <v>205</v>
      </c>
      <c r="BV33" s="15">
        <v>170</v>
      </c>
      <c r="BW33" s="15">
        <v>57</v>
      </c>
      <c r="BX33" s="15">
        <v>214</v>
      </c>
      <c r="BY33" s="15">
        <v>214</v>
      </c>
      <c r="BZ33" s="15">
        <v>0</v>
      </c>
      <c r="CA33" s="15">
        <v>27</v>
      </c>
      <c r="CB33" s="15">
        <v>11</v>
      </c>
      <c r="CC33" s="15">
        <v>0</v>
      </c>
    </row>
    <row r="34" spans="1:82" x14ac:dyDescent="0.3">
      <c r="A34" t="s">
        <v>27</v>
      </c>
      <c r="B34" s="6" t="s">
        <v>456</v>
      </c>
      <c r="C34" s="6">
        <v>1000</v>
      </c>
      <c r="E34" s="35">
        <v>1.49</v>
      </c>
      <c r="H34">
        <v>1.01</v>
      </c>
      <c r="I34">
        <v>1.01</v>
      </c>
      <c r="J34">
        <v>1.01</v>
      </c>
      <c r="K34">
        <v>1.01</v>
      </c>
      <c r="L34">
        <v>1.01</v>
      </c>
      <c r="M34">
        <v>0.71</v>
      </c>
      <c r="N34">
        <v>0.53</v>
      </c>
      <c r="O34">
        <v>0.05</v>
      </c>
      <c r="Q34">
        <v>0.3</v>
      </c>
      <c r="R34">
        <v>0.19</v>
      </c>
      <c r="S34">
        <v>0.24</v>
      </c>
      <c r="T34">
        <v>0.76</v>
      </c>
      <c r="U34">
        <v>0.55000000000000004</v>
      </c>
      <c r="V34">
        <v>0.51</v>
      </c>
      <c r="W34">
        <v>0.32</v>
      </c>
      <c r="X34">
        <v>0.85</v>
      </c>
      <c r="Y34">
        <v>0.83</v>
      </c>
      <c r="Z34" s="35">
        <v>1.43</v>
      </c>
      <c r="AA34" s="35">
        <v>2.73</v>
      </c>
      <c r="AB34">
        <v>0.33</v>
      </c>
      <c r="AC34">
        <v>0.37</v>
      </c>
      <c r="AE34">
        <v>1.01</v>
      </c>
      <c r="AG34">
        <v>0.42</v>
      </c>
      <c r="AH34">
        <v>0.08</v>
      </c>
      <c r="AI34">
        <v>0.7</v>
      </c>
      <c r="AJ34">
        <v>0.44</v>
      </c>
      <c r="AO34">
        <v>0.11</v>
      </c>
      <c r="AP34">
        <v>0.04</v>
      </c>
      <c r="AS34">
        <v>1.2</v>
      </c>
      <c r="AT34">
        <v>0.03</v>
      </c>
      <c r="AU34">
        <v>0.82</v>
      </c>
      <c r="AV34">
        <v>0.24</v>
      </c>
      <c r="AW34" s="36">
        <v>4.92</v>
      </c>
      <c r="AX34">
        <v>0.11</v>
      </c>
      <c r="AY34">
        <v>1.2</v>
      </c>
      <c r="AZ34">
        <v>0.65</v>
      </c>
      <c r="BE34">
        <v>0.09</v>
      </c>
      <c r="BF34">
        <v>0.32</v>
      </c>
      <c r="BG34">
        <v>0.05</v>
      </c>
      <c r="BH34">
        <v>0.02</v>
      </c>
      <c r="BI34">
        <v>0.11</v>
      </c>
      <c r="BJ34">
        <v>0.02</v>
      </c>
      <c r="BK34">
        <v>0.01</v>
      </c>
      <c r="BL34">
        <v>0.56999999999999995</v>
      </c>
      <c r="BM34">
        <v>0.56999999999999995</v>
      </c>
      <c r="BN34">
        <v>0.56999999999999995</v>
      </c>
      <c r="BO34">
        <v>7.0000000000000007E-2</v>
      </c>
      <c r="BP34">
        <v>0.09</v>
      </c>
      <c r="BQ34">
        <v>7.0000000000000007E-2</v>
      </c>
      <c r="BR34">
        <v>7.0000000000000007E-2</v>
      </c>
      <c r="BS34">
        <v>0.49</v>
      </c>
      <c r="BT34">
        <v>0.42</v>
      </c>
      <c r="BU34">
        <v>0.14000000000000001</v>
      </c>
      <c r="BX34">
        <v>0.42</v>
      </c>
      <c r="BY34">
        <v>0.12</v>
      </c>
      <c r="BZ34">
        <v>0</v>
      </c>
      <c r="CD34">
        <v>0.5</v>
      </c>
    </row>
    <row r="35" spans="1:82" x14ac:dyDescent="0.3">
      <c r="A35" t="s">
        <v>28</v>
      </c>
      <c r="B35" s="6" t="s">
        <v>604</v>
      </c>
      <c r="C35" s="6">
        <v>100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3.6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</row>
    <row r="36" spans="1:82" s="15" customFormat="1" x14ac:dyDescent="0.3">
      <c r="A36" s="15" t="s">
        <v>29</v>
      </c>
      <c r="B36" s="16"/>
      <c r="C36" s="16"/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G36">
        <v>0</v>
      </c>
      <c r="AH36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0</v>
      </c>
      <c r="BS36" s="15">
        <v>0</v>
      </c>
      <c r="BT36" s="15">
        <v>0</v>
      </c>
      <c r="BU36">
        <v>143</v>
      </c>
      <c r="BV36" s="15">
        <v>0</v>
      </c>
      <c r="BW36" s="15">
        <v>0</v>
      </c>
      <c r="BX36" s="15">
        <v>0</v>
      </c>
      <c r="BY36" s="15">
        <v>0</v>
      </c>
      <c r="BZ36" s="15">
        <v>0</v>
      </c>
      <c r="CA36" s="15">
        <v>0</v>
      </c>
      <c r="CB36" s="15">
        <v>0</v>
      </c>
      <c r="CC36" s="15">
        <v>0</v>
      </c>
      <c r="CD36" s="15">
        <v>0</v>
      </c>
    </row>
    <row r="37" spans="1:82" x14ac:dyDescent="0.3">
      <c r="A37" t="s">
        <v>30</v>
      </c>
      <c r="B37" s="6">
        <v>120</v>
      </c>
      <c r="C37" s="6" t="s">
        <v>455</v>
      </c>
      <c r="E37">
        <v>1.9</v>
      </c>
      <c r="H37">
        <v>1.9</v>
      </c>
      <c r="I37">
        <v>1.9</v>
      </c>
      <c r="K37">
        <v>1.9</v>
      </c>
      <c r="L37">
        <v>1.9</v>
      </c>
      <c r="M37">
        <v>1.9</v>
      </c>
      <c r="N37">
        <v>1.9</v>
      </c>
      <c r="O37">
        <v>0.3</v>
      </c>
      <c r="Q37">
        <v>0.7</v>
      </c>
      <c r="R37">
        <v>4.9000000000000004</v>
      </c>
      <c r="S37">
        <v>5.7</v>
      </c>
      <c r="T37">
        <v>9.4</v>
      </c>
      <c r="U37">
        <v>7.8</v>
      </c>
      <c r="V37">
        <v>1.1000000000000001</v>
      </c>
      <c r="W37">
        <v>1.3</v>
      </c>
      <c r="X37">
        <v>5.9</v>
      </c>
      <c r="Y37">
        <v>5.9</v>
      </c>
      <c r="Z37">
        <v>5.9</v>
      </c>
      <c r="AA37">
        <v>5.9</v>
      </c>
      <c r="AB37">
        <v>1.2</v>
      </c>
      <c r="AC37">
        <v>1.3</v>
      </c>
      <c r="AE37">
        <v>3.2</v>
      </c>
      <c r="AG37">
        <v>2</v>
      </c>
      <c r="AH37">
        <v>0.3</v>
      </c>
      <c r="AI37">
        <v>3.2</v>
      </c>
      <c r="AJ37">
        <v>1.2</v>
      </c>
      <c r="AO37">
        <v>0.1</v>
      </c>
      <c r="AP37">
        <v>0</v>
      </c>
      <c r="AS37">
        <v>1.9</v>
      </c>
      <c r="AT37">
        <v>0.6</v>
      </c>
      <c r="AU37">
        <v>1.9</v>
      </c>
      <c r="AV37">
        <v>0.5</v>
      </c>
      <c r="AW37">
        <v>1.9</v>
      </c>
      <c r="AX37">
        <v>0</v>
      </c>
      <c r="AZ37">
        <v>1</v>
      </c>
      <c r="BE37">
        <v>1.9</v>
      </c>
      <c r="BF37">
        <v>7</v>
      </c>
      <c r="BG37">
        <v>0.9</v>
      </c>
      <c r="BH37">
        <v>0.3</v>
      </c>
      <c r="BI37">
        <v>0.8</v>
      </c>
      <c r="BJ37">
        <v>2.2000000000000002</v>
      </c>
      <c r="BK37">
        <v>0.8</v>
      </c>
      <c r="BL37">
        <v>2.2000000000000002</v>
      </c>
      <c r="BM37">
        <v>2.2000000000000002</v>
      </c>
      <c r="BN37">
        <v>2.2000000000000002</v>
      </c>
      <c r="BO37">
        <v>0.3</v>
      </c>
      <c r="BP37">
        <v>0.4</v>
      </c>
      <c r="BQ37">
        <v>0</v>
      </c>
      <c r="BR37">
        <v>0.3</v>
      </c>
      <c r="BS37">
        <v>0.3</v>
      </c>
      <c r="BT37">
        <v>0.3</v>
      </c>
      <c r="BU37">
        <v>0.3</v>
      </c>
      <c r="BX37">
        <v>0.3</v>
      </c>
      <c r="BY37">
        <v>0</v>
      </c>
      <c r="BZ37">
        <v>0</v>
      </c>
      <c r="CD37">
        <v>6.4</v>
      </c>
    </row>
    <row r="38" spans="1:82" x14ac:dyDescent="0.3">
      <c r="A38" t="s">
        <v>24</v>
      </c>
      <c r="B38" s="6" t="s">
        <v>459</v>
      </c>
      <c r="C38" s="6" t="s">
        <v>455</v>
      </c>
      <c r="D38" s="36">
        <v>2.2570000000000001</v>
      </c>
      <c r="E38" s="36">
        <v>2.181</v>
      </c>
      <c r="G38" s="35">
        <v>0.93500000000000005</v>
      </c>
      <c r="H38" s="35">
        <v>0.93500000000000005</v>
      </c>
      <c r="I38" s="35">
        <v>0.95399999999999996</v>
      </c>
      <c r="J38">
        <v>0.85</v>
      </c>
      <c r="K38" s="35">
        <v>0.95399999999999996</v>
      </c>
      <c r="L38">
        <v>0.85</v>
      </c>
      <c r="M38">
        <v>0.60299999999999998</v>
      </c>
      <c r="N38" s="35">
        <v>1.0109999999999999</v>
      </c>
      <c r="O38">
        <v>0.248</v>
      </c>
      <c r="P38" s="35">
        <v>0.98399999999999999</v>
      </c>
      <c r="Q38">
        <v>0.41899999999999998</v>
      </c>
      <c r="R38">
        <v>0.82</v>
      </c>
      <c r="S38">
        <v>0.45600000000000002</v>
      </c>
      <c r="T38">
        <v>0.47299999999999998</v>
      </c>
      <c r="U38">
        <v>0.68600000000000005</v>
      </c>
      <c r="V38">
        <v>0.52100000000000002</v>
      </c>
      <c r="W38">
        <v>0.53600000000000003</v>
      </c>
      <c r="X38" s="35">
        <v>1.456</v>
      </c>
      <c r="Y38">
        <v>0.66500000000000004</v>
      </c>
      <c r="Z38">
        <v>0.49199999999999999</v>
      </c>
      <c r="AA38" s="35">
        <v>1.456</v>
      </c>
      <c r="AB38">
        <v>0.44</v>
      </c>
      <c r="AC38">
        <v>0.314</v>
      </c>
      <c r="AD38" s="35">
        <v>1.349</v>
      </c>
      <c r="AE38" s="35">
        <v>1.494</v>
      </c>
      <c r="AF38">
        <v>0.217</v>
      </c>
      <c r="AG38" s="35">
        <v>1.1200000000000001</v>
      </c>
      <c r="AH38">
        <v>0.311</v>
      </c>
      <c r="AI38">
        <v>0.20100000000000001</v>
      </c>
      <c r="AJ38">
        <v>0.58099999999999996</v>
      </c>
      <c r="AK38" s="35">
        <v>1.3420000000000001</v>
      </c>
      <c r="AL38">
        <v>0.41099999999999998</v>
      </c>
      <c r="AM38" s="35">
        <v>1.2869999999999999</v>
      </c>
      <c r="AN38">
        <v>0.39700000000000002</v>
      </c>
      <c r="AO38" s="35">
        <v>1.014</v>
      </c>
      <c r="AP38">
        <v>0.39</v>
      </c>
      <c r="AQ38" s="35">
        <v>1.4930000000000001</v>
      </c>
      <c r="AR38">
        <v>0.39200000000000002</v>
      </c>
      <c r="AS38" s="35">
        <v>1.4930000000000001</v>
      </c>
      <c r="AT38">
        <v>0.28499999999999998</v>
      </c>
      <c r="AU38" s="35">
        <v>1.0740000000000001</v>
      </c>
      <c r="AV38">
        <v>0.154</v>
      </c>
      <c r="AW38" s="39">
        <v>7.39</v>
      </c>
      <c r="AX38">
        <v>0.81899999999999995</v>
      </c>
      <c r="AY38" s="35">
        <v>1.591</v>
      </c>
      <c r="AZ38">
        <v>0.77600000000000002</v>
      </c>
      <c r="BA38">
        <v>5.0999999999999997E-2</v>
      </c>
      <c r="BB38">
        <v>1.0999999999999999E-2</v>
      </c>
      <c r="BC38" s="35">
        <v>1.2330000000000001</v>
      </c>
      <c r="BD38" s="35">
        <v>1.2330000000000001</v>
      </c>
      <c r="BE38">
        <v>0.35899999999999999</v>
      </c>
      <c r="BF38">
        <v>0.44</v>
      </c>
      <c r="BG38">
        <v>0.84799999999999998</v>
      </c>
      <c r="BH38">
        <v>0.17100000000000001</v>
      </c>
      <c r="BI38" s="35">
        <v>1.2669999999999999</v>
      </c>
      <c r="BJ38">
        <v>0.28199999999999997</v>
      </c>
      <c r="BK38">
        <v>0.13500000000000001</v>
      </c>
      <c r="BL38">
        <v>0.28199999999999997</v>
      </c>
      <c r="BM38">
        <v>0.14499999999999999</v>
      </c>
      <c r="BN38">
        <v>0.57699999999999996</v>
      </c>
      <c r="BO38">
        <v>0.71699999999999997</v>
      </c>
      <c r="BP38">
        <v>0.79200000000000004</v>
      </c>
      <c r="BQ38">
        <v>35</v>
      </c>
      <c r="BR38">
        <v>0.151</v>
      </c>
      <c r="BS38">
        <v>0.42399999999999999</v>
      </c>
      <c r="BT38">
        <v>0.63600000000000001</v>
      </c>
      <c r="BU38">
        <v>0.123</v>
      </c>
      <c r="BV38">
        <v>0.48399999999999999</v>
      </c>
      <c r="BW38">
        <v>0.128</v>
      </c>
      <c r="BX38">
        <v>0.42499999999999999</v>
      </c>
      <c r="BY38">
        <v>0.24</v>
      </c>
      <c r="BZ38">
        <v>0</v>
      </c>
      <c r="CA38">
        <v>0.42</v>
      </c>
      <c r="CB38">
        <v>0.30499999999999999</v>
      </c>
      <c r="CD38">
        <v>0.93</v>
      </c>
    </row>
    <row r="39" spans="1:82" x14ac:dyDescent="0.3">
      <c r="A39" t="s">
        <v>25</v>
      </c>
      <c r="B39" s="6" t="s">
        <v>630</v>
      </c>
      <c r="C39" s="6">
        <v>3500</v>
      </c>
      <c r="E39" s="35">
        <v>74.400000000000006</v>
      </c>
      <c r="H39">
        <v>31.2</v>
      </c>
      <c r="I39">
        <v>31.2</v>
      </c>
      <c r="M39">
        <v>31.2</v>
      </c>
      <c r="N39">
        <v>31.2</v>
      </c>
      <c r="O39">
        <v>31</v>
      </c>
      <c r="Q39">
        <v>10.7</v>
      </c>
      <c r="R39">
        <v>18.7</v>
      </c>
      <c r="S39">
        <v>22.1</v>
      </c>
      <c r="T39">
        <v>26.5</v>
      </c>
      <c r="U39">
        <v>26.5</v>
      </c>
      <c r="V39">
        <v>18.7</v>
      </c>
      <c r="W39">
        <v>18.7</v>
      </c>
      <c r="X39">
        <v>30.4</v>
      </c>
      <c r="Y39">
        <v>10.8</v>
      </c>
      <c r="Z39">
        <v>20.6</v>
      </c>
      <c r="AA39">
        <v>30.4</v>
      </c>
      <c r="AB39">
        <v>14.6</v>
      </c>
      <c r="AC39">
        <v>16.100000000000001</v>
      </c>
      <c r="AE39">
        <v>32.200000000000003</v>
      </c>
      <c r="AG39">
        <v>40.4</v>
      </c>
      <c r="AH39">
        <v>7.4</v>
      </c>
      <c r="AI39">
        <v>29.9</v>
      </c>
      <c r="AJ39">
        <v>14.6</v>
      </c>
      <c r="AO39">
        <v>5.8</v>
      </c>
      <c r="AP39">
        <v>2.1</v>
      </c>
      <c r="AS39">
        <v>30.7</v>
      </c>
      <c r="AT39">
        <v>9.1999999999999993</v>
      </c>
      <c r="AU39">
        <v>35</v>
      </c>
      <c r="AV39">
        <v>10.199999999999999</v>
      </c>
      <c r="AW39">
        <v>32.200000000000003</v>
      </c>
      <c r="AX39">
        <v>5.8</v>
      </c>
      <c r="AZ39">
        <v>14.6</v>
      </c>
      <c r="BD39" s="35">
        <v>54.2</v>
      </c>
      <c r="BE39">
        <v>20.100000000000001</v>
      </c>
      <c r="BF39" s="35">
        <v>54.2</v>
      </c>
      <c r="BH39">
        <v>11.2</v>
      </c>
      <c r="BJ39">
        <v>37.799999999999997</v>
      </c>
      <c r="BK39">
        <v>13.4</v>
      </c>
      <c r="BM39">
        <v>37.799999999999997</v>
      </c>
      <c r="BO39">
        <v>23</v>
      </c>
      <c r="BP39">
        <v>29.1</v>
      </c>
      <c r="BQ39">
        <v>16.3</v>
      </c>
      <c r="BR39">
        <v>22</v>
      </c>
      <c r="BT39">
        <v>18.100000000000001</v>
      </c>
      <c r="BU39">
        <v>3</v>
      </c>
      <c r="BX39">
        <v>21.6</v>
      </c>
      <c r="BY39">
        <v>8.6</v>
      </c>
      <c r="BZ39">
        <v>0.4</v>
      </c>
    </row>
    <row r="40" spans="1:82" x14ac:dyDescent="0.3">
      <c r="A40" t="s">
        <v>467</v>
      </c>
      <c r="M40">
        <v>72.8</v>
      </c>
      <c r="O40">
        <v>10.4</v>
      </c>
      <c r="R40">
        <v>85.2</v>
      </c>
      <c r="U40">
        <v>226.7</v>
      </c>
      <c r="X40">
        <v>146.1</v>
      </c>
      <c r="AE40">
        <v>19.600000000000001</v>
      </c>
      <c r="AI40">
        <v>30.7</v>
      </c>
      <c r="AT40">
        <v>0.5</v>
      </c>
      <c r="BD40">
        <v>2.6</v>
      </c>
      <c r="BE40">
        <v>0.5</v>
      </c>
      <c r="BM40">
        <v>65.5</v>
      </c>
      <c r="BQ40">
        <v>0.6</v>
      </c>
      <c r="BR40">
        <v>0.2</v>
      </c>
      <c r="BT40">
        <v>4.5999999999999996</v>
      </c>
      <c r="BX40">
        <v>11.6</v>
      </c>
      <c r="BY40">
        <v>1</v>
      </c>
    </row>
    <row r="41" spans="1:82" s="38" customFormat="1" x14ac:dyDescent="0.3">
      <c r="A41" s="28" t="s">
        <v>53</v>
      </c>
      <c r="B41" s="29"/>
      <c r="C41" s="29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</row>
    <row r="42" spans="1:82" x14ac:dyDescent="0.3">
      <c r="A42" t="s">
        <v>55</v>
      </c>
      <c r="B42" s="6" t="s">
        <v>469</v>
      </c>
      <c r="C42" s="6" t="s">
        <v>471</v>
      </c>
      <c r="D42">
        <v>1.665</v>
      </c>
      <c r="E42">
        <v>0.63</v>
      </c>
      <c r="F42">
        <v>0.20599999999999999</v>
      </c>
      <c r="G42">
        <v>0.45400000000000001</v>
      </c>
      <c r="H42">
        <v>0.314</v>
      </c>
      <c r="I42">
        <v>0.26900000000000002</v>
      </c>
      <c r="J42">
        <v>0.28899999999999998</v>
      </c>
      <c r="K42">
        <v>0.27700000000000002</v>
      </c>
      <c r="L42">
        <v>0.36799999999999999</v>
      </c>
      <c r="M42">
        <v>0.43</v>
      </c>
      <c r="N42">
        <v>0.43</v>
      </c>
      <c r="O42">
        <v>0.30199999999999999</v>
      </c>
      <c r="P42">
        <v>0.25800000000000001</v>
      </c>
      <c r="Q42">
        <v>9.9000000000000005E-2</v>
      </c>
      <c r="R42">
        <v>0.80300000000000005</v>
      </c>
      <c r="S42">
        <v>0.98899999999999999</v>
      </c>
      <c r="T42">
        <v>0.79600000000000004</v>
      </c>
      <c r="U42">
        <v>0.747</v>
      </c>
      <c r="V42">
        <v>0.65700000000000003</v>
      </c>
      <c r="W42">
        <v>0.77900000000000003</v>
      </c>
      <c r="X42">
        <v>0.19700000000000001</v>
      </c>
      <c r="Y42">
        <v>0.15</v>
      </c>
      <c r="Z42">
        <v>0.18</v>
      </c>
      <c r="AA42">
        <v>0.26900000000000002</v>
      </c>
      <c r="AB42">
        <v>0.626</v>
      </c>
      <c r="AC42">
        <v>0.68799999999999994</v>
      </c>
      <c r="AD42">
        <v>1.2170000000000001</v>
      </c>
      <c r="AE42">
        <v>1.3280000000000001</v>
      </c>
      <c r="AF42">
        <v>0.16300000000000001</v>
      </c>
      <c r="AG42">
        <v>1.1100000000000001</v>
      </c>
      <c r="AH42">
        <v>0.31</v>
      </c>
      <c r="AI42">
        <v>1.607</v>
      </c>
      <c r="AJ42">
        <v>0.69699999999999995</v>
      </c>
      <c r="AK42">
        <v>0.158</v>
      </c>
      <c r="AL42">
        <v>5.7000000000000002E-2</v>
      </c>
      <c r="AM42">
        <v>0.14000000000000001</v>
      </c>
      <c r="AN42">
        <v>5.0999999999999997E-2</v>
      </c>
      <c r="AO42">
        <v>0.18</v>
      </c>
      <c r="AP42">
        <v>7.6999999999999999E-2</v>
      </c>
      <c r="AQ42">
        <v>0.53600000000000003</v>
      </c>
      <c r="AR42">
        <v>0.16500000000000001</v>
      </c>
      <c r="AS42">
        <v>0.58399999999999996</v>
      </c>
      <c r="AT42">
        <v>0.18</v>
      </c>
      <c r="AU42">
        <v>0.156</v>
      </c>
      <c r="AV42">
        <v>4.9000000000000002E-2</v>
      </c>
      <c r="AW42">
        <v>4.1710000000000003</v>
      </c>
      <c r="AX42">
        <v>0.38600000000000001</v>
      </c>
      <c r="AY42">
        <v>0.55700000000000005</v>
      </c>
      <c r="AZ42">
        <v>0.70899999999999996</v>
      </c>
      <c r="BA42">
        <v>0.153</v>
      </c>
      <c r="BB42">
        <v>2.3E-2</v>
      </c>
      <c r="BC42">
        <v>0.74099999999999999</v>
      </c>
      <c r="BD42">
        <v>0.59099999999999997</v>
      </c>
      <c r="BE42">
        <v>0.13400000000000001</v>
      </c>
      <c r="BF42">
        <v>0.67700000000000005</v>
      </c>
      <c r="BG42">
        <v>0.72299999999999998</v>
      </c>
      <c r="BH42">
        <v>0.17199999999999999</v>
      </c>
      <c r="BI42">
        <v>0.53600000000000003</v>
      </c>
      <c r="BJ42">
        <v>0.24399999999999999</v>
      </c>
      <c r="BK42">
        <v>9.2999999999999999E-2</v>
      </c>
      <c r="BL42">
        <v>0.48199999999999998</v>
      </c>
      <c r="BM42">
        <v>0.33500000000000002</v>
      </c>
      <c r="BN42">
        <v>0.38600000000000001</v>
      </c>
      <c r="BO42">
        <v>0.32500000000000001</v>
      </c>
      <c r="BP42">
        <v>0.19700000000000001</v>
      </c>
      <c r="BQ42">
        <v>0.161</v>
      </c>
      <c r="BR42">
        <v>0.10299999999999999</v>
      </c>
      <c r="BS42">
        <v>0.66700000000000004</v>
      </c>
      <c r="BT42">
        <v>0.13</v>
      </c>
      <c r="BU42">
        <v>4.1000000000000002E-2</v>
      </c>
      <c r="BV42">
        <v>0.28999999999999998</v>
      </c>
      <c r="BW42">
        <v>0.10199999999999999</v>
      </c>
      <c r="BX42">
        <v>0.505</v>
      </c>
      <c r="BY42">
        <v>0.16900000000000001</v>
      </c>
      <c r="BZ42">
        <v>8.9999999999999993E-3</v>
      </c>
      <c r="CA42">
        <v>0.56999999999999995</v>
      </c>
      <c r="CB42">
        <v>4.8899999999999997</v>
      </c>
      <c r="CC42">
        <v>0.45700000000000002</v>
      </c>
      <c r="CD42">
        <v>0.47499999999999998</v>
      </c>
    </row>
    <row r="43" spans="1:82" x14ac:dyDescent="0.3">
      <c r="A43" t="s">
        <v>56</v>
      </c>
      <c r="D43">
        <v>1.365</v>
      </c>
      <c r="E43">
        <v>0.63700000000000001</v>
      </c>
      <c r="F43">
        <v>0.151</v>
      </c>
      <c r="G43">
        <v>0.34399999999999997</v>
      </c>
      <c r="H43">
        <v>0.30299999999999999</v>
      </c>
      <c r="I43">
        <v>0.2</v>
      </c>
      <c r="J43">
        <v>0.17799999999999999</v>
      </c>
      <c r="K43">
        <v>0.20300000000000001</v>
      </c>
      <c r="L43">
        <v>0.22700000000000001</v>
      </c>
      <c r="M43">
        <v>0.28299999999999997</v>
      </c>
      <c r="N43">
        <v>0.28299999999999997</v>
      </c>
      <c r="O43">
        <v>0.193</v>
      </c>
      <c r="P43">
        <v>0.19500000000000001</v>
      </c>
      <c r="Q43">
        <v>7.4999999999999997E-2</v>
      </c>
      <c r="R43">
        <v>0.64200000000000002</v>
      </c>
      <c r="S43">
        <v>1.0189999999999999</v>
      </c>
      <c r="T43">
        <v>1.1579999999999999</v>
      </c>
      <c r="U43">
        <v>1.597</v>
      </c>
      <c r="V43">
        <v>1.2749999999999999</v>
      </c>
      <c r="W43">
        <v>1.6180000000000001</v>
      </c>
      <c r="X43">
        <v>0.20799999999999999</v>
      </c>
      <c r="Y43">
        <v>0.158</v>
      </c>
      <c r="Z43">
        <v>0.189</v>
      </c>
      <c r="AA43">
        <v>0.28399999999999997</v>
      </c>
      <c r="AB43">
        <v>1.3109999999999999</v>
      </c>
      <c r="AC43">
        <v>1.44</v>
      </c>
      <c r="AD43">
        <v>2.1779999999999999</v>
      </c>
      <c r="AE43">
        <v>2.3759999999999999</v>
      </c>
      <c r="AF43">
        <v>0.29099999999999998</v>
      </c>
      <c r="AG43">
        <v>1.98</v>
      </c>
      <c r="AH43">
        <v>0.435</v>
      </c>
      <c r="AI43">
        <v>2.8660000000000001</v>
      </c>
      <c r="AJ43">
        <v>1.59</v>
      </c>
      <c r="AK43">
        <v>0.18099999999999999</v>
      </c>
      <c r="AL43">
        <v>6.5000000000000002E-2</v>
      </c>
      <c r="AM43">
        <v>0.161</v>
      </c>
      <c r="AN43">
        <v>5.8000000000000003E-2</v>
      </c>
      <c r="AO43">
        <v>0.20599999999999999</v>
      </c>
      <c r="AP43">
        <v>8.7999999999999995E-2</v>
      </c>
      <c r="AQ43">
        <v>0.97099999999999997</v>
      </c>
      <c r="AR43">
        <v>0.3</v>
      </c>
      <c r="AS43">
        <v>1.056</v>
      </c>
      <c r="AT43">
        <v>0.32700000000000001</v>
      </c>
      <c r="AU43">
        <v>0.159</v>
      </c>
      <c r="AV43">
        <v>0.05</v>
      </c>
      <c r="AW43">
        <v>7.5490000000000004</v>
      </c>
      <c r="AX43">
        <v>0.442</v>
      </c>
      <c r="AY43">
        <v>1.008</v>
      </c>
      <c r="AZ43">
        <v>1.6539999999999999</v>
      </c>
      <c r="BA43">
        <v>0.17499999999999999</v>
      </c>
      <c r="BB43">
        <v>2.5999999999999999E-2</v>
      </c>
      <c r="BC43">
        <v>1.04</v>
      </c>
      <c r="BD43">
        <v>0.82799999999999996</v>
      </c>
      <c r="BE43">
        <v>0.188</v>
      </c>
      <c r="BF43">
        <v>0.94899999999999995</v>
      </c>
      <c r="BG43">
        <v>0.77300000000000002</v>
      </c>
      <c r="BH43">
        <v>0.184</v>
      </c>
      <c r="BI43">
        <v>0.92400000000000004</v>
      </c>
      <c r="BJ43">
        <v>0.14899999999999999</v>
      </c>
      <c r="BK43">
        <v>5.7000000000000002E-2</v>
      </c>
      <c r="BL43">
        <v>0.29499999999999998</v>
      </c>
      <c r="BM43">
        <v>0.20499999999999999</v>
      </c>
      <c r="BN43">
        <v>0.254</v>
      </c>
      <c r="BO43">
        <v>0.432</v>
      </c>
      <c r="BP43">
        <v>0.374</v>
      </c>
      <c r="BQ43">
        <v>0.223</v>
      </c>
      <c r="BR43">
        <v>0.19700000000000001</v>
      </c>
      <c r="BS43">
        <v>1.2509999999999999</v>
      </c>
      <c r="BT43">
        <v>0.24299999999999999</v>
      </c>
      <c r="BU43">
        <v>7.4999999999999997E-2</v>
      </c>
      <c r="BV43">
        <v>0.54300000000000004</v>
      </c>
      <c r="BW43">
        <v>0.191</v>
      </c>
      <c r="BX43">
        <v>0.94799999999999995</v>
      </c>
      <c r="BY43">
        <v>0.29899999999999999</v>
      </c>
      <c r="BZ43">
        <v>1.6E-2</v>
      </c>
      <c r="CA43">
        <v>1.1000000000000001</v>
      </c>
      <c r="CB43">
        <v>8.17</v>
      </c>
      <c r="CC43">
        <v>0.99299999999999999</v>
      </c>
      <c r="CD43">
        <v>0.879</v>
      </c>
    </row>
    <row r="44" spans="1:82" x14ac:dyDescent="0.3">
      <c r="A44" t="s">
        <v>57</v>
      </c>
      <c r="D44">
        <v>6.01</v>
      </c>
      <c r="E44">
        <v>2.2120000000000002</v>
      </c>
      <c r="F44">
        <v>0.55700000000000005</v>
      </c>
      <c r="G44">
        <v>0.97799999999999998</v>
      </c>
      <c r="H44">
        <v>0.76500000000000001</v>
      </c>
      <c r="I44">
        <v>0.627</v>
      </c>
      <c r="J44">
        <v>0.65600000000000003</v>
      </c>
      <c r="K44">
        <v>0.75</v>
      </c>
      <c r="L44">
        <v>0.83699999999999997</v>
      </c>
      <c r="M44">
        <v>1.167</v>
      </c>
      <c r="N44">
        <v>1.167</v>
      </c>
      <c r="O44">
        <v>0.84499999999999997</v>
      </c>
      <c r="P44">
        <v>0.55600000000000005</v>
      </c>
      <c r="Q44">
        <v>0.21299999999999999</v>
      </c>
      <c r="R44">
        <v>1.609</v>
      </c>
      <c r="S44">
        <v>1.72</v>
      </c>
      <c r="T44">
        <v>2.9390000000000001</v>
      </c>
      <c r="U44">
        <v>0.6</v>
      </c>
      <c r="V44">
        <v>0.66800000000000004</v>
      </c>
      <c r="W44">
        <v>0.64900000000000002</v>
      </c>
      <c r="X44">
        <v>0.76700000000000002</v>
      </c>
      <c r="Y44">
        <v>0.58399999999999996</v>
      </c>
      <c r="Z44">
        <v>0.69499999999999995</v>
      </c>
      <c r="AA44">
        <v>1.046</v>
      </c>
      <c r="AB44">
        <v>0.79900000000000004</v>
      </c>
      <c r="AC44">
        <v>0.879</v>
      </c>
      <c r="AD44">
        <v>2.5350000000000001</v>
      </c>
      <c r="AE44">
        <v>2.766</v>
      </c>
      <c r="AF44">
        <v>0.33900000000000002</v>
      </c>
      <c r="AG44">
        <v>2.2999999999999998</v>
      </c>
      <c r="AH44">
        <v>0.55900000000000005</v>
      </c>
      <c r="AI44">
        <v>3.3290000000000002</v>
      </c>
      <c r="AJ44">
        <v>1.694</v>
      </c>
      <c r="AK44">
        <v>0.155</v>
      </c>
      <c r="AL44">
        <v>5.6000000000000001E-2</v>
      </c>
      <c r="AM44">
        <v>0.13800000000000001</v>
      </c>
      <c r="AN44">
        <v>0.05</v>
      </c>
      <c r="AO44">
        <v>0.17699999999999999</v>
      </c>
      <c r="AP44">
        <v>7.5999999999999998E-2</v>
      </c>
      <c r="AQ44">
        <v>0.95899999999999996</v>
      </c>
      <c r="AR44">
        <v>0.29599999999999999</v>
      </c>
      <c r="AS44">
        <v>1.044</v>
      </c>
      <c r="AT44">
        <v>0.32300000000000001</v>
      </c>
      <c r="AU44">
        <v>0.67600000000000005</v>
      </c>
      <c r="AV44">
        <v>0.21299999999999999</v>
      </c>
      <c r="AW44">
        <v>7.4589999999999996</v>
      </c>
      <c r="AX44">
        <v>0.379</v>
      </c>
      <c r="AY44">
        <v>0.996</v>
      </c>
      <c r="AZ44">
        <v>1.76</v>
      </c>
      <c r="BA44">
        <v>0.15</v>
      </c>
      <c r="BB44">
        <v>2.3E-2</v>
      </c>
      <c r="BC44">
        <v>1.0389999999999999</v>
      </c>
      <c r="BD44">
        <v>0.82799999999999996</v>
      </c>
      <c r="BE44">
        <v>0.188</v>
      </c>
      <c r="BF44">
        <v>0.94899999999999995</v>
      </c>
      <c r="BG44">
        <v>2.1339999999999999</v>
      </c>
      <c r="BH44">
        <v>0.50800000000000001</v>
      </c>
      <c r="BI44">
        <v>2.6179999999999999</v>
      </c>
      <c r="BJ44">
        <v>0.56000000000000005</v>
      </c>
      <c r="BK44">
        <v>0.214</v>
      </c>
      <c r="BL44">
        <v>1.1080000000000001</v>
      </c>
      <c r="BM44">
        <v>0.77100000000000002</v>
      </c>
      <c r="BN44">
        <v>0.95299999999999996</v>
      </c>
      <c r="BO44">
        <v>0.48699999999999999</v>
      </c>
      <c r="BP44">
        <v>0.60299999999999998</v>
      </c>
      <c r="BQ44">
        <v>0.41499999999999998</v>
      </c>
      <c r="BR44">
        <v>0.318</v>
      </c>
      <c r="BS44">
        <v>2.1629999999999998</v>
      </c>
      <c r="BT44">
        <v>0.42099999999999999</v>
      </c>
      <c r="BU44">
        <v>0.129</v>
      </c>
      <c r="BV44">
        <v>0.92400000000000004</v>
      </c>
      <c r="BW44">
        <v>0.32500000000000001</v>
      </c>
      <c r="BX44">
        <v>1.6379999999999999</v>
      </c>
      <c r="BY44">
        <v>0.63400000000000001</v>
      </c>
      <c r="BZ44">
        <v>2.5000000000000001E-2</v>
      </c>
      <c r="CA44">
        <v>1.9</v>
      </c>
      <c r="CB44">
        <v>13.42</v>
      </c>
      <c r="CC44">
        <v>1.37</v>
      </c>
      <c r="CD44">
        <v>1.367</v>
      </c>
    </row>
    <row r="45" spans="1:82" x14ac:dyDescent="0.3">
      <c r="A45" t="s">
        <v>54</v>
      </c>
      <c r="B45" s="6" t="s">
        <v>469</v>
      </c>
      <c r="C45" s="6" t="s">
        <v>472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</row>
    <row r="46" spans="1:82" s="38" customFormat="1" x14ac:dyDescent="0.3">
      <c r="A46" s="28" t="s">
        <v>34</v>
      </c>
      <c r="B46" s="139" t="s">
        <v>641</v>
      </c>
      <c r="C46" s="29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</row>
    <row r="47" spans="1:82" s="3" customFormat="1" x14ac:dyDescent="0.3">
      <c r="A47" s="3" t="s">
        <v>35</v>
      </c>
      <c r="B47" s="32" t="s">
        <v>642</v>
      </c>
      <c r="C47" s="32"/>
      <c r="D47" s="39">
        <v>0.317</v>
      </c>
      <c r="E47" s="36">
        <v>0.28199999999999997</v>
      </c>
      <c r="F47" s="3">
        <v>0.115</v>
      </c>
      <c r="G47" s="35">
        <v>0.17599999999999999</v>
      </c>
      <c r="H47" s="35">
        <v>0.19500000000000001</v>
      </c>
      <c r="I47" s="3">
        <v>0.16</v>
      </c>
      <c r="M47" s="35">
        <v>0.17399999999999999</v>
      </c>
      <c r="O47" s="3">
        <v>0.113</v>
      </c>
      <c r="P47" s="35">
        <v>0.188</v>
      </c>
      <c r="Q47" s="3">
        <v>6.9000000000000006E-2</v>
      </c>
      <c r="S47" s="3">
        <v>9.1999999999999998E-2</v>
      </c>
      <c r="T47" s="3">
        <v>0.122</v>
      </c>
      <c r="U47" s="3">
        <v>9.2999999999999999E-2</v>
      </c>
      <c r="V47" s="3">
        <v>0.114</v>
      </c>
      <c r="W47" s="3">
        <v>0.111</v>
      </c>
      <c r="X47" s="3">
        <v>0.108</v>
      </c>
      <c r="Y47" s="3">
        <v>0.111</v>
      </c>
      <c r="Z47" s="3">
        <v>0.123</v>
      </c>
      <c r="AA47" s="3">
        <v>0.18</v>
      </c>
      <c r="AB47" s="3">
        <v>9.6000000000000002E-2</v>
      </c>
      <c r="AC47" s="3">
        <v>0.105</v>
      </c>
      <c r="AD47" s="36">
        <v>0.23400000000000001</v>
      </c>
      <c r="AE47" s="39">
        <v>0.33500000000000002</v>
      </c>
      <c r="AF47" s="3">
        <v>5.7000000000000002E-2</v>
      </c>
      <c r="AG47">
        <v>0.182</v>
      </c>
      <c r="AH47">
        <v>0.04</v>
      </c>
      <c r="AJ47" s="3">
        <v>0.13100000000000001</v>
      </c>
      <c r="AK47" s="3">
        <v>7.6999999999999999E-2</v>
      </c>
      <c r="AL47" s="3">
        <v>2.8000000000000001E-2</v>
      </c>
      <c r="AM47" s="3">
        <v>7.4999999999999997E-2</v>
      </c>
      <c r="AN47" s="3">
        <v>2.7E-2</v>
      </c>
      <c r="AO47" s="3">
        <v>8.3000000000000004E-2</v>
      </c>
      <c r="AP47" s="3">
        <v>3.1E-2</v>
      </c>
      <c r="AQ47" s="3">
        <v>9.6000000000000002E-2</v>
      </c>
      <c r="AR47" s="3">
        <v>0.03</v>
      </c>
      <c r="AS47" s="3">
        <v>0.10100000000000001</v>
      </c>
      <c r="AT47" s="3">
        <v>3.3000000000000002E-2</v>
      </c>
      <c r="AU47" s="35">
        <v>0.17899999999999999</v>
      </c>
      <c r="AV47" s="3">
        <v>4.9000000000000002E-2</v>
      </c>
      <c r="AW47" s="3">
        <v>0.108</v>
      </c>
      <c r="AX47" s="3">
        <v>7.1999999999999995E-2</v>
      </c>
      <c r="AY47" s="3">
        <v>9.1999999999999998E-2</v>
      </c>
      <c r="AZ47" s="3">
        <v>0.106</v>
      </c>
      <c r="BA47" s="3">
        <v>0.04</v>
      </c>
      <c r="BB47" s="3">
        <v>1.0999999999999999E-2</v>
      </c>
      <c r="BC47" s="35">
        <v>0.192</v>
      </c>
      <c r="BD47" s="3">
        <v>0.17</v>
      </c>
      <c r="BE47" s="3">
        <v>4.9000000000000002E-2</v>
      </c>
      <c r="BF47" s="3">
        <v>0.183</v>
      </c>
      <c r="BG47" s="3">
        <v>0.11899999999999999</v>
      </c>
      <c r="BH47" s="3">
        <v>3.7999999999999999E-2</v>
      </c>
      <c r="BI47" s="3">
        <v>0.17</v>
      </c>
      <c r="BJ47" s="3">
        <v>0.16500000000000001</v>
      </c>
      <c r="BK47" s="3">
        <v>3.7999999999999999E-2</v>
      </c>
      <c r="BL47" s="35">
        <v>0.20799999999999999</v>
      </c>
      <c r="BM47" s="3">
        <v>0.17499999999999999</v>
      </c>
      <c r="BN47" s="3">
        <v>0.13200000000000001</v>
      </c>
      <c r="BO47" s="3">
        <v>2.3E-2</v>
      </c>
      <c r="BP47" s="3">
        <v>2.3E-2</v>
      </c>
      <c r="BQ47" s="3">
        <v>1.7999999999999999E-2</v>
      </c>
      <c r="BR47" s="3">
        <v>3.1E-2</v>
      </c>
      <c r="BS47" s="3">
        <v>6.7000000000000004E-2</v>
      </c>
      <c r="BV47" s="3">
        <v>5.2999999999999999E-2</v>
      </c>
      <c r="BW47" s="3">
        <v>1.9E-2</v>
      </c>
      <c r="BX47" s="3">
        <v>5.7000000000000002E-2</v>
      </c>
      <c r="BY47" s="3">
        <v>3.7999999999999999E-2</v>
      </c>
      <c r="BZ47" s="3">
        <v>1E-3</v>
      </c>
      <c r="CA47" s="3">
        <v>8.5000000000000006E-2</v>
      </c>
      <c r="CB47" s="3">
        <v>6.3E-2</v>
      </c>
      <c r="CC47" s="3">
        <v>0.124</v>
      </c>
      <c r="CD47" s="3">
        <v>9.9000000000000005E-2</v>
      </c>
    </row>
    <row r="48" spans="1:82" s="3" customFormat="1" x14ac:dyDescent="0.3">
      <c r="A48" s="3" t="s">
        <v>36</v>
      </c>
      <c r="B48" s="32" t="s">
        <v>643</v>
      </c>
      <c r="C48" s="32"/>
      <c r="D48" s="39">
        <v>0.96799999999999997</v>
      </c>
      <c r="E48" s="36">
        <v>0.5</v>
      </c>
      <c r="F48" s="3">
        <v>0.254</v>
      </c>
      <c r="G48" s="3">
        <v>0.36599999999999999</v>
      </c>
      <c r="H48" s="35">
        <v>0.433</v>
      </c>
      <c r="I48" s="3">
        <v>0.36499999999999999</v>
      </c>
      <c r="J48" s="3">
        <v>0.34200000000000003</v>
      </c>
      <c r="M48" s="3">
        <v>0.36699999999999999</v>
      </c>
      <c r="O48" s="3">
        <v>0.26400000000000001</v>
      </c>
      <c r="P48" s="35">
        <v>0.39200000000000002</v>
      </c>
      <c r="Q48" s="3">
        <v>0.14299999999999999</v>
      </c>
      <c r="S48" s="3">
        <v>0.29899999999999999</v>
      </c>
      <c r="T48" s="3">
        <v>0.248</v>
      </c>
      <c r="U48" s="3">
        <v>0.17299999999999999</v>
      </c>
      <c r="V48" s="3">
        <v>0.30199999999999999</v>
      </c>
      <c r="W48" s="3">
        <v>0.25600000000000001</v>
      </c>
      <c r="X48" s="3">
        <v>0.28899999999999998</v>
      </c>
      <c r="Y48" s="3">
        <v>0.27800000000000002</v>
      </c>
      <c r="Z48" s="3">
        <v>0.34100000000000003</v>
      </c>
      <c r="AA48" s="36">
        <v>0.49</v>
      </c>
      <c r="AB48" s="3">
        <v>0.255</v>
      </c>
      <c r="AC48" s="3">
        <v>0.28100000000000003</v>
      </c>
      <c r="AD48" s="36">
        <v>0.57499999999999996</v>
      </c>
      <c r="AE48" s="36">
        <v>0.502</v>
      </c>
      <c r="AF48" s="3">
        <v>8.5999999999999993E-2</v>
      </c>
      <c r="AG48">
        <v>0.38200000000000001</v>
      </c>
      <c r="AH48">
        <v>9.6000000000000002E-2</v>
      </c>
      <c r="AJ48" s="3">
        <v>0.29899999999999999</v>
      </c>
      <c r="AK48" s="3">
        <v>0.23599999999999999</v>
      </c>
      <c r="AL48" s="3">
        <v>8.5000000000000006E-2</v>
      </c>
      <c r="AM48" s="3">
        <v>0.23300000000000001</v>
      </c>
      <c r="AN48" s="3">
        <v>8.4000000000000005E-2</v>
      </c>
      <c r="AO48" s="3">
        <v>0.255</v>
      </c>
      <c r="AP48" s="3">
        <v>9.6000000000000002E-2</v>
      </c>
      <c r="AQ48" s="3">
        <v>0.27500000000000002</v>
      </c>
      <c r="AR48" s="3">
        <v>8.5000000000000006E-2</v>
      </c>
      <c r="AS48" s="3">
        <v>0.29099999999999998</v>
      </c>
      <c r="AT48" s="3">
        <v>9.5000000000000001E-2</v>
      </c>
      <c r="AU48" s="3">
        <v>0.46899999999999997</v>
      </c>
      <c r="AV48" s="3">
        <v>0.127</v>
      </c>
      <c r="AW48" s="36">
        <v>0.55500000000000005</v>
      </c>
      <c r="AX48" s="3">
        <v>0.21</v>
      </c>
      <c r="AY48" s="3">
        <v>0.26500000000000001</v>
      </c>
      <c r="AZ48" s="3">
        <v>0.26800000000000002</v>
      </c>
      <c r="BA48" s="3">
        <v>0.123</v>
      </c>
      <c r="BB48" s="3">
        <v>3.3000000000000002E-2</v>
      </c>
      <c r="BC48" s="36">
        <v>0.50600000000000001</v>
      </c>
      <c r="BD48" s="35">
        <v>0.44800000000000001</v>
      </c>
      <c r="BE48" s="3">
        <v>0.129</v>
      </c>
      <c r="BF48" s="35">
        <v>0.48199999999999998</v>
      </c>
      <c r="BG48" s="3">
        <v>0.35299999999999998</v>
      </c>
      <c r="BH48" s="3">
        <v>0.113</v>
      </c>
      <c r="BI48" s="3">
        <v>0.35399999999999998</v>
      </c>
      <c r="BJ48" s="3">
        <v>0.33700000000000002</v>
      </c>
      <c r="BK48" s="3">
        <v>7.6999999999999999E-2</v>
      </c>
      <c r="BL48" s="35">
        <v>0.42399999999999999</v>
      </c>
      <c r="BM48" s="3">
        <v>0.35599999999999998</v>
      </c>
      <c r="BN48" s="35">
        <v>0.40699999999999997</v>
      </c>
      <c r="BO48" s="3">
        <v>0.129</v>
      </c>
      <c r="BP48" s="3">
        <v>0.13300000000000001</v>
      </c>
      <c r="BQ48" s="3">
        <v>0.105</v>
      </c>
      <c r="BR48" s="3">
        <v>0.115</v>
      </c>
      <c r="BS48" s="3">
        <v>0.35399999999999998</v>
      </c>
      <c r="BV48" s="3">
        <v>0.28000000000000003</v>
      </c>
      <c r="BW48" s="3">
        <v>9.9000000000000005E-2</v>
      </c>
      <c r="BX48" s="3">
        <v>0.30499999999999999</v>
      </c>
      <c r="BY48" s="3">
        <v>0.17199999999999999</v>
      </c>
      <c r="BZ48" s="3">
        <v>8.9999999999999993E-3</v>
      </c>
      <c r="CA48" s="35">
        <v>0.45200000000000001</v>
      </c>
      <c r="CB48" s="3">
        <v>0.33800000000000002</v>
      </c>
      <c r="CC48" s="3">
        <v>0.34599999999999997</v>
      </c>
      <c r="CD48" s="3">
        <v>0.29099999999999998</v>
      </c>
    </row>
    <row r="49" spans="1:82" s="3" customFormat="1" x14ac:dyDescent="0.3">
      <c r="A49" s="3" t="s">
        <v>37</v>
      </c>
      <c r="B49" s="32" t="s">
        <v>644</v>
      </c>
      <c r="C49" s="32"/>
      <c r="D49" s="39">
        <v>0.84699999999999998</v>
      </c>
      <c r="E49" s="35">
        <v>0.48599999999999999</v>
      </c>
      <c r="F49" s="3">
        <v>0.28699999999999998</v>
      </c>
      <c r="G49" s="36">
        <v>0.53300000000000003</v>
      </c>
      <c r="H49" s="35">
        <v>0.54100000000000004</v>
      </c>
      <c r="I49" s="35">
        <v>0.45800000000000002</v>
      </c>
      <c r="J49" s="35">
        <v>0.39600000000000002</v>
      </c>
      <c r="M49" s="35">
        <v>0.443</v>
      </c>
      <c r="O49" s="3">
        <v>0.32700000000000001</v>
      </c>
      <c r="P49" s="36">
        <v>0.56999999999999995</v>
      </c>
      <c r="Q49" s="3">
        <v>0.20699999999999999</v>
      </c>
      <c r="S49" s="3">
        <v>0.25800000000000001</v>
      </c>
      <c r="T49" s="3">
        <v>0.314</v>
      </c>
      <c r="U49" s="3">
        <v>0.223</v>
      </c>
      <c r="V49" s="3">
        <v>0.38600000000000001</v>
      </c>
      <c r="W49" s="3">
        <v>0.33200000000000002</v>
      </c>
      <c r="X49" s="3">
        <v>0.20799999999999999</v>
      </c>
      <c r="Y49" s="3">
        <v>0.23499999999999999</v>
      </c>
      <c r="Z49" s="3">
        <v>0.253</v>
      </c>
      <c r="AA49" s="3">
        <v>0.35299999999999998</v>
      </c>
      <c r="AB49" s="3">
        <v>0.31900000000000001</v>
      </c>
      <c r="AC49" s="3">
        <v>0.35099999999999998</v>
      </c>
      <c r="AD49" s="36">
        <v>0.69399999999999995</v>
      </c>
      <c r="AE49" s="36">
        <v>0.66800000000000004</v>
      </c>
      <c r="AF49" s="3">
        <v>0.114</v>
      </c>
      <c r="AG49">
        <v>0.503</v>
      </c>
      <c r="AH49">
        <v>0.11600000000000001</v>
      </c>
      <c r="AJ49" s="35">
        <v>0.39900000000000002</v>
      </c>
      <c r="AK49" s="3">
        <v>0.28499999999999998</v>
      </c>
      <c r="AL49" s="3">
        <v>0.10299999999999999</v>
      </c>
      <c r="AM49" s="3">
        <v>0.28100000000000003</v>
      </c>
      <c r="AN49" s="3">
        <v>0.10199999999999999</v>
      </c>
      <c r="AO49" s="3">
        <v>0.308</v>
      </c>
      <c r="AP49" s="3">
        <v>0.11600000000000001</v>
      </c>
      <c r="AQ49" s="3">
        <v>0.318</v>
      </c>
      <c r="AR49" s="3">
        <v>9.8000000000000004E-2</v>
      </c>
      <c r="AS49" s="3">
        <v>0.33600000000000002</v>
      </c>
      <c r="AT49" s="3">
        <v>0.109</v>
      </c>
      <c r="AU49" s="36">
        <v>0.61799999999999999</v>
      </c>
      <c r="AV49" s="3">
        <v>0.16700000000000001</v>
      </c>
      <c r="AW49" s="36">
        <v>0.56799999999999995</v>
      </c>
      <c r="AX49" s="3">
        <v>0.24399999999999999</v>
      </c>
      <c r="AY49" s="3">
        <v>0.30599999999999999</v>
      </c>
      <c r="AZ49" s="3">
        <v>0.34699999999999998</v>
      </c>
      <c r="BA49" s="3">
        <v>0.14899999999999999</v>
      </c>
      <c r="BB49" s="3">
        <v>3.9E-2</v>
      </c>
      <c r="BC49" s="36">
        <v>0.498</v>
      </c>
      <c r="BD49" s="35">
        <v>0.441</v>
      </c>
      <c r="BE49" s="3">
        <v>0.127</v>
      </c>
      <c r="BF49" s="35">
        <v>0.47399999999999998</v>
      </c>
      <c r="BG49" s="35">
        <v>0.46500000000000002</v>
      </c>
      <c r="BH49" s="3">
        <v>0.14799999999999999</v>
      </c>
      <c r="BI49" s="35">
        <v>0.47299999999999998</v>
      </c>
      <c r="BJ49" s="3">
        <v>0.36199999999999999</v>
      </c>
      <c r="BK49" s="3">
        <v>8.3000000000000004E-2</v>
      </c>
      <c r="BL49" s="35">
        <v>0.45600000000000002</v>
      </c>
      <c r="BM49" s="3">
        <v>0.38300000000000001</v>
      </c>
      <c r="BN49" s="3">
        <v>0.36099999999999999</v>
      </c>
      <c r="BO49" s="3">
        <v>0.129</v>
      </c>
      <c r="BP49" s="3">
        <v>0.13300000000000001</v>
      </c>
      <c r="BQ49" s="3">
        <v>0.105</v>
      </c>
      <c r="BR49" s="3">
        <v>0.13700000000000001</v>
      </c>
      <c r="BS49" s="3">
        <v>0.33700000000000002</v>
      </c>
      <c r="BV49" s="3">
        <v>0.26700000000000002</v>
      </c>
      <c r="BW49" s="3">
        <v>9.4E-2</v>
      </c>
      <c r="BX49" s="3">
        <v>0.29099999999999998</v>
      </c>
      <c r="BY49" s="3">
        <v>0.24199999999999999</v>
      </c>
      <c r="BZ49" s="3">
        <v>0.01</v>
      </c>
      <c r="CA49" s="35">
        <v>0.43099999999999999</v>
      </c>
      <c r="CB49" s="3">
        <v>0.32300000000000001</v>
      </c>
      <c r="CC49" s="35">
        <v>0.433</v>
      </c>
      <c r="CD49" s="3">
        <v>0.28799999999999998</v>
      </c>
    </row>
    <row r="50" spans="1:82" s="3" customFormat="1" x14ac:dyDescent="0.3">
      <c r="A50" s="3" t="s">
        <v>38</v>
      </c>
      <c r="B50" s="32" t="s">
        <v>645</v>
      </c>
      <c r="C50" s="32"/>
      <c r="D50" s="39">
        <v>1.571</v>
      </c>
      <c r="E50" s="36">
        <v>0.92800000000000005</v>
      </c>
      <c r="F50" s="3">
        <v>0.50700000000000001</v>
      </c>
      <c r="G50" s="36">
        <v>0.93400000000000005</v>
      </c>
      <c r="H50" s="36">
        <v>1.038</v>
      </c>
      <c r="I50" s="35">
        <v>0.85399999999999998</v>
      </c>
      <c r="J50" s="35">
        <v>0.76300000000000001</v>
      </c>
      <c r="M50" s="35">
        <v>0.89800000000000002</v>
      </c>
      <c r="O50" s="3">
        <v>0.627</v>
      </c>
      <c r="P50" s="36">
        <v>0.999</v>
      </c>
      <c r="Q50" s="3">
        <v>0.36399999999999999</v>
      </c>
      <c r="S50" s="3">
        <v>0.46100000000000002</v>
      </c>
      <c r="T50" s="3">
        <v>0.57399999999999995</v>
      </c>
      <c r="U50" s="3">
        <v>0.40600000000000003</v>
      </c>
      <c r="V50" s="3">
        <v>0.68600000000000005</v>
      </c>
      <c r="W50" s="3">
        <v>0.60299999999999998</v>
      </c>
      <c r="X50" s="3">
        <v>0.56299999999999994</v>
      </c>
      <c r="Y50" s="3">
        <v>0.55600000000000005</v>
      </c>
      <c r="Z50" s="3">
        <v>0.61099999999999999</v>
      </c>
      <c r="AA50" s="3">
        <v>0.85699999999999998</v>
      </c>
      <c r="AB50" s="3">
        <v>0.57899999999999996</v>
      </c>
      <c r="AC50" s="3">
        <v>0.63700000000000001</v>
      </c>
      <c r="AD50" s="39">
        <v>1.284</v>
      </c>
      <c r="AE50" s="39">
        <v>1.3740000000000001</v>
      </c>
      <c r="AF50" s="3">
        <v>0.23499999999999999</v>
      </c>
      <c r="AG50">
        <v>0.98</v>
      </c>
      <c r="AH50">
        <v>0.216</v>
      </c>
      <c r="AJ50" s="35">
        <v>0.73299999999999998</v>
      </c>
      <c r="AK50" s="3">
        <v>0.54600000000000004</v>
      </c>
      <c r="AL50" s="3">
        <v>0.19700000000000001</v>
      </c>
      <c r="AM50" s="3">
        <v>0.53800000000000003</v>
      </c>
      <c r="AN50" s="3">
        <v>0.19500000000000001</v>
      </c>
      <c r="AO50" s="3">
        <v>0.58899999999999997</v>
      </c>
      <c r="AP50" s="3">
        <v>0.222</v>
      </c>
      <c r="AQ50" s="3">
        <v>0.62</v>
      </c>
      <c r="AR50" s="3">
        <v>0.191</v>
      </c>
      <c r="AS50" s="3">
        <v>0.65700000000000003</v>
      </c>
      <c r="AT50" s="3">
        <v>0.214</v>
      </c>
      <c r="AU50" s="36">
        <v>1.018</v>
      </c>
      <c r="AV50" s="3">
        <v>0.27600000000000002</v>
      </c>
      <c r="AW50" s="36">
        <v>1.022</v>
      </c>
      <c r="AX50" s="3">
        <v>0.48799999999999999</v>
      </c>
      <c r="AY50" s="3">
        <v>0.59799999999999998</v>
      </c>
      <c r="AZ50" s="3">
        <v>0.624</v>
      </c>
      <c r="BA50" s="3">
        <v>0.28399999999999997</v>
      </c>
      <c r="BB50" s="3">
        <v>7.4999999999999997E-2</v>
      </c>
      <c r="BC50" s="35">
        <v>0.83199999999999996</v>
      </c>
      <c r="BD50" s="35">
        <v>0.73599999999999999</v>
      </c>
      <c r="BE50" s="3">
        <v>0.21199999999999999</v>
      </c>
      <c r="BF50" s="35">
        <v>0.79200000000000004</v>
      </c>
      <c r="BG50" s="39">
        <v>1.4</v>
      </c>
      <c r="BH50" s="3">
        <v>0.44600000000000001</v>
      </c>
      <c r="BI50" s="39">
        <v>1.5369999999999999</v>
      </c>
      <c r="BJ50" s="3">
        <v>0.67300000000000004</v>
      </c>
      <c r="BK50" s="3">
        <v>0.154</v>
      </c>
      <c r="BL50" s="35">
        <v>0.84799999999999998</v>
      </c>
      <c r="BM50" s="35">
        <v>0.71299999999999997</v>
      </c>
      <c r="BN50" s="35">
        <v>0.746</v>
      </c>
      <c r="BO50" s="3">
        <v>0.34799999999999998</v>
      </c>
      <c r="BP50" s="3">
        <v>0.35799999999999998</v>
      </c>
      <c r="BQ50" s="3">
        <v>0.28399999999999997</v>
      </c>
      <c r="BR50" s="3">
        <v>0.251</v>
      </c>
      <c r="BS50" s="36">
        <v>1.155</v>
      </c>
      <c r="BV50" s="36">
        <v>0.91500000000000004</v>
      </c>
      <c r="BW50" s="3">
        <v>0.32200000000000001</v>
      </c>
      <c r="BX50" s="36">
        <v>0.996</v>
      </c>
      <c r="BY50" s="36">
        <v>1.006</v>
      </c>
      <c r="BZ50" s="3">
        <v>3.5999999999999997E-2</v>
      </c>
      <c r="CA50" s="39">
        <v>1.4730000000000001</v>
      </c>
      <c r="CB50" s="3">
        <v>1.103</v>
      </c>
      <c r="CC50" s="39">
        <v>1.4910000000000001</v>
      </c>
      <c r="CD50" s="36">
        <v>1.0129999999999999</v>
      </c>
    </row>
    <row r="51" spans="1:82" s="3" customFormat="1" x14ac:dyDescent="0.3">
      <c r="A51" s="3" t="s">
        <v>39</v>
      </c>
      <c r="B51" s="32" t="s">
        <v>646</v>
      </c>
      <c r="C51" s="32"/>
      <c r="D51" s="39">
        <v>1.468</v>
      </c>
      <c r="E51" s="3">
        <v>0.6</v>
      </c>
      <c r="F51" s="3">
        <v>0.245</v>
      </c>
      <c r="G51" s="3">
        <v>0.30299999999999999</v>
      </c>
      <c r="H51" s="3">
        <v>0.40400000000000003</v>
      </c>
      <c r="I51" s="3">
        <v>0.33500000000000002</v>
      </c>
      <c r="J51" s="3">
        <v>0.315</v>
      </c>
      <c r="M51" s="3">
        <v>0.35899999999999999</v>
      </c>
      <c r="O51" s="3">
        <v>0.26</v>
      </c>
      <c r="P51" s="3">
        <v>0.32400000000000001</v>
      </c>
      <c r="Q51" s="3">
        <v>0.11799999999999999</v>
      </c>
      <c r="S51" s="3">
        <v>0.215</v>
      </c>
      <c r="T51" s="3">
        <v>0.24399999999999999</v>
      </c>
      <c r="U51" s="3">
        <v>0.16600000000000001</v>
      </c>
      <c r="V51" s="3">
        <v>0.32600000000000001</v>
      </c>
      <c r="W51" s="3">
        <v>0.23499999999999999</v>
      </c>
      <c r="X51" s="3">
        <v>0.28599999999999998</v>
      </c>
      <c r="Y51" s="3">
        <v>0.21</v>
      </c>
      <c r="Z51" s="3">
        <v>0.21199999999999999</v>
      </c>
      <c r="AA51" s="3">
        <v>0.33800000000000002</v>
      </c>
      <c r="AB51" s="3">
        <v>0.23300000000000001</v>
      </c>
      <c r="AC51" s="3">
        <v>0.25600000000000001</v>
      </c>
      <c r="AD51" s="36">
        <v>0.70099999999999996</v>
      </c>
      <c r="AE51" s="36">
        <v>0.76</v>
      </c>
      <c r="AF51" s="3">
        <v>0.13</v>
      </c>
      <c r="AG51">
        <v>0.63700000000000001</v>
      </c>
      <c r="AH51">
        <v>0.13500000000000001</v>
      </c>
      <c r="AJ51" s="3">
        <v>0.29699999999999999</v>
      </c>
      <c r="AK51" s="3">
        <v>0.23899999999999999</v>
      </c>
      <c r="AL51" s="3">
        <v>8.5999999999999993E-2</v>
      </c>
      <c r="AM51" s="3">
        <v>0.23499999999999999</v>
      </c>
      <c r="AN51" s="3">
        <v>8.5000000000000006E-2</v>
      </c>
      <c r="AO51" s="3">
        <v>0.25800000000000001</v>
      </c>
      <c r="AP51" s="3">
        <v>9.7000000000000003E-2</v>
      </c>
      <c r="AQ51" s="3">
        <v>0.28599999999999998</v>
      </c>
      <c r="AR51" s="3">
        <v>8.7999999999999995E-2</v>
      </c>
      <c r="AS51" s="3">
        <v>0.30299999999999999</v>
      </c>
      <c r="AT51" s="3">
        <v>9.9000000000000005E-2</v>
      </c>
      <c r="AU51" s="35">
        <v>0.629</v>
      </c>
      <c r="AV51" s="3">
        <v>0.17</v>
      </c>
      <c r="AW51" s="35">
        <v>0.65</v>
      </c>
      <c r="AX51" s="3">
        <v>0.20699999999999999</v>
      </c>
      <c r="AY51" s="3">
        <v>0.27600000000000002</v>
      </c>
      <c r="AZ51" s="3">
        <v>0.25900000000000001</v>
      </c>
      <c r="BA51" s="3">
        <v>0.124</v>
      </c>
      <c r="BB51" s="3">
        <v>3.3000000000000002E-2</v>
      </c>
      <c r="BC51" s="35">
        <v>0.67200000000000004</v>
      </c>
      <c r="BD51" s="35">
        <v>0.59499999999999997</v>
      </c>
      <c r="BE51" s="3">
        <v>0.17199999999999999</v>
      </c>
      <c r="BF51" s="35">
        <v>0.64</v>
      </c>
      <c r="BG51" s="3">
        <v>0.21199999999999999</v>
      </c>
      <c r="BH51" s="3">
        <v>6.7000000000000004E-2</v>
      </c>
      <c r="BI51" s="3">
        <v>0.14399999999999999</v>
      </c>
      <c r="BJ51" s="3">
        <v>0.36899999999999999</v>
      </c>
      <c r="BK51" s="3">
        <v>8.4000000000000005E-2</v>
      </c>
      <c r="BL51" s="3">
        <v>0.46500000000000002</v>
      </c>
      <c r="BM51" s="3">
        <v>0.39100000000000001</v>
      </c>
      <c r="BN51" s="35">
        <v>0.53500000000000003</v>
      </c>
      <c r="BO51" s="3">
        <v>0.13700000000000001</v>
      </c>
      <c r="BP51" s="3">
        <v>0.14099999999999999</v>
      </c>
      <c r="BQ51" s="3">
        <v>0.112</v>
      </c>
      <c r="BR51" s="3">
        <v>0.153</v>
      </c>
      <c r="BS51" s="3">
        <v>0.26500000000000001</v>
      </c>
      <c r="BV51" s="3">
        <v>0.21</v>
      </c>
      <c r="BW51" s="3">
        <v>7.3999999999999996E-2</v>
      </c>
      <c r="BX51" s="3">
        <v>0.22800000000000001</v>
      </c>
      <c r="BY51" s="3">
        <v>0.105</v>
      </c>
      <c r="BZ51" s="3">
        <v>6.0000000000000001E-3</v>
      </c>
      <c r="CA51" s="3">
        <v>0.33800000000000002</v>
      </c>
      <c r="CB51" s="3">
        <v>0.253</v>
      </c>
      <c r="CC51" s="3">
        <v>0.22900000000000001</v>
      </c>
      <c r="CD51" s="3">
        <v>0.16200000000000001</v>
      </c>
    </row>
    <row r="52" spans="1:82" s="3" customFormat="1" x14ac:dyDescent="0.3">
      <c r="A52" s="3" t="s">
        <v>40</v>
      </c>
      <c r="B52" s="32" t="s">
        <v>647</v>
      </c>
      <c r="C52" s="32"/>
      <c r="D52" s="39">
        <v>0.45600000000000002</v>
      </c>
      <c r="E52" s="35">
        <v>0.23400000000000001</v>
      </c>
      <c r="F52" s="3">
        <v>0.11600000000000001</v>
      </c>
      <c r="G52" s="35">
        <v>0.221</v>
      </c>
      <c r="H52" s="3">
        <v>0.23</v>
      </c>
      <c r="I52" s="35">
        <v>0.20100000000000001</v>
      </c>
      <c r="J52" s="3">
        <v>0.17399999999999999</v>
      </c>
      <c r="M52" s="35">
        <v>0.22800000000000001</v>
      </c>
      <c r="O52" s="3">
        <v>0.15</v>
      </c>
      <c r="P52" s="35">
        <v>0.23599999999999999</v>
      </c>
      <c r="Q52" s="3">
        <v>8.5999999999999993E-2</v>
      </c>
      <c r="S52" s="3">
        <v>0.105</v>
      </c>
      <c r="T52" s="3">
        <v>0.13600000000000001</v>
      </c>
      <c r="U52" s="3">
        <v>9.2999999999999999E-2</v>
      </c>
      <c r="V52" s="3">
        <v>0.17</v>
      </c>
      <c r="W52" s="3">
        <v>0.152</v>
      </c>
      <c r="X52" s="3">
        <v>0.153</v>
      </c>
      <c r="Y52" s="3">
        <v>0.113</v>
      </c>
      <c r="Z52" s="3">
        <v>0.13600000000000001</v>
      </c>
      <c r="AA52" s="3">
        <v>0.19900000000000001</v>
      </c>
      <c r="AB52" s="3">
        <v>0.13900000000000001</v>
      </c>
      <c r="AC52" s="3">
        <v>0.153</v>
      </c>
      <c r="AD52" s="36">
        <v>0.312</v>
      </c>
      <c r="AE52" s="36">
        <v>0.33500000000000002</v>
      </c>
      <c r="AF52" s="3">
        <v>5.7000000000000002E-2</v>
      </c>
      <c r="AG52">
        <v>0.20699999999999999</v>
      </c>
      <c r="AH52">
        <v>4.5999999999999999E-2</v>
      </c>
      <c r="AJ52" s="3">
        <v>0.17899999999999999</v>
      </c>
      <c r="AK52" s="3">
        <v>0.155</v>
      </c>
      <c r="AL52" s="3">
        <v>5.6000000000000001E-2</v>
      </c>
      <c r="AM52" s="3">
        <v>0.153</v>
      </c>
      <c r="AN52" s="3">
        <v>5.6000000000000001E-2</v>
      </c>
      <c r="AO52" s="3">
        <v>0.16800000000000001</v>
      </c>
      <c r="AP52" s="3">
        <v>6.3E-2</v>
      </c>
      <c r="AQ52" s="3">
        <v>0.16900000000000001</v>
      </c>
      <c r="AR52" s="3">
        <v>5.1999999999999998E-2</v>
      </c>
      <c r="AS52" s="3">
        <v>0.17899999999999999</v>
      </c>
      <c r="AT52" s="3">
        <v>5.8000000000000003E-2</v>
      </c>
      <c r="AU52" s="39">
        <v>0.438</v>
      </c>
      <c r="AV52" s="3">
        <v>0.11899999999999999</v>
      </c>
      <c r="AW52" s="36">
        <v>0.30599999999999999</v>
      </c>
      <c r="AX52" s="3">
        <v>0.14399999999999999</v>
      </c>
      <c r="AY52" s="3">
        <v>0.16300000000000001</v>
      </c>
      <c r="AZ52" s="3">
        <v>0.156</v>
      </c>
      <c r="BA52" s="3">
        <v>8.1000000000000003E-2</v>
      </c>
      <c r="BB52" s="3">
        <v>2.1000000000000001E-2</v>
      </c>
      <c r="BC52" s="3">
        <v>0.17199999999999999</v>
      </c>
      <c r="BD52" s="3">
        <v>0.153</v>
      </c>
      <c r="BE52" s="3">
        <v>4.3999999999999997E-2</v>
      </c>
      <c r="BF52" s="3">
        <v>0.16400000000000001</v>
      </c>
      <c r="BG52" s="35">
        <v>0.221</v>
      </c>
      <c r="BH52" s="3">
        <v>7.0000000000000007E-2</v>
      </c>
      <c r="BI52" s="36">
        <v>0.31900000000000001</v>
      </c>
      <c r="BJ52" s="3">
        <v>0.19</v>
      </c>
      <c r="BK52" s="3">
        <v>4.2999999999999997E-2</v>
      </c>
      <c r="BL52" s="35">
        <v>0.24</v>
      </c>
      <c r="BM52" s="35">
        <v>0.20200000000000001</v>
      </c>
      <c r="BN52" s="36">
        <v>0.29399999999999998</v>
      </c>
      <c r="BO52" s="3">
        <v>6.7000000000000004E-2</v>
      </c>
      <c r="BP52" s="3">
        <v>6.9000000000000006E-2</v>
      </c>
      <c r="BQ52" s="3">
        <v>5.5E-2</v>
      </c>
      <c r="BR52" s="3">
        <v>6.8000000000000005E-2</v>
      </c>
      <c r="BS52" s="3">
        <v>0.19700000000000001</v>
      </c>
      <c r="BV52" s="3">
        <v>0.156</v>
      </c>
      <c r="BW52" s="3">
        <v>5.5E-2</v>
      </c>
      <c r="BX52" s="3">
        <v>0.17</v>
      </c>
      <c r="BY52" s="3">
        <v>0.16200000000000001</v>
      </c>
      <c r="BZ52" s="3">
        <v>6.0000000000000001E-3</v>
      </c>
      <c r="CA52" s="3">
        <v>0.252</v>
      </c>
      <c r="CB52" s="3">
        <v>0.189</v>
      </c>
      <c r="CC52" s="3">
        <v>0.16900000000000001</v>
      </c>
      <c r="CD52" s="3">
        <v>0.13500000000000001</v>
      </c>
    </row>
    <row r="53" spans="1:82" x14ac:dyDescent="0.3">
      <c r="A53" t="s">
        <v>41</v>
      </c>
      <c r="B53" s="6" t="s">
        <v>648</v>
      </c>
      <c r="D53">
        <v>0.45800000000000002</v>
      </c>
      <c r="E53">
        <v>0.371</v>
      </c>
      <c r="F53">
        <v>0.13400000000000001</v>
      </c>
      <c r="G53">
        <v>0.28599999999999998</v>
      </c>
      <c r="H53">
        <v>0.40400000000000003</v>
      </c>
      <c r="I53">
        <v>0.32200000000000001</v>
      </c>
      <c r="J53">
        <v>0.3</v>
      </c>
      <c r="M53">
        <v>0.27500000000000002</v>
      </c>
      <c r="O53">
        <v>0.24299999999999999</v>
      </c>
      <c r="P53">
        <v>0.30599999999999999</v>
      </c>
      <c r="Q53">
        <v>0.111</v>
      </c>
      <c r="S53">
        <v>0.154</v>
      </c>
      <c r="T53">
        <v>0.186</v>
      </c>
      <c r="U53">
        <v>0.13900000000000001</v>
      </c>
      <c r="V53">
        <v>0.188</v>
      </c>
      <c r="W53">
        <v>0.191</v>
      </c>
      <c r="AB53">
        <v>0.17299999999999999</v>
      </c>
      <c r="AC53">
        <v>0.19</v>
      </c>
      <c r="AD53">
        <v>0.40799999999999997</v>
      </c>
      <c r="AE53">
        <v>0.57599999999999996</v>
      </c>
      <c r="AF53">
        <v>9.9000000000000005E-2</v>
      </c>
      <c r="AG53">
        <v>0.45500000000000002</v>
      </c>
      <c r="AH53">
        <v>9.7000000000000003E-2</v>
      </c>
      <c r="AJ53">
        <v>0.23400000000000001</v>
      </c>
      <c r="AK53">
        <v>0.13500000000000001</v>
      </c>
      <c r="AL53">
        <v>4.9000000000000002E-2</v>
      </c>
      <c r="AM53">
        <v>0.13300000000000001</v>
      </c>
      <c r="AN53">
        <v>4.8000000000000001E-2</v>
      </c>
      <c r="AO53">
        <v>0.14599999999999999</v>
      </c>
      <c r="AP53">
        <v>5.5E-2</v>
      </c>
      <c r="AQ53">
        <v>9.0999999999999998E-2</v>
      </c>
      <c r="AR53">
        <v>2.8000000000000001E-2</v>
      </c>
      <c r="AS53">
        <v>9.6000000000000002E-2</v>
      </c>
      <c r="AT53">
        <v>3.1E-2</v>
      </c>
      <c r="AU53">
        <v>0.17399999999999999</v>
      </c>
      <c r="AV53">
        <v>4.7E-2</v>
      </c>
      <c r="AW53">
        <v>0.317</v>
      </c>
      <c r="AX53">
        <v>0.107</v>
      </c>
      <c r="AY53">
        <v>8.7999999999999995E-2</v>
      </c>
      <c r="AZ53">
        <v>0.19</v>
      </c>
      <c r="BA53">
        <v>7.0999999999999994E-2</v>
      </c>
      <c r="BB53">
        <v>1.9E-2</v>
      </c>
      <c r="BC53">
        <v>0.22900000000000001</v>
      </c>
      <c r="BD53">
        <v>0.20200000000000001</v>
      </c>
      <c r="BE53">
        <v>5.8000000000000003E-2</v>
      </c>
      <c r="BF53">
        <v>0.218</v>
      </c>
      <c r="BG53">
        <v>0.21199999999999999</v>
      </c>
      <c r="BH53">
        <v>6.7000000000000004E-2</v>
      </c>
      <c r="BI53">
        <v>0.17799999999999999</v>
      </c>
      <c r="BJ53">
        <v>0.219</v>
      </c>
      <c r="BK53">
        <v>0.05</v>
      </c>
      <c r="BL53">
        <v>0.27600000000000002</v>
      </c>
      <c r="BM53">
        <v>0.23200000000000001</v>
      </c>
      <c r="BN53">
        <v>0.157</v>
      </c>
      <c r="BO53">
        <v>2.5999999999999999E-2</v>
      </c>
      <c r="BP53">
        <v>2.7E-2</v>
      </c>
      <c r="BQ53">
        <v>2.1000000000000001E-2</v>
      </c>
      <c r="BR53">
        <v>3.7999999999999999E-2</v>
      </c>
      <c r="BS53">
        <v>0.17</v>
      </c>
      <c r="BV53">
        <v>0.13400000000000001</v>
      </c>
      <c r="BW53">
        <v>4.7E-2</v>
      </c>
      <c r="BX53">
        <v>0.14599999999999999</v>
      </c>
      <c r="BY53">
        <v>0.159</v>
      </c>
      <c r="BZ53">
        <v>6.0000000000000001E-3</v>
      </c>
      <c r="CA53">
        <v>0.217</v>
      </c>
      <c r="CB53">
        <v>0.16300000000000001</v>
      </c>
      <c r="CC53">
        <v>0.127</v>
      </c>
      <c r="CD53">
        <v>0.154</v>
      </c>
    </row>
    <row r="54" spans="1:82" s="3" customFormat="1" x14ac:dyDescent="0.3">
      <c r="A54" s="3" t="s">
        <v>50</v>
      </c>
      <c r="B54" s="154" t="s">
        <v>649</v>
      </c>
      <c r="C54" s="32"/>
      <c r="D54" s="39">
        <v>0.92800000000000005</v>
      </c>
      <c r="E54" s="3">
        <v>0.59499999999999997</v>
      </c>
      <c r="F54" s="3">
        <v>0.35</v>
      </c>
      <c r="G54" s="35">
        <v>0.68100000000000005</v>
      </c>
      <c r="H54" s="36">
        <v>0.72399999999999998</v>
      </c>
      <c r="I54" s="3">
        <v>0.59199999999999997</v>
      </c>
      <c r="J54" s="3">
        <v>0.50800000000000001</v>
      </c>
      <c r="M54" s="35">
        <v>0.68200000000000005</v>
      </c>
      <c r="O54" s="3">
        <v>0.39900000000000002</v>
      </c>
      <c r="P54" s="36">
        <v>0.72799999999999998</v>
      </c>
      <c r="Q54" s="3">
        <v>0.26500000000000001</v>
      </c>
      <c r="S54" s="3">
        <v>0.315</v>
      </c>
      <c r="T54" s="3">
        <v>0.40300000000000002</v>
      </c>
      <c r="U54" s="3">
        <v>0.28299999999999997</v>
      </c>
      <c r="V54" s="3">
        <v>0.45800000000000002</v>
      </c>
      <c r="W54" s="3">
        <v>0.41899999999999998</v>
      </c>
      <c r="X54" s="3">
        <v>0.435</v>
      </c>
      <c r="Y54" s="3">
        <v>0.44500000000000001</v>
      </c>
      <c r="Z54" s="3">
        <v>0.48799999999999999</v>
      </c>
      <c r="AA54" s="35">
        <v>0.64600000000000002</v>
      </c>
      <c r="AB54" s="3">
        <v>0.41099999999999998</v>
      </c>
      <c r="AC54" s="3">
        <v>0.45100000000000001</v>
      </c>
      <c r="AD54" s="39">
        <v>0.89500000000000002</v>
      </c>
      <c r="AE54" s="39">
        <v>0.90800000000000003</v>
      </c>
      <c r="AF54" s="3">
        <v>0.155</v>
      </c>
      <c r="AG54">
        <v>0.66500000000000004</v>
      </c>
      <c r="AH54">
        <v>0.14199999999999999</v>
      </c>
      <c r="AJ54" s="3">
        <v>0.51800000000000002</v>
      </c>
      <c r="AK54" s="3">
        <v>0.35299999999999998</v>
      </c>
      <c r="AL54" s="3">
        <v>0.127</v>
      </c>
      <c r="AM54" s="3">
        <v>0.34799999999999998</v>
      </c>
      <c r="AN54" s="3">
        <v>0.126</v>
      </c>
      <c r="AO54" s="3">
        <v>0.38100000000000001</v>
      </c>
      <c r="AP54" s="3">
        <v>0.14399999999999999</v>
      </c>
      <c r="AQ54" s="3">
        <v>0.38700000000000001</v>
      </c>
      <c r="AR54" s="3">
        <v>0.11899999999999999</v>
      </c>
      <c r="AS54" s="3">
        <v>0.41</v>
      </c>
      <c r="AT54" s="3">
        <v>0.13300000000000001</v>
      </c>
      <c r="AU54" s="36">
        <v>0.72099999999999997</v>
      </c>
      <c r="AV54" s="3">
        <v>0.19500000000000001</v>
      </c>
      <c r="AW54" s="35">
        <v>0.63500000000000001</v>
      </c>
      <c r="AX54" s="3">
        <v>0.317</v>
      </c>
      <c r="AY54" s="3">
        <v>0.373</v>
      </c>
      <c r="AZ54" s="3">
        <v>0.439</v>
      </c>
      <c r="BA54" s="3">
        <v>0.184</v>
      </c>
      <c r="BB54" s="3">
        <v>4.9000000000000002E-2</v>
      </c>
      <c r="BC54" s="3">
        <v>0.52</v>
      </c>
      <c r="BD54" s="3">
        <v>0.46100000000000002</v>
      </c>
      <c r="BE54" s="3">
        <v>0.13300000000000001</v>
      </c>
      <c r="BF54" s="3">
        <v>0.495</v>
      </c>
      <c r="BG54" s="3">
        <v>0.57999999999999996</v>
      </c>
      <c r="BH54" s="3">
        <v>0.185</v>
      </c>
      <c r="BI54" s="35">
        <v>0.67500000000000004</v>
      </c>
      <c r="BJ54" s="3">
        <v>0.55600000000000005</v>
      </c>
      <c r="BK54" s="3">
        <v>0.127</v>
      </c>
      <c r="BL54" s="36">
        <v>0.7</v>
      </c>
      <c r="BM54" s="3">
        <v>0.58899999999999997</v>
      </c>
      <c r="BN54" s="3">
        <v>0.22500000000000001</v>
      </c>
      <c r="BO54" s="3">
        <v>0.15</v>
      </c>
      <c r="BP54" s="3">
        <v>0.155</v>
      </c>
      <c r="BQ54" s="3">
        <v>0.122</v>
      </c>
      <c r="BR54" s="3">
        <v>0.13100000000000001</v>
      </c>
      <c r="BS54" s="3">
        <v>0.46300000000000002</v>
      </c>
      <c r="BV54" s="3">
        <v>0.36599999999999999</v>
      </c>
      <c r="BW54" s="3">
        <v>0.129</v>
      </c>
      <c r="BX54" s="3">
        <v>0.39900000000000002</v>
      </c>
      <c r="BY54" s="3">
        <v>0.36599999999999999</v>
      </c>
      <c r="BZ54" s="3">
        <v>1.2999999999999999E-2</v>
      </c>
      <c r="CA54" s="3">
        <v>0.59</v>
      </c>
      <c r="CB54" s="3">
        <v>0.442</v>
      </c>
      <c r="CC54" s="3">
        <v>0.54600000000000004</v>
      </c>
      <c r="CD54" s="3">
        <v>0.41199999999999998</v>
      </c>
    </row>
    <row r="55" spans="1:82" x14ac:dyDescent="0.3">
      <c r="A55" t="s">
        <v>42</v>
      </c>
      <c r="B55" s="155"/>
      <c r="D55">
        <v>0.70399999999999996</v>
      </c>
      <c r="E55">
        <v>0.436</v>
      </c>
      <c r="F55">
        <v>0.27500000000000002</v>
      </c>
      <c r="G55">
        <v>0.35699999999999998</v>
      </c>
      <c r="H55">
        <v>0.441</v>
      </c>
      <c r="I55">
        <v>0.38700000000000001</v>
      </c>
      <c r="J55">
        <v>0.32700000000000001</v>
      </c>
      <c r="M55">
        <v>0.27500000000000002</v>
      </c>
      <c r="O55">
        <v>0.127</v>
      </c>
      <c r="P55">
        <v>0.38200000000000001</v>
      </c>
      <c r="Q55">
        <v>0.13900000000000001</v>
      </c>
      <c r="S55">
        <v>0.16500000000000001</v>
      </c>
      <c r="T55">
        <v>0.252</v>
      </c>
      <c r="U55">
        <v>0.17499999999999999</v>
      </c>
      <c r="V55">
        <v>0.29299999999999998</v>
      </c>
      <c r="W55">
        <v>0.252</v>
      </c>
      <c r="X55">
        <v>0.2</v>
      </c>
      <c r="Y55">
        <v>0.19900000000000001</v>
      </c>
      <c r="Z55">
        <v>0.183</v>
      </c>
      <c r="AA55">
        <v>0.27100000000000002</v>
      </c>
      <c r="AB55">
        <v>0.21299999999999999</v>
      </c>
      <c r="AC55">
        <v>0.23499999999999999</v>
      </c>
      <c r="AD55">
        <v>0.57299999999999995</v>
      </c>
      <c r="AE55">
        <v>0.66800000000000004</v>
      </c>
      <c r="AF55">
        <v>0.114</v>
      </c>
      <c r="AG55">
        <v>0.39500000000000002</v>
      </c>
      <c r="AH55">
        <v>0.10100000000000001</v>
      </c>
      <c r="AJ55">
        <v>0.32400000000000001</v>
      </c>
      <c r="AK55">
        <v>0.221</v>
      </c>
      <c r="AL55">
        <v>0.08</v>
      </c>
      <c r="AM55">
        <v>0.217</v>
      </c>
      <c r="AN55">
        <v>7.9000000000000001E-2</v>
      </c>
      <c r="AO55">
        <v>0.23799999999999999</v>
      </c>
      <c r="AP55">
        <v>0.09</v>
      </c>
      <c r="AQ55">
        <v>0.28100000000000003</v>
      </c>
      <c r="AR55">
        <v>8.6999999999999994E-2</v>
      </c>
      <c r="AS55">
        <v>0.29799999999999999</v>
      </c>
      <c r="AT55">
        <v>9.7000000000000003E-2</v>
      </c>
      <c r="AU55">
        <v>0.622</v>
      </c>
      <c r="AV55">
        <v>0.16900000000000001</v>
      </c>
      <c r="AW55">
        <v>0.41099999999999998</v>
      </c>
      <c r="AX55">
        <v>0.314</v>
      </c>
      <c r="AY55">
        <v>0.27100000000000002</v>
      </c>
      <c r="AZ55">
        <v>0.27100000000000002</v>
      </c>
      <c r="BA55">
        <v>0.115</v>
      </c>
      <c r="BB55">
        <v>0.03</v>
      </c>
      <c r="BC55">
        <v>0.24099999999999999</v>
      </c>
      <c r="BD55">
        <v>0.21299999999999999</v>
      </c>
      <c r="BE55">
        <v>6.2E-2</v>
      </c>
      <c r="BF55">
        <v>0.23</v>
      </c>
      <c r="BG55">
        <v>0.34</v>
      </c>
      <c r="BH55">
        <v>0.108</v>
      </c>
      <c r="BI55">
        <v>0.32600000000000001</v>
      </c>
      <c r="BJ55">
        <v>0.28399999999999997</v>
      </c>
      <c r="BK55">
        <v>6.5000000000000002E-2</v>
      </c>
      <c r="BL55">
        <v>0.35799999999999998</v>
      </c>
      <c r="BM55">
        <v>0.30099999999999999</v>
      </c>
      <c r="BN55">
        <v>0.34100000000000003</v>
      </c>
      <c r="BO55">
        <v>0.123</v>
      </c>
      <c r="BP55">
        <v>0.126</v>
      </c>
      <c r="BQ55">
        <v>0.1</v>
      </c>
      <c r="BR55">
        <v>0.106</v>
      </c>
      <c r="BS55">
        <v>0.38300000000000001</v>
      </c>
      <c r="BV55">
        <v>0.30299999999999999</v>
      </c>
      <c r="BW55">
        <v>0.107</v>
      </c>
      <c r="BX55">
        <v>0.33</v>
      </c>
      <c r="BY55">
        <v>0.187</v>
      </c>
      <c r="BZ55">
        <v>0.01</v>
      </c>
      <c r="CA55">
        <v>0.48799999999999999</v>
      </c>
      <c r="CB55">
        <v>0.36599999999999999</v>
      </c>
      <c r="CC55">
        <v>0.32100000000000001</v>
      </c>
      <c r="CD55">
        <v>0.21</v>
      </c>
    </row>
    <row r="56" spans="1:82" s="3" customFormat="1" x14ac:dyDescent="0.3">
      <c r="A56" s="3" t="s">
        <v>49</v>
      </c>
      <c r="B56" s="32" t="s">
        <v>650</v>
      </c>
      <c r="C56" s="32"/>
      <c r="D56" s="39">
        <v>1.198</v>
      </c>
      <c r="E56" s="36">
        <v>0.72599999999999998</v>
      </c>
      <c r="F56" s="3">
        <v>0.36099999999999999</v>
      </c>
      <c r="G56">
        <v>0.59399999999999997</v>
      </c>
      <c r="H56" s="35">
        <v>0.67900000000000005</v>
      </c>
      <c r="I56" s="3">
        <v>0.55600000000000005</v>
      </c>
      <c r="J56" s="3">
        <v>0.498</v>
      </c>
      <c r="M56" s="3">
        <v>0.56399999999999995</v>
      </c>
      <c r="O56" s="3">
        <v>0.39</v>
      </c>
      <c r="P56" s="3">
        <v>0.63500000000000001</v>
      </c>
      <c r="Q56" s="3">
        <v>0.23100000000000001</v>
      </c>
      <c r="S56" s="3">
        <v>0.31</v>
      </c>
      <c r="T56" s="3">
        <v>0.375</v>
      </c>
      <c r="U56" s="3">
        <v>0.27100000000000002</v>
      </c>
      <c r="V56" s="3">
        <v>0.438</v>
      </c>
      <c r="W56" s="3">
        <v>0.38500000000000001</v>
      </c>
      <c r="X56" s="3">
        <v>0.317</v>
      </c>
      <c r="Y56" s="3">
        <v>0.32300000000000001</v>
      </c>
      <c r="Z56" s="3">
        <v>0.34799999999999998</v>
      </c>
      <c r="AA56" s="3">
        <v>0.498</v>
      </c>
      <c r="AB56" s="3">
        <v>0.379</v>
      </c>
      <c r="AC56" s="3">
        <v>0.41699999999999998</v>
      </c>
      <c r="AD56" s="39">
        <v>0.93700000000000006</v>
      </c>
      <c r="AE56" s="39">
        <v>0.96399999999999997</v>
      </c>
      <c r="AF56" s="3">
        <v>0.16500000000000001</v>
      </c>
      <c r="AG56">
        <v>0.68799999999999994</v>
      </c>
      <c r="AH56">
        <v>0.16</v>
      </c>
      <c r="AJ56" s="3">
        <v>0.46100000000000002</v>
      </c>
      <c r="AK56" s="3">
        <v>0.40300000000000002</v>
      </c>
      <c r="AL56" s="3">
        <v>0.14499999999999999</v>
      </c>
      <c r="AM56" s="3">
        <v>0.39700000000000002</v>
      </c>
      <c r="AN56" s="3">
        <v>0.14399999999999999</v>
      </c>
      <c r="AO56" s="3">
        <v>0.435</v>
      </c>
      <c r="AP56" s="3">
        <v>0.16400000000000001</v>
      </c>
      <c r="AQ56" s="3">
        <v>0.44</v>
      </c>
      <c r="AR56" s="3">
        <v>0.13600000000000001</v>
      </c>
      <c r="AS56" s="3">
        <v>0.46600000000000003</v>
      </c>
      <c r="AT56" s="3">
        <v>0.151</v>
      </c>
      <c r="AU56" s="36">
        <v>0.85799999999999998</v>
      </c>
      <c r="AV56" s="3">
        <v>0.23200000000000001</v>
      </c>
      <c r="AW56" s="36">
        <v>0.88100000000000001</v>
      </c>
      <c r="AX56" s="3">
        <v>0.34799999999999998</v>
      </c>
      <c r="AY56" s="3">
        <v>0.42399999999999999</v>
      </c>
      <c r="AZ56" s="3">
        <v>0.40200000000000002</v>
      </c>
      <c r="BA56" s="3">
        <v>0.21</v>
      </c>
      <c r="BB56" s="3">
        <v>5.6000000000000001E-2</v>
      </c>
      <c r="BC56" s="35">
        <v>0.67800000000000005</v>
      </c>
      <c r="BD56" s="3">
        <v>0.6</v>
      </c>
      <c r="BE56" s="3">
        <v>0.17299999999999999</v>
      </c>
      <c r="BF56" s="35">
        <v>0.64600000000000002</v>
      </c>
      <c r="BG56" s="3">
        <v>0.57799999999999996</v>
      </c>
      <c r="BH56" s="3">
        <v>0.184</v>
      </c>
      <c r="BI56" s="3">
        <v>0.58399999999999996</v>
      </c>
      <c r="BJ56" s="3">
        <v>0.48599999999999999</v>
      </c>
      <c r="BK56" s="3">
        <v>0.111</v>
      </c>
      <c r="BL56" s="35">
        <v>0.61199999999999999</v>
      </c>
      <c r="BM56" s="3">
        <v>0.51500000000000001</v>
      </c>
      <c r="BN56" s="3">
        <v>0.503</v>
      </c>
      <c r="BO56" s="3">
        <v>0.185</v>
      </c>
      <c r="BP56" s="3">
        <v>0.191</v>
      </c>
      <c r="BQ56" s="3">
        <v>0.151</v>
      </c>
      <c r="BR56" s="3">
        <v>0.16700000000000001</v>
      </c>
      <c r="BS56" s="3">
        <v>0.47699999999999998</v>
      </c>
      <c r="BV56" s="3">
        <v>0.378</v>
      </c>
      <c r="BW56" s="3">
        <v>0.13300000000000001</v>
      </c>
      <c r="BX56" s="3">
        <v>0.41099999999999998</v>
      </c>
      <c r="BY56" s="3">
        <v>0.33700000000000002</v>
      </c>
      <c r="BZ56" s="3">
        <v>1.4E-2</v>
      </c>
      <c r="CA56" s="35">
        <v>0.60699999999999998</v>
      </c>
      <c r="CB56" s="3">
        <v>0.45500000000000002</v>
      </c>
      <c r="CC56" s="3">
        <v>0.56100000000000005</v>
      </c>
      <c r="CD56" s="3">
        <v>0.36099999999999999</v>
      </c>
    </row>
    <row r="57" spans="1:82" s="4" customFormat="1" x14ac:dyDescent="0.3">
      <c r="A57" s="4" t="s">
        <v>51</v>
      </c>
      <c r="B57" s="18"/>
      <c r="C57" s="18"/>
      <c r="D57" s="4">
        <v>1.867</v>
      </c>
      <c r="E57" s="4">
        <v>1.087</v>
      </c>
      <c r="F57" s="4">
        <v>0.42499999999999999</v>
      </c>
      <c r="G57" s="4">
        <v>0.48299999999999998</v>
      </c>
      <c r="H57" s="4">
        <v>0.70199999999999996</v>
      </c>
      <c r="I57" s="4">
        <v>0.59499999999999997</v>
      </c>
      <c r="J57" s="4">
        <v>0.52200000000000002</v>
      </c>
      <c r="M57" s="4">
        <v>0.64800000000000002</v>
      </c>
      <c r="O57" s="4">
        <v>0.36699999999999999</v>
      </c>
      <c r="P57" s="4">
        <v>0.51700000000000002</v>
      </c>
      <c r="Q57" s="4">
        <v>0.188</v>
      </c>
      <c r="S57" s="4">
        <v>0.311</v>
      </c>
      <c r="T57" s="4">
        <v>0.38300000000000001</v>
      </c>
      <c r="V57" s="4">
        <v>0.39700000000000002</v>
      </c>
      <c r="W57" s="4">
        <v>0.35699999999999998</v>
      </c>
      <c r="X57" s="4">
        <v>0.45400000000000001</v>
      </c>
      <c r="Y57" s="4">
        <v>0.38</v>
      </c>
      <c r="Z57" s="4">
        <v>0.47</v>
      </c>
      <c r="AA57" s="4">
        <v>0.76400000000000001</v>
      </c>
      <c r="AB57" s="4">
        <v>0.32500000000000001</v>
      </c>
      <c r="AC57" s="4">
        <v>0.35799999999999998</v>
      </c>
      <c r="AD57" s="4">
        <v>1.1919999999999999</v>
      </c>
      <c r="AE57" s="4">
        <v>1.2789999999999999</v>
      </c>
      <c r="AF57" s="4">
        <v>0.219</v>
      </c>
      <c r="AG57">
        <v>0.85</v>
      </c>
      <c r="AH57">
        <v>0.16700000000000001</v>
      </c>
      <c r="AJ57" s="4">
        <v>0.44500000000000001</v>
      </c>
      <c r="AK57" s="4">
        <v>0.55100000000000005</v>
      </c>
      <c r="AL57" s="4">
        <v>0.19800000000000001</v>
      </c>
      <c r="AM57" s="4">
        <v>0.54200000000000004</v>
      </c>
      <c r="AN57" s="4">
        <v>0.19700000000000001</v>
      </c>
      <c r="AO57" s="4">
        <v>0.59399999999999997</v>
      </c>
      <c r="AP57" s="4">
        <v>0.224</v>
      </c>
      <c r="AQ57" s="4">
        <v>0.56899999999999995</v>
      </c>
      <c r="AR57" s="4">
        <v>0.17499999999999999</v>
      </c>
      <c r="AS57" s="4">
        <v>0.60199999999999998</v>
      </c>
      <c r="AT57" s="4">
        <v>0.19600000000000001</v>
      </c>
      <c r="AU57" s="4">
        <v>1.1359999999999999</v>
      </c>
      <c r="AV57" s="4">
        <v>0.308</v>
      </c>
      <c r="AW57" s="4">
        <v>1.0580000000000001</v>
      </c>
      <c r="AX57" s="4">
        <v>0.51600000000000001</v>
      </c>
      <c r="AY57" s="4">
        <v>0.54800000000000004</v>
      </c>
      <c r="AZ57" s="4">
        <v>0.379</v>
      </c>
      <c r="BA57" s="4">
        <v>0.28699999999999998</v>
      </c>
      <c r="BB57" s="4">
        <v>7.5999999999999998E-2</v>
      </c>
      <c r="BC57" s="4">
        <v>0.98199999999999998</v>
      </c>
      <c r="BD57" s="4">
        <v>0.86899999999999999</v>
      </c>
      <c r="BE57" s="4">
        <v>0.25</v>
      </c>
      <c r="BF57" s="4">
        <v>0.93500000000000005</v>
      </c>
      <c r="BG57" s="4">
        <v>0.38200000000000001</v>
      </c>
      <c r="BH57" s="4">
        <v>0.122</v>
      </c>
      <c r="BI57" s="4">
        <v>0.37</v>
      </c>
      <c r="BJ57" s="4">
        <v>0.496</v>
      </c>
      <c r="BK57" s="4">
        <v>0.113</v>
      </c>
      <c r="BL57" s="4">
        <v>0.625</v>
      </c>
      <c r="BM57" s="4">
        <v>0.52600000000000002</v>
      </c>
      <c r="BN57" s="4">
        <v>0.83599999999999997</v>
      </c>
      <c r="BO57" s="4">
        <v>0.13100000000000001</v>
      </c>
      <c r="BP57" s="4">
        <v>0.13500000000000001</v>
      </c>
      <c r="BQ57" s="4">
        <v>0.107</v>
      </c>
      <c r="BR57" s="4">
        <v>0.126</v>
      </c>
      <c r="BS57" s="4">
        <v>0.47</v>
      </c>
      <c r="BV57" s="4">
        <v>0.372</v>
      </c>
      <c r="BW57" s="4">
        <v>0.13100000000000001</v>
      </c>
      <c r="BX57" s="4">
        <v>0.40500000000000003</v>
      </c>
      <c r="BY57" s="4">
        <v>0.23899999999999999</v>
      </c>
      <c r="BZ57" s="4">
        <v>1.2E-2</v>
      </c>
      <c r="CA57" s="4">
        <v>0.59799999999999998</v>
      </c>
      <c r="CB57" s="4">
        <v>0.44800000000000001</v>
      </c>
      <c r="CC57" s="4">
        <v>0.35499999999999998</v>
      </c>
      <c r="CD57" s="4">
        <v>0.308</v>
      </c>
    </row>
    <row r="58" spans="1:82" s="4" customFormat="1" x14ac:dyDescent="0.3">
      <c r="A58" s="4" t="s">
        <v>52</v>
      </c>
      <c r="B58" s="18" t="s">
        <v>651</v>
      </c>
      <c r="C58" s="18"/>
      <c r="D58" s="4">
        <v>0.64300000000000002</v>
      </c>
      <c r="E58" s="4">
        <v>0.43</v>
      </c>
      <c r="F58" s="4">
        <v>0.19600000000000001</v>
      </c>
      <c r="G58" s="4">
        <v>0.32200000000000001</v>
      </c>
      <c r="H58" s="4">
        <v>0.33</v>
      </c>
      <c r="I58" s="4">
        <v>0.28499999999999998</v>
      </c>
      <c r="J58" s="4">
        <v>0.25600000000000001</v>
      </c>
      <c r="M58" s="4">
        <v>0.35699999999999998</v>
      </c>
      <c r="O58" s="4">
        <v>0.19700000000000001</v>
      </c>
      <c r="P58" s="4">
        <v>0.34399999999999997</v>
      </c>
      <c r="Q58" s="4">
        <v>0.125</v>
      </c>
      <c r="S58" s="4">
        <v>0.15</v>
      </c>
      <c r="T58" s="4">
        <v>0.19400000000000001</v>
      </c>
      <c r="U58" s="4">
        <v>0.13900000000000001</v>
      </c>
      <c r="V58" s="4">
        <v>0.216</v>
      </c>
      <c r="W58" s="4">
        <v>0.19600000000000001</v>
      </c>
      <c r="X58" s="4">
        <v>0.189</v>
      </c>
      <c r="Y58" s="4">
        <v>0.14699999999999999</v>
      </c>
      <c r="Z58" s="4">
        <v>0.159</v>
      </c>
      <c r="AA58" s="4">
        <v>0.23300000000000001</v>
      </c>
      <c r="AB58" s="4">
        <v>0.182</v>
      </c>
      <c r="AC58" s="4">
        <v>0.2</v>
      </c>
      <c r="AD58" s="4">
        <v>0.40500000000000003</v>
      </c>
      <c r="AE58" s="4">
        <v>0.41</v>
      </c>
      <c r="AF58" s="4">
        <v>7.0000000000000007E-2</v>
      </c>
      <c r="AG58">
        <v>0.27500000000000002</v>
      </c>
      <c r="AH58">
        <v>5.3999999999999999E-2</v>
      </c>
      <c r="AJ58" s="4">
        <v>0.22500000000000001</v>
      </c>
      <c r="AK58" s="4">
        <v>0.155</v>
      </c>
      <c r="AL58" s="4">
        <v>5.6000000000000001E-2</v>
      </c>
      <c r="AM58" s="4">
        <v>0.153</v>
      </c>
      <c r="AN58" s="4">
        <v>5.6000000000000001E-2</v>
      </c>
      <c r="AO58" s="4">
        <v>0.16800000000000001</v>
      </c>
      <c r="AP58" s="4">
        <v>6.3E-2</v>
      </c>
      <c r="AQ58" s="4">
        <v>0.19</v>
      </c>
      <c r="AR58" s="4">
        <v>5.8999999999999997E-2</v>
      </c>
      <c r="AS58" s="4">
        <v>0.20200000000000001</v>
      </c>
      <c r="AT58" s="4">
        <v>6.6000000000000003E-2</v>
      </c>
      <c r="AU58" s="4">
        <v>0.38400000000000001</v>
      </c>
      <c r="AV58" s="4">
        <v>0.104</v>
      </c>
      <c r="AW58" s="4">
        <v>0.35499999999999998</v>
      </c>
      <c r="AX58" s="4">
        <v>0.14899999999999999</v>
      </c>
      <c r="AY58" s="4">
        <v>0.184</v>
      </c>
      <c r="AZ58" s="4">
        <v>0.19700000000000001</v>
      </c>
      <c r="BA58" s="4">
        <v>8.1000000000000003E-2</v>
      </c>
      <c r="BB58" s="4">
        <v>2.1000000000000001E-2</v>
      </c>
      <c r="BC58" s="4">
        <v>0.309</v>
      </c>
      <c r="BD58" s="4">
        <v>0.27300000000000002</v>
      </c>
      <c r="BE58" s="4">
        <v>7.9000000000000001E-2</v>
      </c>
      <c r="BF58" s="4">
        <v>0.29399999999999998</v>
      </c>
      <c r="BG58" s="4">
        <v>0.23599999999999999</v>
      </c>
      <c r="BH58" s="4">
        <v>7.4999999999999997E-2</v>
      </c>
      <c r="BI58" s="4">
        <v>0.25700000000000001</v>
      </c>
      <c r="BJ58" s="4">
        <v>0.223</v>
      </c>
      <c r="BK58" s="4">
        <v>5.0999999999999997E-2</v>
      </c>
      <c r="BL58" s="4">
        <v>0.28100000000000003</v>
      </c>
      <c r="BM58" s="4">
        <v>0.23599999999999999</v>
      </c>
      <c r="BN58" s="4">
        <v>0.27500000000000002</v>
      </c>
      <c r="BO58" s="4">
        <v>8.8999999999999996E-2</v>
      </c>
      <c r="BP58" s="4">
        <v>9.0999999999999998E-2</v>
      </c>
      <c r="BQ58" s="4">
        <v>7.1999999999999995E-2</v>
      </c>
      <c r="BR58" s="4">
        <v>6.7000000000000004E-2</v>
      </c>
      <c r="BS58" s="4">
        <v>0.28699999999999998</v>
      </c>
      <c r="BV58" s="4">
        <v>0.22800000000000001</v>
      </c>
      <c r="BW58" s="4">
        <v>0.08</v>
      </c>
      <c r="BX58" s="4">
        <v>0.248</v>
      </c>
      <c r="BY58" s="4">
        <v>0.17199999999999999</v>
      </c>
      <c r="BZ58" s="4">
        <v>8.0000000000000002E-3</v>
      </c>
      <c r="CA58" s="4">
        <v>0.36699999999999999</v>
      </c>
      <c r="CB58" s="4">
        <v>0.27500000000000002</v>
      </c>
      <c r="CC58" s="4">
        <v>0.246</v>
      </c>
      <c r="CD58" s="4">
        <v>0.156</v>
      </c>
    </row>
    <row r="59" spans="1:82" x14ac:dyDescent="0.3">
      <c r="A59" t="s">
        <v>43</v>
      </c>
      <c r="D59">
        <v>1.4770000000000001</v>
      </c>
      <c r="E59">
        <v>0.76500000000000001</v>
      </c>
      <c r="F59">
        <v>0.29499999999999998</v>
      </c>
      <c r="G59">
        <v>0.42699999999999999</v>
      </c>
      <c r="H59">
        <v>0.55500000000000005</v>
      </c>
      <c r="I59">
        <v>0.45</v>
      </c>
      <c r="J59">
        <v>0.41199999999999998</v>
      </c>
      <c r="M59">
        <v>0.48899999999999999</v>
      </c>
      <c r="O59">
        <v>0.28999999999999998</v>
      </c>
      <c r="P59">
        <v>0.45700000000000002</v>
      </c>
      <c r="Q59">
        <v>0.16600000000000001</v>
      </c>
      <c r="S59">
        <v>0.245</v>
      </c>
      <c r="T59">
        <v>0.30399999999999999</v>
      </c>
      <c r="U59">
        <v>0.21299999999999999</v>
      </c>
      <c r="V59">
        <v>0.34300000000000003</v>
      </c>
      <c r="W59">
        <v>0.311</v>
      </c>
      <c r="X59">
        <v>0.40500000000000003</v>
      </c>
      <c r="Y59">
        <v>0.33700000000000002</v>
      </c>
      <c r="Z59">
        <v>0.41</v>
      </c>
      <c r="AA59">
        <v>0.64700000000000002</v>
      </c>
      <c r="AB59">
        <v>0.29899999999999999</v>
      </c>
      <c r="AC59">
        <v>0.32800000000000001</v>
      </c>
      <c r="AD59">
        <v>0.88100000000000001</v>
      </c>
      <c r="AE59">
        <v>0.872</v>
      </c>
      <c r="AF59">
        <v>0.14899999999999999</v>
      </c>
      <c r="AG59">
        <v>0.56299999999999994</v>
      </c>
      <c r="AH59">
        <v>0.124</v>
      </c>
      <c r="AJ59">
        <v>0.37</v>
      </c>
      <c r="AK59">
        <v>0.38300000000000001</v>
      </c>
      <c r="AL59">
        <v>0.13800000000000001</v>
      </c>
      <c r="AM59">
        <v>0.377</v>
      </c>
      <c r="AN59">
        <v>0.13700000000000001</v>
      </c>
      <c r="AO59">
        <v>0.41299999999999998</v>
      </c>
      <c r="AP59">
        <v>0.156</v>
      </c>
      <c r="AQ59">
        <v>0.437</v>
      </c>
      <c r="AR59">
        <v>0.13500000000000001</v>
      </c>
      <c r="AS59">
        <v>0.46300000000000002</v>
      </c>
      <c r="AT59">
        <v>0.151</v>
      </c>
      <c r="AU59">
        <v>0.82499999999999996</v>
      </c>
      <c r="AV59">
        <v>0.223</v>
      </c>
      <c r="AW59">
        <v>0.97</v>
      </c>
      <c r="AX59">
        <v>0.33200000000000002</v>
      </c>
      <c r="AY59">
        <v>0.42199999999999999</v>
      </c>
      <c r="AZ59">
        <v>0.32800000000000001</v>
      </c>
      <c r="BA59">
        <v>0.19900000000000001</v>
      </c>
      <c r="BB59">
        <v>5.2999999999999999E-2</v>
      </c>
      <c r="BC59">
        <v>0.748</v>
      </c>
      <c r="BD59">
        <v>0.66200000000000003</v>
      </c>
      <c r="BE59">
        <v>0.191</v>
      </c>
      <c r="BF59">
        <v>0.71199999999999997</v>
      </c>
      <c r="BG59">
        <v>0.98599999999999999</v>
      </c>
      <c r="BH59">
        <v>0.314</v>
      </c>
      <c r="BI59">
        <v>1.282</v>
      </c>
      <c r="BJ59">
        <v>0.38600000000000001</v>
      </c>
      <c r="BK59">
        <v>8.7999999999999995E-2</v>
      </c>
      <c r="BL59">
        <v>0.48599999999999999</v>
      </c>
      <c r="BM59">
        <v>0.40899999999999997</v>
      </c>
      <c r="BN59">
        <v>0.51600000000000001</v>
      </c>
      <c r="BO59">
        <v>0.29499999999999998</v>
      </c>
      <c r="BP59">
        <v>0.30399999999999999</v>
      </c>
      <c r="BQ59">
        <v>0.24</v>
      </c>
      <c r="BR59">
        <v>0.17199999999999999</v>
      </c>
      <c r="BS59">
        <v>0.70499999999999996</v>
      </c>
      <c r="BV59">
        <v>0.55800000000000005</v>
      </c>
      <c r="BW59">
        <v>0.19700000000000001</v>
      </c>
      <c r="BX59">
        <v>0.60799999999999998</v>
      </c>
      <c r="BY59">
        <v>0.56000000000000005</v>
      </c>
      <c r="BZ59">
        <v>1.9E-2</v>
      </c>
      <c r="CA59">
        <v>0.9</v>
      </c>
      <c r="CB59">
        <v>0.67400000000000004</v>
      </c>
      <c r="CC59">
        <v>1.0329999999999999</v>
      </c>
      <c r="CD59">
        <v>0.70799999999999996</v>
      </c>
    </row>
    <row r="60" spans="1:82" x14ac:dyDescent="0.3">
      <c r="A60" t="s">
        <v>44</v>
      </c>
      <c r="D60">
        <v>2.0699999999999998</v>
      </c>
      <c r="E60">
        <v>1.1299999999999999</v>
      </c>
      <c r="F60">
        <v>0.45300000000000001</v>
      </c>
      <c r="G60">
        <v>0.61699999999999999</v>
      </c>
      <c r="H60">
        <v>0.80800000000000005</v>
      </c>
      <c r="I60">
        <v>0.64</v>
      </c>
      <c r="J60">
        <v>0.55700000000000005</v>
      </c>
      <c r="M60">
        <v>0.72199999999999998</v>
      </c>
      <c r="O60">
        <v>0.39700000000000002</v>
      </c>
      <c r="P60">
        <v>0.66</v>
      </c>
      <c r="Q60">
        <v>0.24</v>
      </c>
      <c r="S60">
        <v>0.34799999999999998</v>
      </c>
      <c r="T60">
        <v>0.433</v>
      </c>
      <c r="U60">
        <v>0.309</v>
      </c>
      <c r="V60">
        <v>0.52600000000000002</v>
      </c>
      <c r="W60">
        <v>0.433</v>
      </c>
      <c r="X60">
        <v>0.56000000000000005</v>
      </c>
      <c r="Y60">
        <v>0.496</v>
      </c>
      <c r="Z60">
        <v>0.54200000000000004</v>
      </c>
      <c r="AA60">
        <v>0.82699999999999996</v>
      </c>
      <c r="AB60">
        <v>0.442</v>
      </c>
      <c r="AC60">
        <v>0.48599999999999999</v>
      </c>
      <c r="AD60">
        <v>1.448</v>
      </c>
      <c r="AE60">
        <v>1.5760000000000001</v>
      </c>
      <c r="AF60">
        <v>0.27</v>
      </c>
      <c r="AG60">
        <v>1.2170000000000001</v>
      </c>
      <c r="AH60">
        <v>0.30199999999999999</v>
      </c>
      <c r="AJ60">
        <v>0.54700000000000004</v>
      </c>
      <c r="AK60">
        <v>0.621</v>
      </c>
      <c r="AL60">
        <v>0.224</v>
      </c>
      <c r="AM60">
        <v>0.61099999999999999</v>
      </c>
      <c r="AN60">
        <v>0.222</v>
      </c>
      <c r="AO60">
        <v>0.67</v>
      </c>
      <c r="AP60">
        <v>0.253</v>
      </c>
      <c r="AQ60">
        <v>0.70199999999999996</v>
      </c>
      <c r="AR60">
        <v>0.217</v>
      </c>
      <c r="AS60">
        <v>0.74299999999999999</v>
      </c>
      <c r="AT60">
        <v>0.24199999999999999</v>
      </c>
      <c r="AU60">
        <v>1.419</v>
      </c>
      <c r="AV60">
        <v>0.38400000000000001</v>
      </c>
      <c r="AW60">
        <v>1.3080000000000001</v>
      </c>
      <c r="AX60">
        <v>0.54900000000000004</v>
      </c>
      <c r="AY60">
        <v>0.67700000000000005</v>
      </c>
      <c r="AZ60">
        <v>0.46400000000000002</v>
      </c>
      <c r="BA60">
        <v>0.32300000000000001</v>
      </c>
      <c r="BB60">
        <v>8.5999999999999993E-2</v>
      </c>
      <c r="BC60">
        <v>1.133</v>
      </c>
      <c r="BD60">
        <v>1.0029999999999999</v>
      </c>
      <c r="BE60">
        <v>0.28899999999999998</v>
      </c>
      <c r="BF60">
        <v>1.0780000000000001</v>
      </c>
      <c r="BG60">
        <v>0.72599999999999998</v>
      </c>
      <c r="BH60">
        <v>0.23100000000000001</v>
      </c>
      <c r="BI60">
        <v>0.71</v>
      </c>
      <c r="BJ60">
        <v>0.61899999999999999</v>
      </c>
      <c r="BK60">
        <v>0.14099999999999999</v>
      </c>
      <c r="BL60">
        <v>0.77900000000000003</v>
      </c>
      <c r="BM60">
        <v>0.65500000000000003</v>
      </c>
      <c r="BN60">
        <v>0.77600000000000002</v>
      </c>
      <c r="BO60">
        <v>0.24399999999999999</v>
      </c>
      <c r="BP60">
        <v>0.252</v>
      </c>
      <c r="BQ60">
        <v>0.19900000000000001</v>
      </c>
      <c r="BR60">
        <v>0.219</v>
      </c>
      <c r="BS60">
        <v>0.65500000000000003</v>
      </c>
      <c r="BV60">
        <v>0.51900000000000002</v>
      </c>
      <c r="BW60">
        <v>0.183</v>
      </c>
      <c r="BX60">
        <v>0.56499999999999995</v>
      </c>
      <c r="BY60">
        <v>0.46500000000000002</v>
      </c>
      <c r="BZ60">
        <v>0.02</v>
      </c>
      <c r="CA60">
        <v>0.83599999999999997</v>
      </c>
      <c r="CB60">
        <v>0.626</v>
      </c>
      <c r="CC60">
        <v>0.74299999999999999</v>
      </c>
      <c r="CD60">
        <v>0.51900000000000002</v>
      </c>
    </row>
    <row r="61" spans="1:82" x14ac:dyDescent="0.3">
      <c r="A61" t="s">
        <v>45</v>
      </c>
      <c r="D61">
        <v>3.9950000000000001</v>
      </c>
      <c r="E61">
        <v>2.8740000000000001</v>
      </c>
      <c r="F61">
        <v>1.871</v>
      </c>
      <c r="G61">
        <v>4.7430000000000003</v>
      </c>
      <c r="H61">
        <v>4.9459999999999997</v>
      </c>
      <c r="I61">
        <v>3.9980000000000002</v>
      </c>
      <c r="J61">
        <v>3.6629999999999998</v>
      </c>
      <c r="M61">
        <v>4.3280000000000003</v>
      </c>
      <c r="O61">
        <v>2.9580000000000002</v>
      </c>
      <c r="P61">
        <v>5.0730000000000004</v>
      </c>
      <c r="Q61">
        <v>1.847</v>
      </c>
      <c r="S61">
        <v>2.06</v>
      </c>
      <c r="T61">
        <v>2.6179999999999999</v>
      </c>
      <c r="U61">
        <v>1.8939999999999999</v>
      </c>
      <c r="V61">
        <v>2.843</v>
      </c>
      <c r="W61">
        <v>2.75</v>
      </c>
      <c r="X61">
        <v>2.294</v>
      </c>
      <c r="Y61">
        <v>2.4569999999999999</v>
      </c>
      <c r="Z61">
        <v>2.5270000000000001</v>
      </c>
      <c r="AA61">
        <v>3.1389999999999998</v>
      </c>
      <c r="AB61">
        <v>2.6030000000000002</v>
      </c>
      <c r="AC61">
        <v>2.8610000000000002</v>
      </c>
      <c r="AD61">
        <v>3.7120000000000002</v>
      </c>
      <c r="AE61">
        <v>3.7480000000000002</v>
      </c>
      <c r="AF61">
        <v>0.64200000000000002</v>
      </c>
      <c r="AG61">
        <v>2.83</v>
      </c>
      <c r="AH61">
        <v>0.623</v>
      </c>
      <c r="AJ61">
        <v>3.1619999999999999</v>
      </c>
      <c r="AK61">
        <v>1.288</v>
      </c>
      <c r="AL61">
        <v>0.46400000000000002</v>
      </c>
      <c r="AM61">
        <v>1.268</v>
      </c>
      <c r="AN61">
        <v>0.46</v>
      </c>
      <c r="AO61">
        <v>1.389</v>
      </c>
      <c r="AP61">
        <v>0.52400000000000002</v>
      </c>
      <c r="AQ61">
        <v>1.528</v>
      </c>
      <c r="AR61">
        <v>0.47199999999999998</v>
      </c>
      <c r="AS61">
        <v>1.6180000000000001</v>
      </c>
      <c r="AT61">
        <v>0.52600000000000002</v>
      </c>
      <c r="AU61">
        <v>2.5649999999999999</v>
      </c>
      <c r="AV61">
        <v>0.69499999999999995</v>
      </c>
      <c r="AW61">
        <v>1.8540000000000001</v>
      </c>
      <c r="AX61">
        <v>1.097</v>
      </c>
      <c r="AY61">
        <v>1.4730000000000001</v>
      </c>
      <c r="AZ61">
        <v>2.7029999999999998</v>
      </c>
      <c r="BA61">
        <v>0.67</v>
      </c>
      <c r="BB61">
        <v>0.17699999999999999</v>
      </c>
      <c r="BC61">
        <v>2.0459999999999998</v>
      </c>
      <c r="BD61">
        <v>1.8109999999999999</v>
      </c>
      <c r="BE61">
        <v>0.52200000000000002</v>
      </c>
      <c r="BF61">
        <v>1.948</v>
      </c>
      <c r="BG61">
        <v>2.3959999999999999</v>
      </c>
      <c r="BH61">
        <v>0.76300000000000001</v>
      </c>
      <c r="BI61">
        <v>2.5990000000000002</v>
      </c>
      <c r="BJ61">
        <v>2.5880000000000001</v>
      </c>
      <c r="BK61">
        <v>0.59099999999999997</v>
      </c>
      <c r="BL61">
        <v>3.2610000000000001</v>
      </c>
      <c r="BM61">
        <v>2.7410000000000001</v>
      </c>
      <c r="BN61">
        <v>1.825</v>
      </c>
      <c r="BO61">
        <v>0.63600000000000001</v>
      </c>
      <c r="BP61">
        <v>0.65500000000000003</v>
      </c>
      <c r="BQ61">
        <v>0.51800000000000002</v>
      </c>
      <c r="BR61">
        <v>0.438</v>
      </c>
      <c r="BS61">
        <v>1.768</v>
      </c>
      <c r="BV61">
        <v>1.4</v>
      </c>
      <c r="BW61">
        <v>0.49299999999999999</v>
      </c>
      <c r="BX61">
        <v>1.5249999999999999</v>
      </c>
      <c r="BY61">
        <v>1.4550000000000001</v>
      </c>
      <c r="BZ61">
        <v>5.2999999999999999E-2</v>
      </c>
      <c r="CA61">
        <v>2.2549999999999999</v>
      </c>
      <c r="CB61">
        <v>1.6890000000000001</v>
      </c>
      <c r="CC61">
        <v>2.4390000000000001</v>
      </c>
      <c r="CD61">
        <v>1.6259999999999999</v>
      </c>
    </row>
    <row r="62" spans="1:82" x14ac:dyDescent="0.3">
      <c r="A62" t="s">
        <v>46</v>
      </c>
      <c r="D62">
        <v>1.4239999999999999</v>
      </c>
      <c r="E62">
        <v>0.89800000000000002</v>
      </c>
      <c r="F62">
        <v>0.30599999999999999</v>
      </c>
      <c r="G62">
        <v>0.495</v>
      </c>
      <c r="H62">
        <v>0.621</v>
      </c>
      <c r="I62">
        <v>0.52800000000000002</v>
      </c>
      <c r="J62">
        <v>0.45500000000000002</v>
      </c>
      <c r="M62">
        <v>0.56899999999999995</v>
      </c>
      <c r="O62">
        <v>0.33</v>
      </c>
      <c r="P62">
        <v>0.53</v>
      </c>
      <c r="Q62">
        <v>0.193</v>
      </c>
      <c r="S62">
        <v>0.26200000000000001</v>
      </c>
      <c r="T62">
        <v>0.33300000000000002</v>
      </c>
      <c r="U62">
        <v>0.24199999999999999</v>
      </c>
      <c r="V62">
        <v>0.34599999999999997</v>
      </c>
      <c r="W62">
        <v>0.33400000000000002</v>
      </c>
      <c r="X62">
        <v>0.41599999999999998</v>
      </c>
      <c r="Y62">
        <v>0.33300000000000002</v>
      </c>
      <c r="Z62">
        <v>0.42599999999999999</v>
      </c>
      <c r="AA62">
        <v>0.68</v>
      </c>
      <c r="AB62">
        <v>0.30199999999999999</v>
      </c>
      <c r="AC62">
        <v>0.33100000000000002</v>
      </c>
      <c r="AD62">
        <v>0.84099999999999997</v>
      </c>
      <c r="AE62">
        <v>0.94699999999999995</v>
      </c>
      <c r="AF62">
        <v>0.16200000000000001</v>
      </c>
      <c r="AG62">
        <v>0.64200000000000002</v>
      </c>
      <c r="AH62">
        <v>0.14699999999999999</v>
      </c>
      <c r="AJ62">
        <v>0.39500000000000002</v>
      </c>
      <c r="AK62">
        <v>0.30099999999999999</v>
      </c>
      <c r="AL62">
        <v>0.108</v>
      </c>
      <c r="AM62">
        <v>0.29599999999999999</v>
      </c>
      <c r="AN62">
        <v>0.108</v>
      </c>
      <c r="AO62">
        <v>0.32500000000000001</v>
      </c>
      <c r="AP62">
        <v>0.122</v>
      </c>
      <c r="AQ62">
        <v>0.36899999999999999</v>
      </c>
      <c r="AR62">
        <v>0.114</v>
      </c>
      <c r="AS62">
        <v>0.39100000000000001</v>
      </c>
      <c r="AT62">
        <v>0.127</v>
      </c>
      <c r="AU62">
        <v>0.67200000000000004</v>
      </c>
      <c r="AV62">
        <v>0.182</v>
      </c>
      <c r="AW62">
        <v>0.875</v>
      </c>
      <c r="AX62">
        <v>0.26700000000000002</v>
      </c>
      <c r="AY62">
        <v>0.35599999999999998</v>
      </c>
      <c r="AZ62">
        <v>0.34399999999999997</v>
      </c>
      <c r="BA62">
        <v>0.157</v>
      </c>
      <c r="BB62">
        <v>4.1000000000000002E-2</v>
      </c>
      <c r="BC62">
        <v>1.0309999999999999</v>
      </c>
      <c r="BD62">
        <v>0.91200000000000003</v>
      </c>
      <c r="BE62">
        <v>0.26300000000000001</v>
      </c>
      <c r="BF62">
        <v>0.98099999999999998</v>
      </c>
      <c r="BG62">
        <v>0.28699999999999998</v>
      </c>
      <c r="BH62">
        <v>9.1999999999999998E-2</v>
      </c>
      <c r="BI62">
        <v>0.27100000000000002</v>
      </c>
      <c r="BJ62">
        <v>0.35899999999999999</v>
      </c>
      <c r="BK62">
        <v>8.2000000000000003E-2</v>
      </c>
      <c r="BL62">
        <v>0.45200000000000001</v>
      </c>
      <c r="BM62">
        <v>0.38</v>
      </c>
      <c r="BN62">
        <v>0.44</v>
      </c>
      <c r="BO62">
        <v>0.127</v>
      </c>
      <c r="BP62">
        <v>0.13100000000000001</v>
      </c>
      <c r="BQ62">
        <v>0.10299999999999999</v>
      </c>
      <c r="BR62">
        <v>8.5000000000000006E-2</v>
      </c>
      <c r="BS62">
        <v>0.38600000000000001</v>
      </c>
      <c r="BV62">
        <v>0.30599999999999999</v>
      </c>
      <c r="BW62">
        <v>0.108</v>
      </c>
      <c r="BX62">
        <v>0.33300000000000002</v>
      </c>
      <c r="BY62">
        <v>0.217</v>
      </c>
      <c r="BZ62">
        <v>8.9999999999999993E-3</v>
      </c>
      <c r="CA62">
        <v>0.49199999999999999</v>
      </c>
      <c r="CB62">
        <v>0.36899999999999999</v>
      </c>
      <c r="CC62">
        <v>0.34599999999999997</v>
      </c>
      <c r="CD62">
        <v>0.29299999999999998</v>
      </c>
    </row>
    <row r="63" spans="1:82" x14ac:dyDescent="0.3">
      <c r="A63" t="s">
        <v>47</v>
      </c>
      <c r="D63">
        <v>1.2310000000000001</v>
      </c>
      <c r="E63">
        <v>0.88200000000000001</v>
      </c>
      <c r="F63">
        <v>0.67400000000000004</v>
      </c>
      <c r="G63">
        <v>1.4590000000000001</v>
      </c>
      <c r="H63">
        <v>1.68</v>
      </c>
      <c r="I63">
        <v>1.2889999999999999</v>
      </c>
      <c r="J63">
        <v>1.1659999999999999</v>
      </c>
      <c r="M63">
        <v>2.0750000000000002</v>
      </c>
      <c r="O63">
        <v>1.01</v>
      </c>
      <c r="P63">
        <v>1.5609999999999999</v>
      </c>
      <c r="Q63">
        <v>0.56799999999999995</v>
      </c>
      <c r="S63">
        <v>0.68200000000000005</v>
      </c>
      <c r="T63">
        <v>0.86899999999999999</v>
      </c>
      <c r="U63">
        <v>0.626</v>
      </c>
      <c r="V63">
        <v>0.97099999999999997</v>
      </c>
      <c r="W63">
        <v>0.91800000000000004</v>
      </c>
      <c r="X63">
        <v>0.80400000000000005</v>
      </c>
      <c r="Y63">
        <v>0.96499999999999997</v>
      </c>
      <c r="Z63">
        <v>0.85099999999999998</v>
      </c>
      <c r="AA63">
        <v>1.014</v>
      </c>
      <c r="AB63">
        <v>0.90900000000000003</v>
      </c>
      <c r="AC63">
        <v>0.999</v>
      </c>
      <c r="AD63">
        <v>0.93400000000000005</v>
      </c>
      <c r="AE63">
        <v>0.98199999999999998</v>
      </c>
      <c r="AF63">
        <v>0.16800000000000001</v>
      </c>
      <c r="AG63">
        <v>0.45100000000000001</v>
      </c>
      <c r="AH63">
        <v>9.6000000000000002E-2</v>
      </c>
      <c r="AJ63">
        <v>1.0549999999999999</v>
      </c>
      <c r="AK63">
        <v>0.311</v>
      </c>
      <c r="AL63">
        <v>0.112</v>
      </c>
      <c r="AM63">
        <v>0.30599999999999999</v>
      </c>
      <c r="AN63">
        <v>0.111</v>
      </c>
      <c r="AO63">
        <v>0.33500000000000002</v>
      </c>
      <c r="AP63">
        <v>0.127</v>
      </c>
      <c r="AQ63">
        <v>0.35199999999999998</v>
      </c>
      <c r="AR63">
        <v>0.109</v>
      </c>
      <c r="AS63">
        <v>0.372</v>
      </c>
      <c r="AT63">
        <v>0.121</v>
      </c>
      <c r="AU63">
        <v>0.51900000000000002</v>
      </c>
      <c r="AV63">
        <v>0.14000000000000001</v>
      </c>
      <c r="AW63">
        <v>0.66800000000000004</v>
      </c>
      <c r="AX63">
        <v>0.27800000000000002</v>
      </c>
      <c r="AY63">
        <v>0.33900000000000002</v>
      </c>
      <c r="AZ63">
        <v>0.91</v>
      </c>
      <c r="BA63">
        <v>0.16200000000000001</v>
      </c>
      <c r="BB63">
        <v>4.2999999999999997E-2</v>
      </c>
      <c r="BC63">
        <v>0.50700000000000001</v>
      </c>
      <c r="BD63">
        <v>0.44900000000000001</v>
      </c>
      <c r="BE63">
        <v>0.129</v>
      </c>
      <c r="BF63">
        <v>0.48199999999999998</v>
      </c>
      <c r="BG63">
        <v>0.877</v>
      </c>
      <c r="BH63">
        <v>0.27900000000000003</v>
      </c>
      <c r="BI63">
        <v>0.91100000000000003</v>
      </c>
      <c r="BJ63">
        <v>1.1779999999999999</v>
      </c>
      <c r="BK63">
        <v>0.26900000000000002</v>
      </c>
      <c r="BL63">
        <v>1.484</v>
      </c>
      <c r="BM63">
        <v>1.2470000000000001</v>
      </c>
      <c r="BN63">
        <v>1.123</v>
      </c>
      <c r="BO63">
        <v>0.29199999999999998</v>
      </c>
      <c r="BP63">
        <v>0.30099999999999999</v>
      </c>
      <c r="BQ63">
        <v>0.23799999999999999</v>
      </c>
      <c r="BR63">
        <v>0.18099999999999999</v>
      </c>
      <c r="BS63">
        <v>0.82199999999999995</v>
      </c>
      <c r="BV63">
        <v>0.65100000000000002</v>
      </c>
      <c r="BW63">
        <v>0.22900000000000001</v>
      </c>
      <c r="BX63">
        <v>0.70899999999999996</v>
      </c>
      <c r="BY63">
        <v>0.746</v>
      </c>
      <c r="BZ63">
        <v>2.4E-2</v>
      </c>
      <c r="CA63">
        <v>1.048</v>
      </c>
      <c r="CB63">
        <v>0.78500000000000003</v>
      </c>
      <c r="CC63">
        <v>0.85199999999999998</v>
      </c>
      <c r="CD63">
        <v>0.60799999999999998</v>
      </c>
    </row>
    <row r="64" spans="1:82" x14ac:dyDescent="0.3">
      <c r="A64" t="s">
        <v>48</v>
      </c>
      <c r="D64">
        <v>1.1020000000000001</v>
      </c>
      <c r="E64">
        <v>0.68400000000000005</v>
      </c>
      <c r="F64">
        <v>0.34100000000000003</v>
      </c>
      <c r="G64">
        <v>0.66700000000000004</v>
      </c>
      <c r="H64">
        <v>0.66300000000000003</v>
      </c>
      <c r="I64">
        <v>0.58599999999999997</v>
      </c>
      <c r="J64">
        <v>0.54</v>
      </c>
      <c r="M64">
        <v>0.62</v>
      </c>
      <c r="O64">
        <v>0.41299999999999998</v>
      </c>
      <c r="P64">
        <v>0.71299999999999997</v>
      </c>
      <c r="Q64">
        <v>0.26</v>
      </c>
      <c r="S64">
        <v>0.31</v>
      </c>
      <c r="T64">
        <v>0.40200000000000002</v>
      </c>
      <c r="U64">
        <v>0.28299999999999997</v>
      </c>
      <c r="V64">
        <v>0.46800000000000003</v>
      </c>
      <c r="W64">
        <v>0.41899999999999998</v>
      </c>
      <c r="X64">
        <v>0.45800000000000002</v>
      </c>
      <c r="Y64">
        <v>0.434</v>
      </c>
      <c r="Z64">
        <v>0.48399999999999999</v>
      </c>
      <c r="AA64">
        <v>0.68100000000000005</v>
      </c>
      <c r="AB64">
        <v>0.41699999999999998</v>
      </c>
      <c r="AC64">
        <v>0.45800000000000002</v>
      </c>
      <c r="AD64">
        <v>0.75</v>
      </c>
      <c r="AE64">
        <v>0.89</v>
      </c>
      <c r="AF64">
        <v>0.152</v>
      </c>
      <c r="AG64">
        <v>0.70499999999999996</v>
      </c>
      <c r="AH64">
        <v>0.151</v>
      </c>
      <c r="AJ64">
        <v>0.502</v>
      </c>
      <c r="AK64">
        <v>0.34699999999999998</v>
      </c>
      <c r="AL64">
        <v>0.125</v>
      </c>
      <c r="AM64">
        <v>0.34200000000000003</v>
      </c>
      <c r="AN64">
        <v>0.124</v>
      </c>
      <c r="AO64">
        <v>0.375</v>
      </c>
      <c r="AP64">
        <v>0.14099999999999999</v>
      </c>
      <c r="AQ64">
        <v>0.38800000000000001</v>
      </c>
      <c r="AR64">
        <v>0.12</v>
      </c>
      <c r="AS64">
        <v>0.41099999999999998</v>
      </c>
      <c r="AT64">
        <v>0.13400000000000001</v>
      </c>
      <c r="AU64">
        <v>0.77800000000000002</v>
      </c>
      <c r="AV64">
        <v>0.21099999999999999</v>
      </c>
      <c r="AW64">
        <v>0.66200000000000003</v>
      </c>
      <c r="AX64">
        <v>0.31</v>
      </c>
      <c r="AY64">
        <v>0.374</v>
      </c>
      <c r="AZ64">
        <v>0.433</v>
      </c>
      <c r="BA64">
        <v>0.18099999999999999</v>
      </c>
      <c r="BB64">
        <v>4.8000000000000001E-2</v>
      </c>
      <c r="BC64">
        <v>0.68500000000000005</v>
      </c>
      <c r="BD64">
        <v>0.60599999999999998</v>
      </c>
      <c r="BE64">
        <v>0.17499999999999999</v>
      </c>
      <c r="BF64">
        <v>0.65200000000000002</v>
      </c>
      <c r="BG64">
        <v>0.64400000000000002</v>
      </c>
      <c r="BH64">
        <v>0.20499999999999999</v>
      </c>
      <c r="BI64">
        <v>0.78200000000000003</v>
      </c>
      <c r="BJ64">
        <v>0.41799999999999998</v>
      </c>
      <c r="BK64">
        <v>9.5000000000000001E-2</v>
      </c>
      <c r="BL64">
        <v>0.52700000000000002</v>
      </c>
      <c r="BM64">
        <v>0.443</v>
      </c>
      <c r="BN64">
        <v>0.46500000000000002</v>
      </c>
      <c r="BO64">
        <v>0.153</v>
      </c>
      <c r="BP64">
        <v>0.158</v>
      </c>
      <c r="BQ64">
        <v>0.125</v>
      </c>
      <c r="BR64">
        <v>0.156</v>
      </c>
      <c r="BS64">
        <v>0.44700000000000001</v>
      </c>
      <c r="BV64">
        <v>0.35399999999999998</v>
      </c>
      <c r="BW64">
        <v>0.125</v>
      </c>
      <c r="BX64">
        <v>0.38600000000000001</v>
      </c>
      <c r="BY64">
        <v>0.34100000000000003</v>
      </c>
      <c r="BZ64">
        <v>1.2E-2</v>
      </c>
      <c r="CA64">
        <v>0.57099999999999995</v>
      </c>
      <c r="CB64">
        <v>0.42799999999999999</v>
      </c>
      <c r="CC64">
        <v>0.46200000000000002</v>
      </c>
      <c r="CD64">
        <v>0.38400000000000001</v>
      </c>
    </row>
    <row r="66" spans="1:3" x14ac:dyDescent="0.3">
      <c r="A66" s="166" t="s">
        <v>623</v>
      </c>
      <c r="B66" s="167"/>
      <c r="C66" s="168"/>
    </row>
    <row r="67" spans="1:3" x14ac:dyDescent="0.3">
      <c r="A67" s="169"/>
      <c r="B67" s="170"/>
      <c r="C67" s="171"/>
    </row>
    <row r="68" spans="1:3" x14ac:dyDescent="0.3">
      <c r="A68" s="169"/>
      <c r="B68" s="170"/>
      <c r="C68" s="171"/>
    </row>
    <row r="69" spans="1:3" x14ac:dyDescent="0.3">
      <c r="A69" s="172"/>
      <c r="B69" s="173"/>
      <c r="C69" s="174"/>
    </row>
    <row r="70" spans="1:3" x14ac:dyDescent="0.3">
      <c r="A70" s="175"/>
      <c r="B70" s="176"/>
      <c r="C70" s="177"/>
    </row>
    <row r="71" spans="1:3" x14ac:dyDescent="0.3">
      <c r="A71" s="69" t="s">
        <v>619</v>
      </c>
      <c r="B71"/>
      <c r="C71"/>
    </row>
    <row r="72" spans="1:3" x14ac:dyDescent="0.3">
      <c r="A72" s="69" t="s">
        <v>620</v>
      </c>
      <c r="B72"/>
      <c r="C72"/>
    </row>
    <row r="73" spans="1:3" x14ac:dyDescent="0.3">
      <c r="B73"/>
      <c r="C73"/>
    </row>
    <row r="74" spans="1:3" ht="15" customHeight="1" x14ac:dyDescent="0.3">
      <c r="A74" s="166" t="s">
        <v>639</v>
      </c>
      <c r="B74" s="167"/>
      <c r="C74" s="168"/>
    </row>
    <row r="75" spans="1:3" ht="15" customHeight="1" x14ac:dyDescent="0.3">
      <c r="A75" s="185"/>
      <c r="B75" s="186"/>
      <c r="C75" s="187"/>
    </row>
    <row r="76" spans="1:3" ht="15" customHeight="1" x14ac:dyDescent="0.3">
      <c r="A76" s="69" t="s">
        <v>640</v>
      </c>
    </row>
    <row r="78" spans="1:3" x14ac:dyDescent="0.3">
      <c r="A78" s="157" t="s">
        <v>621</v>
      </c>
      <c r="B78" s="158"/>
      <c r="C78" s="159"/>
    </row>
    <row r="79" spans="1:3" x14ac:dyDescent="0.3">
      <c r="A79" s="160"/>
      <c r="B79" s="161"/>
      <c r="C79" s="162"/>
    </row>
    <row r="80" spans="1:3" x14ac:dyDescent="0.3">
      <c r="A80" s="163"/>
      <c r="B80" s="164"/>
      <c r="C80" s="165"/>
    </row>
    <row r="81" spans="1:1" x14ac:dyDescent="0.3">
      <c r="A81" s="69" t="s">
        <v>622</v>
      </c>
    </row>
  </sheetData>
  <sheetProtection password="E334" sheet="1" objects="1" scenarios="1"/>
  <mergeCells count="23">
    <mergeCell ref="A74:C75"/>
    <mergeCell ref="A78:C80"/>
    <mergeCell ref="A66:C70"/>
    <mergeCell ref="CC1:CD1"/>
    <mergeCell ref="AQ1:AT1"/>
    <mergeCell ref="AU1:AV1"/>
    <mergeCell ref="AW1:BB1"/>
    <mergeCell ref="BC1:BF1"/>
    <mergeCell ref="BG1:BI1"/>
    <mergeCell ref="BJ1:BN1"/>
    <mergeCell ref="A3:C3"/>
    <mergeCell ref="BO1:BZ1"/>
    <mergeCell ref="CA1:CB1"/>
    <mergeCell ref="AK1:AP1"/>
    <mergeCell ref="D1:L1"/>
    <mergeCell ref="M1:O1"/>
    <mergeCell ref="B54:B55"/>
    <mergeCell ref="P1:W1"/>
    <mergeCell ref="X1:AC1"/>
    <mergeCell ref="AD1:AJ1"/>
    <mergeCell ref="A1:A2"/>
    <mergeCell ref="B1:C1"/>
    <mergeCell ref="B2:C2"/>
  </mergeCells>
  <hyperlinks>
    <hyperlink ref="A78:C80" r:id="rId1" display="Мы выбираем мир без насилия, здоровье и жизнь! " xr:uid="{00000000-0004-0000-0300-000000000000}"/>
  </hyperlinks>
  <pageMargins left="0.7" right="0.7" top="0.75" bottom="0.75" header="0.3" footer="0.3"/>
  <pageSetup paperSize="9" orientation="portrait" horizontalDpi="360" verticalDpi="36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81"/>
  <sheetViews>
    <sheetView tabSelected="1" zoomScaleNormal="100" workbookViewId="0">
      <pane xSplit="3" ySplit="2" topLeftCell="D41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4" x14ac:dyDescent="0.3"/>
  <cols>
    <col min="1" max="1" width="25.88671875" customWidth="1"/>
    <col min="2" max="2" width="11" style="6" customWidth="1"/>
    <col min="3" max="3" width="9.109375" style="6"/>
  </cols>
  <sheetData>
    <row r="1" spans="1:64" s="1" customFormat="1" x14ac:dyDescent="0.3">
      <c r="A1" s="178"/>
      <c r="B1" s="181" t="s">
        <v>612</v>
      </c>
      <c r="C1" s="181"/>
      <c r="D1" s="156" t="s">
        <v>204</v>
      </c>
      <c r="E1" s="156"/>
      <c r="F1" s="156"/>
      <c r="G1" s="156"/>
      <c r="H1" s="156" t="s">
        <v>206</v>
      </c>
      <c r="I1" s="156"/>
      <c r="J1" s="156" t="s">
        <v>207</v>
      </c>
      <c r="K1" s="156"/>
      <c r="L1" s="156"/>
      <c r="M1" s="156"/>
      <c r="N1" s="156" t="s">
        <v>212</v>
      </c>
      <c r="O1" s="156"/>
      <c r="P1" s="156"/>
      <c r="Q1" s="156" t="s">
        <v>216</v>
      </c>
      <c r="R1" s="156"/>
      <c r="S1" s="156"/>
      <c r="T1" s="156"/>
      <c r="U1" s="156"/>
      <c r="V1" s="156"/>
      <c r="W1" s="156"/>
      <c r="X1" s="156" t="s">
        <v>215</v>
      </c>
      <c r="Y1" s="156"/>
      <c r="Z1" s="156"/>
      <c r="AA1" s="156"/>
      <c r="AB1" s="156"/>
      <c r="AC1" s="156"/>
      <c r="AD1" s="156"/>
      <c r="AE1" s="156"/>
      <c r="AF1" s="156"/>
      <c r="AG1" s="156" t="s">
        <v>231</v>
      </c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 t="s">
        <v>252</v>
      </c>
      <c r="BB1" s="156"/>
      <c r="BC1" s="156" t="s">
        <v>253</v>
      </c>
      <c r="BD1" s="156"/>
      <c r="BE1" s="156"/>
      <c r="BF1" s="156" t="s">
        <v>257</v>
      </c>
      <c r="BG1" s="156"/>
      <c r="BH1" s="156"/>
      <c r="BI1" s="156" t="s">
        <v>255</v>
      </c>
      <c r="BJ1" s="156"/>
      <c r="BK1" s="156"/>
      <c r="BL1" s="156"/>
    </row>
    <row r="2" spans="1:64" x14ac:dyDescent="0.3">
      <c r="A2" s="179"/>
      <c r="B2" s="180" t="s">
        <v>613</v>
      </c>
      <c r="C2" s="180"/>
      <c r="D2" s="12" t="s">
        <v>71</v>
      </c>
      <c r="E2" s="11" t="s">
        <v>117</v>
      </c>
      <c r="F2" s="10" t="s">
        <v>87</v>
      </c>
      <c r="G2" s="13" t="s">
        <v>205</v>
      </c>
      <c r="H2" s="9" t="s">
        <v>71</v>
      </c>
      <c r="I2" s="22" t="s">
        <v>117</v>
      </c>
      <c r="J2" s="12" t="s">
        <v>208</v>
      </c>
      <c r="K2" s="11" t="s">
        <v>209</v>
      </c>
      <c r="L2" s="9" t="s">
        <v>210</v>
      </c>
      <c r="M2" s="22" t="s">
        <v>211</v>
      </c>
      <c r="N2" s="12" t="s">
        <v>67</v>
      </c>
      <c r="O2" s="11" t="s">
        <v>214</v>
      </c>
      <c r="P2" s="11" t="s">
        <v>213</v>
      </c>
      <c r="Q2" s="12" t="s">
        <v>218</v>
      </c>
      <c r="R2" s="12" t="s">
        <v>219</v>
      </c>
      <c r="S2" s="11" t="s">
        <v>217</v>
      </c>
      <c r="T2" s="11" t="s">
        <v>220</v>
      </c>
      <c r="U2" s="11" t="s">
        <v>221</v>
      </c>
      <c r="V2" s="11" t="s">
        <v>222</v>
      </c>
      <c r="W2" s="22" t="s">
        <v>154</v>
      </c>
      <c r="X2" s="11" t="s">
        <v>223</v>
      </c>
      <c r="Y2" s="151" t="s">
        <v>661</v>
      </c>
      <c r="Z2" s="11" t="s">
        <v>224</v>
      </c>
      <c r="AA2" s="11" t="s">
        <v>225</v>
      </c>
      <c r="AB2" s="11" t="s">
        <v>226</v>
      </c>
      <c r="AC2" s="11" t="s">
        <v>227</v>
      </c>
      <c r="AD2" s="11" t="s">
        <v>228</v>
      </c>
      <c r="AE2" s="11" t="s">
        <v>229</v>
      </c>
      <c r="AF2" s="11" t="s">
        <v>230</v>
      </c>
      <c r="AG2" s="12" t="s">
        <v>232</v>
      </c>
      <c r="AH2" s="11" t="s">
        <v>233</v>
      </c>
      <c r="AI2" s="12" t="s">
        <v>234</v>
      </c>
      <c r="AJ2" s="11" t="s">
        <v>235</v>
      </c>
      <c r="AK2" s="12" t="s">
        <v>236</v>
      </c>
      <c r="AL2" s="11" t="s">
        <v>237</v>
      </c>
      <c r="AM2" s="13" t="s">
        <v>247</v>
      </c>
      <c r="AN2" s="12" t="s">
        <v>238</v>
      </c>
      <c r="AO2" s="11" t="s">
        <v>239</v>
      </c>
      <c r="AP2" s="12" t="s">
        <v>240</v>
      </c>
      <c r="AQ2" s="11" t="s">
        <v>241</v>
      </c>
      <c r="AR2" s="12" t="s">
        <v>242</v>
      </c>
      <c r="AS2" s="11" t="s">
        <v>243</v>
      </c>
      <c r="AT2" s="13" t="s">
        <v>246</v>
      </c>
      <c r="AU2" s="12" t="s">
        <v>244</v>
      </c>
      <c r="AV2" s="11" t="s">
        <v>245</v>
      </c>
      <c r="AW2" s="12" t="s">
        <v>248</v>
      </c>
      <c r="AX2" s="11" t="s">
        <v>249</v>
      </c>
      <c r="AY2" s="12" t="s">
        <v>250</v>
      </c>
      <c r="AZ2" s="11" t="s">
        <v>251</v>
      </c>
      <c r="BA2" s="12" t="s">
        <v>67</v>
      </c>
      <c r="BB2" s="11" t="s">
        <v>122</v>
      </c>
      <c r="BC2" s="12" t="s">
        <v>71</v>
      </c>
      <c r="BD2" s="11" t="s">
        <v>117</v>
      </c>
      <c r="BE2" s="13" t="s">
        <v>81</v>
      </c>
      <c r="BF2" s="12" t="s">
        <v>71</v>
      </c>
      <c r="BG2" s="17" t="s">
        <v>254</v>
      </c>
      <c r="BH2" s="11" t="s">
        <v>117</v>
      </c>
      <c r="BI2" s="12" t="s">
        <v>71</v>
      </c>
      <c r="BJ2" s="11" t="s">
        <v>117</v>
      </c>
      <c r="BK2" s="13" t="s">
        <v>81</v>
      </c>
      <c r="BL2" s="9" t="s">
        <v>256</v>
      </c>
    </row>
    <row r="3" spans="1:64" x14ac:dyDescent="0.3">
      <c r="A3" s="182" t="s">
        <v>521</v>
      </c>
      <c r="B3" s="183"/>
      <c r="C3" s="18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</row>
    <row r="4" spans="1:64" s="37" customFormat="1" x14ac:dyDescent="0.3">
      <c r="A4" s="28" t="s">
        <v>1</v>
      </c>
      <c r="B4" s="40" t="s">
        <v>31</v>
      </c>
      <c r="C4" s="40" t="s">
        <v>470</v>
      </c>
    </row>
    <row r="5" spans="1:64" x14ac:dyDescent="0.3">
      <c r="A5" t="s">
        <v>5</v>
      </c>
      <c r="B5" s="6" t="s">
        <v>636</v>
      </c>
      <c r="D5">
        <v>78.86</v>
      </c>
      <c r="E5">
        <v>77.87</v>
      </c>
      <c r="F5">
        <v>79.98</v>
      </c>
      <c r="G5">
        <v>81.7</v>
      </c>
      <c r="H5">
        <v>11.27</v>
      </c>
      <c r="I5">
        <v>69.489999999999995</v>
      </c>
      <c r="J5">
        <v>67.5</v>
      </c>
      <c r="K5">
        <v>68.599999999999994</v>
      </c>
      <c r="L5">
        <v>8.5399999999999991</v>
      </c>
      <c r="M5">
        <v>62.55</v>
      </c>
      <c r="N5">
        <v>5.16</v>
      </c>
      <c r="O5">
        <v>4.6100000000000003</v>
      </c>
      <c r="P5">
        <v>7.25</v>
      </c>
      <c r="Q5">
        <v>84.55</v>
      </c>
      <c r="R5">
        <v>69.83</v>
      </c>
      <c r="S5">
        <v>70.010000000000005</v>
      </c>
      <c r="T5">
        <v>87.26</v>
      </c>
      <c r="U5">
        <v>71.12</v>
      </c>
      <c r="V5">
        <v>81.28</v>
      </c>
      <c r="W5">
        <v>50.52</v>
      </c>
      <c r="X5">
        <v>81.64</v>
      </c>
      <c r="Y5">
        <v>88.05</v>
      </c>
      <c r="Z5">
        <v>59.65</v>
      </c>
      <c r="AA5">
        <v>55.02</v>
      </c>
      <c r="AB5">
        <v>43.02</v>
      </c>
      <c r="AC5">
        <v>48.98</v>
      </c>
      <c r="AD5">
        <v>50.4</v>
      </c>
      <c r="AE5">
        <v>7.48</v>
      </c>
      <c r="AF5">
        <v>4.42</v>
      </c>
      <c r="AG5">
        <v>11.02</v>
      </c>
      <c r="AH5">
        <v>65.739999999999995</v>
      </c>
      <c r="AI5">
        <v>12.39</v>
      </c>
      <c r="AJ5">
        <v>64.650000000000006</v>
      </c>
      <c r="AK5">
        <v>11.75</v>
      </c>
      <c r="AL5">
        <v>66.94</v>
      </c>
      <c r="AM5">
        <v>78.040000000000006</v>
      </c>
      <c r="AN5">
        <v>10.06</v>
      </c>
      <c r="AO5">
        <v>61.2</v>
      </c>
      <c r="AP5">
        <v>11.33</v>
      </c>
      <c r="AQ5">
        <v>62.95</v>
      </c>
      <c r="AR5">
        <v>11.32</v>
      </c>
      <c r="AS5">
        <v>63.08</v>
      </c>
      <c r="AT5">
        <v>70.099999999999994</v>
      </c>
      <c r="AU5">
        <v>11.1</v>
      </c>
      <c r="AV5">
        <v>62.98</v>
      </c>
      <c r="AW5">
        <v>13.44</v>
      </c>
      <c r="AX5">
        <v>66.290000000000006</v>
      </c>
      <c r="AY5">
        <v>10.77</v>
      </c>
      <c r="AZ5">
        <v>66.569999999999993</v>
      </c>
      <c r="BA5">
        <v>10.4</v>
      </c>
      <c r="BB5">
        <v>69.64</v>
      </c>
      <c r="BC5">
        <v>10.98</v>
      </c>
      <c r="BD5">
        <v>71.540000000000006</v>
      </c>
      <c r="BE5">
        <v>80.319999999999993</v>
      </c>
      <c r="BF5">
        <v>9.0500000000000007</v>
      </c>
      <c r="BG5">
        <v>90.4</v>
      </c>
      <c r="BH5">
        <v>72.66</v>
      </c>
      <c r="BI5">
        <v>11.53</v>
      </c>
      <c r="BJ5">
        <v>60.21</v>
      </c>
      <c r="BK5">
        <v>66.72</v>
      </c>
      <c r="BL5">
        <v>10.28</v>
      </c>
    </row>
    <row r="6" spans="1:64" x14ac:dyDescent="0.3">
      <c r="A6" t="s">
        <v>0</v>
      </c>
      <c r="B6" s="6" t="s">
        <v>655</v>
      </c>
      <c r="D6">
        <v>81</v>
      </c>
      <c r="E6">
        <v>84</v>
      </c>
      <c r="F6">
        <v>77</v>
      </c>
      <c r="G6">
        <v>69</v>
      </c>
      <c r="H6">
        <v>341</v>
      </c>
      <c r="I6">
        <v>118</v>
      </c>
      <c r="J6">
        <v>147</v>
      </c>
      <c r="K6">
        <v>141</v>
      </c>
      <c r="L6">
        <v>446</v>
      </c>
      <c r="M6">
        <v>173</v>
      </c>
      <c r="N6">
        <v>436</v>
      </c>
      <c r="O6">
        <v>375</v>
      </c>
      <c r="P6">
        <v>330</v>
      </c>
      <c r="Q6">
        <v>76</v>
      </c>
      <c r="R6">
        <v>145</v>
      </c>
      <c r="S6">
        <v>116</v>
      </c>
      <c r="T6">
        <v>61</v>
      </c>
      <c r="U6">
        <v>146</v>
      </c>
      <c r="V6">
        <v>91</v>
      </c>
      <c r="W6">
        <v>271</v>
      </c>
      <c r="X6">
        <v>77</v>
      </c>
      <c r="Y6">
        <v>54</v>
      </c>
      <c r="Z6">
        <v>193</v>
      </c>
      <c r="AA6">
        <v>212</v>
      </c>
      <c r="AB6">
        <v>199</v>
      </c>
      <c r="AC6">
        <v>310</v>
      </c>
      <c r="AD6">
        <v>257</v>
      </c>
      <c r="AE6">
        <v>313</v>
      </c>
      <c r="AF6">
        <v>388</v>
      </c>
      <c r="AG6">
        <v>341</v>
      </c>
      <c r="AH6">
        <v>132</v>
      </c>
      <c r="AI6">
        <v>335</v>
      </c>
      <c r="AJ6">
        <v>136</v>
      </c>
      <c r="AK6">
        <v>333</v>
      </c>
      <c r="AL6">
        <v>127</v>
      </c>
      <c r="AM6">
        <v>82</v>
      </c>
      <c r="AN6">
        <v>343</v>
      </c>
      <c r="AO6">
        <v>149</v>
      </c>
      <c r="AP6">
        <v>347</v>
      </c>
      <c r="AQ6">
        <v>143</v>
      </c>
      <c r="AR6">
        <v>333</v>
      </c>
      <c r="AS6">
        <v>139</v>
      </c>
      <c r="AT6">
        <v>114</v>
      </c>
      <c r="AU6">
        <v>345</v>
      </c>
      <c r="AV6">
        <v>144</v>
      </c>
      <c r="AW6">
        <v>329</v>
      </c>
      <c r="AX6">
        <v>128</v>
      </c>
      <c r="AY6">
        <v>343</v>
      </c>
      <c r="AZ6">
        <v>129</v>
      </c>
      <c r="BA6">
        <v>353</v>
      </c>
      <c r="BB6">
        <v>116</v>
      </c>
      <c r="BC6">
        <v>341</v>
      </c>
      <c r="BD6">
        <v>110</v>
      </c>
      <c r="BE6">
        <v>71</v>
      </c>
      <c r="BF6">
        <v>347</v>
      </c>
      <c r="BG6">
        <v>30</v>
      </c>
      <c r="BH6">
        <v>105</v>
      </c>
      <c r="BI6">
        <v>364</v>
      </c>
      <c r="BJ6">
        <v>164</v>
      </c>
      <c r="BK6">
        <v>139</v>
      </c>
      <c r="BL6">
        <v>387</v>
      </c>
    </row>
    <row r="7" spans="1:64" x14ac:dyDescent="0.3">
      <c r="A7" t="s">
        <v>6</v>
      </c>
      <c r="B7" s="6" t="s">
        <v>637</v>
      </c>
      <c r="C7" s="6" t="s">
        <v>555</v>
      </c>
      <c r="D7">
        <v>5.42</v>
      </c>
      <c r="E7">
        <v>5.36</v>
      </c>
      <c r="F7">
        <v>5.22</v>
      </c>
      <c r="G7">
        <v>4.42</v>
      </c>
      <c r="H7" s="36">
        <v>24.55</v>
      </c>
      <c r="I7">
        <v>8.34</v>
      </c>
      <c r="J7" s="35">
        <v>12.95</v>
      </c>
      <c r="K7" s="35">
        <v>12.35</v>
      </c>
      <c r="L7" s="39">
        <v>36.49</v>
      </c>
      <c r="M7" s="35">
        <v>16.64</v>
      </c>
      <c r="N7" s="39">
        <v>34.54</v>
      </c>
      <c r="O7" s="39">
        <v>45.51</v>
      </c>
      <c r="P7" s="39">
        <v>47.01</v>
      </c>
      <c r="Q7">
        <v>8.08</v>
      </c>
      <c r="R7" s="35">
        <v>15.78</v>
      </c>
      <c r="S7">
        <v>8.15</v>
      </c>
      <c r="T7">
        <v>6.55</v>
      </c>
      <c r="U7" s="35">
        <v>12.68</v>
      </c>
      <c r="V7">
        <v>9.89</v>
      </c>
      <c r="W7" s="35">
        <v>17.190000000000001</v>
      </c>
      <c r="X7">
        <v>3.22</v>
      </c>
      <c r="Y7">
        <v>3.27</v>
      </c>
      <c r="Z7" s="35">
        <v>18.54</v>
      </c>
      <c r="AA7" s="35">
        <v>17.72</v>
      </c>
      <c r="AB7">
        <v>11.69</v>
      </c>
      <c r="AC7">
        <v>10.68</v>
      </c>
      <c r="AD7" s="35">
        <v>18.53</v>
      </c>
      <c r="AE7" s="39">
        <v>38.11</v>
      </c>
      <c r="AF7" s="41">
        <v>87.75</v>
      </c>
      <c r="AG7" s="36">
        <v>21.6</v>
      </c>
      <c r="AH7">
        <v>8.86</v>
      </c>
      <c r="AI7" s="36">
        <v>23.03</v>
      </c>
      <c r="AJ7">
        <v>9.34</v>
      </c>
      <c r="AK7" s="36">
        <v>23.58</v>
      </c>
      <c r="AL7">
        <v>8.67</v>
      </c>
      <c r="AM7">
        <v>5.22</v>
      </c>
      <c r="AN7" s="36">
        <v>20.96</v>
      </c>
      <c r="AO7">
        <v>9.06</v>
      </c>
      <c r="AP7" s="36">
        <v>21.42</v>
      </c>
      <c r="AQ7">
        <v>9.01</v>
      </c>
      <c r="AR7" s="36">
        <v>23.36</v>
      </c>
      <c r="AS7">
        <v>9.73</v>
      </c>
      <c r="AT7">
        <v>7.26</v>
      </c>
      <c r="AU7">
        <v>22</v>
      </c>
      <c r="AV7">
        <v>9.16</v>
      </c>
      <c r="AW7" s="36">
        <v>19.87</v>
      </c>
      <c r="AX7">
        <v>7.52</v>
      </c>
      <c r="AY7" s="35">
        <v>18.809999999999999</v>
      </c>
      <c r="AZ7">
        <v>7.05</v>
      </c>
      <c r="BA7" s="36">
        <v>25.8</v>
      </c>
      <c r="BB7">
        <v>9.02</v>
      </c>
      <c r="BC7" s="36">
        <v>26.12</v>
      </c>
      <c r="BD7">
        <v>7.6</v>
      </c>
      <c r="BE7">
        <v>5.47</v>
      </c>
      <c r="BF7" s="36">
        <v>23.86</v>
      </c>
      <c r="BG7">
        <v>3.04</v>
      </c>
      <c r="BH7">
        <v>7.02</v>
      </c>
      <c r="BI7" s="36">
        <v>19.3</v>
      </c>
      <c r="BJ7">
        <v>8.86</v>
      </c>
      <c r="BK7">
        <v>7.05</v>
      </c>
      <c r="BL7" s="36">
        <v>22.39</v>
      </c>
    </row>
    <row r="8" spans="1:64" x14ac:dyDescent="0.3">
      <c r="A8" t="s">
        <v>7</v>
      </c>
      <c r="B8" s="6" t="s">
        <v>455</v>
      </c>
      <c r="D8">
        <v>0.4</v>
      </c>
      <c r="E8">
        <v>0.22</v>
      </c>
      <c r="F8">
        <v>0.4</v>
      </c>
      <c r="G8">
        <v>0.35</v>
      </c>
      <c r="H8">
        <v>1.1599999999999999</v>
      </c>
      <c r="I8">
        <v>0.39</v>
      </c>
      <c r="J8">
        <v>6.8</v>
      </c>
      <c r="K8">
        <v>6.4</v>
      </c>
      <c r="L8" s="36">
        <v>19.940000000000001</v>
      </c>
      <c r="M8" s="35">
        <v>8.9700000000000006</v>
      </c>
      <c r="N8" s="36">
        <v>20.65</v>
      </c>
      <c r="O8" s="35">
        <v>8.9</v>
      </c>
      <c r="P8">
        <v>1.22</v>
      </c>
      <c r="Q8">
        <v>4.78</v>
      </c>
      <c r="R8" s="35">
        <v>8.7200000000000006</v>
      </c>
      <c r="S8">
        <v>8</v>
      </c>
      <c r="T8">
        <v>3.69</v>
      </c>
      <c r="U8" s="35">
        <v>9.99</v>
      </c>
      <c r="V8">
        <v>5.83</v>
      </c>
      <c r="W8" s="36">
        <v>20.18</v>
      </c>
      <c r="X8">
        <v>1.73</v>
      </c>
      <c r="Y8">
        <v>1.75</v>
      </c>
      <c r="Z8" s="35">
        <v>10.8</v>
      </c>
      <c r="AA8">
        <v>11</v>
      </c>
      <c r="AB8">
        <v>6.01</v>
      </c>
      <c r="AC8" s="39">
        <v>29.52</v>
      </c>
      <c r="AD8" s="36">
        <v>18.16</v>
      </c>
      <c r="AE8">
        <v>2.97</v>
      </c>
      <c r="AF8">
        <v>4</v>
      </c>
      <c r="AG8">
        <v>1.42</v>
      </c>
      <c r="AH8">
        <v>0.54</v>
      </c>
      <c r="AI8">
        <v>1.23</v>
      </c>
      <c r="AJ8">
        <v>0.46</v>
      </c>
      <c r="AK8">
        <v>0.83</v>
      </c>
      <c r="AL8">
        <v>0.5</v>
      </c>
      <c r="AM8">
        <v>0.6</v>
      </c>
      <c r="AN8">
        <v>1.1299999999999999</v>
      </c>
      <c r="AO8">
        <v>0.49</v>
      </c>
      <c r="AP8">
        <v>1.23</v>
      </c>
      <c r="AQ8">
        <v>0.65</v>
      </c>
      <c r="AR8">
        <v>0.85</v>
      </c>
      <c r="AS8">
        <v>0.35</v>
      </c>
      <c r="AT8">
        <v>0.28999999999999998</v>
      </c>
      <c r="AU8">
        <v>2.6</v>
      </c>
      <c r="AV8">
        <v>1.08</v>
      </c>
      <c r="AW8">
        <v>0.53</v>
      </c>
      <c r="AX8">
        <v>0.1</v>
      </c>
      <c r="AY8">
        <v>2.02</v>
      </c>
      <c r="AZ8">
        <v>0.76</v>
      </c>
      <c r="BA8">
        <v>1.06</v>
      </c>
      <c r="BB8">
        <v>0.38</v>
      </c>
      <c r="BC8">
        <v>1.53</v>
      </c>
      <c r="BD8">
        <v>0.4</v>
      </c>
      <c r="BE8">
        <v>0.22</v>
      </c>
      <c r="BF8">
        <v>1.1499999999999999</v>
      </c>
      <c r="BG8">
        <v>0.18</v>
      </c>
      <c r="BH8">
        <v>0.38</v>
      </c>
      <c r="BI8">
        <v>6.04</v>
      </c>
      <c r="BJ8">
        <v>2.59</v>
      </c>
      <c r="BK8">
        <v>2.77</v>
      </c>
      <c r="BL8">
        <v>6.69</v>
      </c>
    </row>
    <row r="9" spans="1:64" x14ac:dyDescent="0.3">
      <c r="A9" t="s">
        <v>8</v>
      </c>
      <c r="B9" s="6" t="s">
        <v>635</v>
      </c>
      <c r="D9">
        <v>14.45</v>
      </c>
      <c r="E9">
        <v>15.63</v>
      </c>
      <c r="F9">
        <v>13.62</v>
      </c>
      <c r="G9">
        <v>12.58</v>
      </c>
      <c r="H9">
        <v>60.37</v>
      </c>
      <c r="I9">
        <v>21.1</v>
      </c>
      <c r="J9">
        <v>11.05</v>
      </c>
      <c r="K9">
        <v>11.05</v>
      </c>
      <c r="L9">
        <v>30.16</v>
      </c>
      <c r="M9">
        <v>9.93</v>
      </c>
      <c r="N9">
        <v>35.19</v>
      </c>
      <c r="O9">
        <v>34.93</v>
      </c>
      <c r="P9">
        <v>38.369999999999997</v>
      </c>
      <c r="Q9">
        <v>1.88</v>
      </c>
      <c r="R9">
        <v>4.2699999999999996</v>
      </c>
      <c r="S9">
        <v>5.15</v>
      </c>
      <c r="T9">
        <v>1.8</v>
      </c>
      <c r="U9">
        <v>4.3899999999999997</v>
      </c>
      <c r="V9">
        <v>2</v>
      </c>
      <c r="W9">
        <v>10.49</v>
      </c>
      <c r="X9">
        <v>12.54</v>
      </c>
      <c r="Y9">
        <v>6.28</v>
      </c>
      <c r="Z9">
        <v>9.39</v>
      </c>
      <c r="AA9">
        <v>14.36</v>
      </c>
      <c r="AB9">
        <v>26.47</v>
      </c>
      <c r="AC9">
        <v>6.32</v>
      </c>
      <c r="AD9">
        <v>9.84</v>
      </c>
      <c r="AE9">
        <v>38.32</v>
      </c>
      <c r="AF9">
        <v>0</v>
      </c>
      <c r="AG9">
        <v>62.36</v>
      </c>
      <c r="AH9">
        <v>23.71</v>
      </c>
      <c r="AI9">
        <v>60.05</v>
      </c>
      <c r="AJ9">
        <v>24.46</v>
      </c>
      <c r="AK9">
        <v>60.01</v>
      </c>
      <c r="AL9">
        <v>22.8</v>
      </c>
      <c r="AM9">
        <v>14.5</v>
      </c>
      <c r="AN9">
        <v>64.19</v>
      </c>
      <c r="AO9">
        <v>27.91</v>
      </c>
      <c r="AP9">
        <v>62.55</v>
      </c>
      <c r="AQ9">
        <v>26.22</v>
      </c>
      <c r="AR9">
        <v>60.27</v>
      </c>
      <c r="AS9">
        <v>25.09</v>
      </c>
      <c r="AT9">
        <v>21.2</v>
      </c>
      <c r="AU9">
        <v>60.7</v>
      </c>
      <c r="AV9">
        <v>25.27</v>
      </c>
      <c r="AW9">
        <v>62.9</v>
      </c>
      <c r="AX9">
        <v>24.77</v>
      </c>
      <c r="AY9">
        <v>64.11</v>
      </c>
      <c r="AZ9">
        <v>24.02</v>
      </c>
      <c r="BA9">
        <v>60.08</v>
      </c>
      <c r="BB9">
        <v>20.13</v>
      </c>
      <c r="BC9">
        <v>58.29</v>
      </c>
      <c r="BD9">
        <v>19.649999999999999</v>
      </c>
      <c r="BE9">
        <v>12.41</v>
      </c>
      <c r="BF9">
        <v>62.62</v>
      </c>
      <c r="BG9">
        <v>5.94</v>
      </c>
      <c r="BH9">
        <v>19.149999999999999</v>
      </c>
      <c r="BI9">
        <v>60.65</v>
      </c>
      <c r="BJ9">
        <v>27.42</v>
      </c>
      <c r="BK9">
        <v>22.53</v>
      </c>
      <c r="BL9">
        <v>57.82</v>
      </c>
    </row>
    <row r="10" spans="1:64" x14ac:dyDescent="0.3">
      <c r="A10" t="s">
        <v>33</v>
      </c>
      <c r="B10" s="6" t="s">
        <v>468</v>
      </c>
      <c r="D10">
        <v>5.0999999999999996</v>
      </c>
      <c r="E10">
        <v>5.5</v>
      </c>
      <c r="F10">
        <v>4.5</v>
      </c>
      <c r="G10">
        <v>4.0999999999999996</v>
      </c>
      <c r="H10" s="39">
        <v>25.5</v>
      </c>
      <c r="I10">
        <v>8.3000000000000007</v>
      </c>
      <c r="J10">
        <v>4.2</v>
      </c>
      <c r="K10">
        <v>4.2</v>
      </c>
      <c r="L10" s="35">
        <v>9.3000000000000007</v>
      </c>
      <c r="M10">
        <v>6</v>
      </c>
      <c r="N10" s="35">
        <v>9.6</v>
      </c>
      <c r="O10" s="36">
        <v>16</v>
      </c>
      <c r="P10" s="36">
        <v>17.5</v>
      </c>
      <c r="Q10">
        <v>0.3</v>
      </c>
      <c r="R10">
        <v>2.2999999999999998</v>
      </c>
      <c r="T10">
        <v>0.2</v>
      </c>
      <c r="U10">
        <v>0.6</v>
      </c>
      <c r="V10">
        <v>0.4</v>
      </c>
      <c r="W10">
        <v>3.9</v>
      </c>
      <c r="Y10">
        <v>0.6</v>
      </c>
      <c r="AA10">
        <v>5.4</v>
      </c>
      <c r="AB10">
        <v>5.4</v>
      </c>
      <c r="AC10">
        <v>2.6</v>
      </c>
      <c r="AD10">
        <v>2.8</v>
      </c>
      <c r="AE10" s="36">
        <v>17.5</v>
      </c>
      <c r="AG10" s="36">
        <v>15.5</v>
      </c>
      <c r="AH10">
        <v>8.6999999999999993</v>
      </c>
      <c r="AI10" s="39">
        <v>24.7</v>
      </c>
      <c r="AJ10" s="35">
        <v>10</v>
      </c>
      <c r="AK10" s="39">
        <v>24.9</v>
      </c>
      <c r="AL10">
        <v>6.4</v>
      </c>
      <c r="AM10">
        <v>5.3</v>
      </c>
      <c r="AN10" s="35">
        <v>12.7</v>
      </c>
      <c r="AO10">
        <v>5.3</v>
      </c>
      <c r="AP10" s="36">
        <v>15.5</v>
      </c>
      <c r="AQ10">
        <v>9</v>
      </c>
      <c r="AR10" s="36">
        <v>15.2</v>
      </c>
      <c r="AS10">
        <v>6.3</v>
      </c>
      <c r="AT10">
        <v>4.8</v>
      </c>
      <c r="AU10" s="39">
        <v>25.1</v>
      </c>
      <c r="AV10" s="35">
        <v>10.4</v>
      </c>
      <c r="AW10" s="35">
        <v>12.7</v>
      </c>
      <c r="AX10">
        <v>7.3</v>
      </c>
      <c r="AY10" s="39">
        <v>25.2</v>
      </c>
      <c r="AZ10" s="35">
        <v>9.4</v>
      </c>
      <c r="BA10" s="39">
        <v>30.5</v>
      </c>
      <c r="BB10">
        <v>7.9</v>
      </c>
      <c r="BC10" s="39">
        <v>25</v>
      </c>
      <c r="BD10">
        <v>5.4</v>
      </c>
      <c r="BE10">
        <v>3.7</v>
      </c>
      <c r="BF10" s="36">
        <v>16.3</v>
      </c>
      <c r="BG10">
        <v>1.8</v>
      </c>
      <c r="BH10">
        <v>7.6</v>
      </c>
      <c r="BI10" s="36">
        <v>17.399999999999999</v>
      </c>
      <c r="BJ10">
        <v>7.6</v>
      </c>
      <c r="BL10" s="35">
        <v>10.8</v>
      </c>
    </row>
    <row r="11" spans="1:64" x14ac:dyDescent="0.3">
      <c r="A11" t="s">
        <v>32</v>
      </c>
      <c r="D11">
        <v>5.67</v>
      </c>
      <c r="E11">
        <v>5.93</v>
      </c>
      <c r="F11">
        <v>5</v>
      </c>
      <c r="G11">
        <v>4.16</v>
      </c>
      <c r="H11">
        <v>8</v>
      </c>
      <c r="I11">
        <v>2.9</v>
      </c>
      <c r="L11">
        <v>7.33</v>
      </c>
      <c r="M11">
        <v>3</v>
      </c>
      <c r="N11">
        <v>7.5</v>
      </c>
      <c r="O11">
        <v>10.53</v>
      </c>
      <c r="P11">
        <v>18.88</v>
      </c>
      <c r="T11">
        <v>0.7</v>
      </c>
      <c r="V11">
        <v>0.5</v>
      </c>
      <c r="W11">
        <v>2.72</v>
      </c>
      <c r="Y11">
        <v>3.99</v>
      </c>
      <c r="AA11">
        <v>4.8899999999999997</v>
      </c>
      <c r="AB11">
        <v>6.2</v>
      </c>
      <c r="AC11">
        <v>0</v>
      </c>
      <c r="AD11">
        <v>0</v>
      </c>
      <c r="AG11">
        <v>2.12</v>
      </c>
      <c r="AK11">
        <v>2.23</v>
      </c>
      <c r="AL11">
        <v>0.32</v>
      </c>
      <c r="AM11">
        <v>1.85</v>
      </c>
      <c r="AN11">
        <v>2.14</v>
      </c>
      <c r="AO11">
        <v>0.36</v>
      </c>
      <c r="AP11">
        <v>2.11</v>
      </c>
      <c r="AQ11">
        <v>0.34</v>
      </c>
      <c r="AR11">
        <v>2.11</v>
      </c>
      <c r="AS11">
        <v>0.34</v>
      </c>
      <c r="AT11">
        <v>0.28999999999999998</v>
      </c>
      <c r="BA11">
        <v>2.0299999999999998</v>
      </c>
      <c r="BB11">
        <v>1.8</v>
      </c>
      <c r="BC11">
        <v>5.7</v>
      </c>
      <c r="BD11">
        <v>1.82</v>
      </c>
      <c r="BF11">
        <v>6.6</v>
      </c>
      <c r="BG11">
        <v>4.13</v>
      </c>
      <c r="BH11">
        <v>2</v>
      </c>
      <c r="BI11">
        <v>10.7</v>
      </c>
      <c r="BJ11">
        <v>4.8</v>
      </c>
      <c r="BL11">
        <v>10.85</v>
      </c>
    </row>
    <row r="12" spans="1:64" s="37" customFormat="1" x14ac:dyDescent="0.3">
      <c r="A12" s="28" t="s">
        <v>2</v>
      </c>
      <c r="B12" s="29"/>
      <c r="C12" s="29"/>
    </row>
    <row r="13" spans="1:64" x14ac:dyDescent="0.3">
      <c r="A13" t="s">
        <v>9</v>
      </c>
      <c r="B13" s="6">
        <v>1000</v>
      </c>
      <c r="C13" s="6">
        <v>2500</v>
      </c>
      <c r="D13">
        <v>25</v>
      </c>
      <c r="E13">
        <v>27</v>
      </c>
      <c r="F13">
        <v>22</v>
      </c>
      <c r="G13">
        <v>20</v>
      </c>
      <c r="H13">
        <v>55</v>
      </c>
      <c r="I13">
        <v>14</v>
      </c>
      <c r="J13" s="35">
        <v>197</v>
      </c>
      <c r="K13">
        <v>145</v>
      </c>
      <c r="L13" s="36">
        <v>277</v>
      </c>
      <c r="M13">
        <v>102</v>
      </c>
      <c r="N13" s="36">
        <v>206</v>
      </c>
      <c r="O13" s="36">
        <v>285</v>
      </c>
      <c r="P13" s="36">
        <v>241</v>
      </c>
      <c r="Q13" s="34">
        <v>350</v>
      </c>
      <c r="R13" s="39">
        <v>683</v>
      </c>
      <c r="S13">
        <v>46</v>
      </c>
      <c r="T13">
        <v>111</v>
      </c>
      <c r="U13" s="34">
        <v>345</v>
      </c>
      <c r="V13">
        <v>175</v>
      </c>
      <c r="W13" s="34">
        <v>372</v>
      </c>
      <c r="X13">
        <v>80</v>
      </c>
      <c r="Y13">
        <v>25</v>
      </c>
      <c r="Z13">
        <v>111</v>
      </c>
      <c r="AA13" s="35">
        <v>217</v>
      </c>
      <c r="AB13">
        <v>57</v>
      </c>
      <c r="AC13">
        <v>23</v>
      </c>
      <c r="AD13">
        <v>63</v>
      </c>
      <c r="AE13" s="35">
        <v>204</v>
      </c>
      <c r="AF13" s="35">
        <v>200</v>
      </c>
      <c r="AG13">
        <v>123</v>
      </c>
      <c r="AH13">
        <v>27</v>
      </c>
      <c r="AI13">
        <v>127</v>
      </c>
      <c r="AJ13">
        <v>50</v>
      </c>
      <c r="AK13">
        <v>143</v>
      </c>
      <c r="AL13">
        <v>35</v>
      </c>
      <c r="AM13">
        <v>34</v>
      </c>
      <c r="AN13">
        <v>130</v>
      </c>
      <c r="AO13">
        <v>52</v>
      </c>
      <c r="AP13">
        <v>113</v>
      </c>
      <c r="AQ13">
        <v>46</v>
      </c>
      <c r="AR13" s="36">
        <v>240</v>
      </c>
      <c r="AS13">
        <v>90</v>
      </c>
      <c r="AT13">
        <v>73</v>
      </c>
      <c r="AU13">
        <v>166</v>
      </c>
      <c r="AV13">
        <v>62</v>
      </c>
      <c r="AW13">
        <v>66</v>
      </c>
      <c r="AX13">
        <v>28</v>
      </c>
      <c r="AY13">
        <v>186</v>
      </c>
      <c r="AZ13">
        <v>63</v>
      </c>
      <c r="BA13">
        <v>56</v>
      </c>
      <c r="BB13">
        <v>19</v>
      </c>
      <c r="BC13">
        <v>103</v>
      </c>
      <c r="BD13">
        <v>36</v>
      </c>
      <c r="BE13">
        <v>26</v>
      </c>
      <c r="BF13">
        <v>132</v>
      </c>
      <c r="BG13">
        <v>13</v>
      </c>
      <c r="BH13">
        <v>27</v>
      </c>
      <c r="BI13">
        <v>105</v>
      </c>
      <c r="BJ13">
        <v>49</v>
      </c>
      <c r="BK13">
        <v>45</v>
      </c>
      <c r="BL13">
        <v>45</v>
      </c>
    </row>
    <row r="14" spans="1:64" x14ac:dyDescent="0.3">
      <c r="A14" t="s">
        <v>10</v>
      </c>
      <c r="B14" s="6" t="s">
        <v>626</v>
      </c>
      <c r="C14" s="6" t="s">
        <v>634</v>
      </c>
      <c r="D14">
        <v>1.47</v>
      </c>
      <c r="E14">
        <v>1.54</v>
      </c>
      <c r="F14">
        <v>1.53</v>
      </c>
      <c r="G14">
        <v>0.95</v>
      </c>
      <c r="H14" s="35">
        <v>4.43</v>
      </c>
      <c r="I14">
        <v>1.29</v>
      </c>
      <c r="J14">
        <v>3.55</v>
      </c>
      <c r="K14">
        <v>2.5</v>
      </c>
      <c r="L14" s="39">
        <v>15.7</v>
      </c>
      <c r="M14" s="35">
        <v>5.14</v>
      </c>
      <c r="N14" s="36">
        <v>6.37</v>
      </c>
      <c r="O14" s="39">
        <v>8.1999999999999993</v>
      </c>
      <c r="P14" s="39">
        <v>9.24</v>
      </c>
      <c r="Q14" s="35">
        <v>5.36</v>
      </c>
      <c r="R14">
        <v>2.66</v>
      </c>
      <c r="S14">
        <v>1.98</v>
      </c>
      <c r="T14">
        <v>1.1100000000000001</v>
      </c>
      <c r="U14">
        <v>2.75</v>
      </c>
      <c r="V14">
        <v>1.84</v>
      </c>
      <c r="W14" s="35">
        <v>4.87</v>
      </c>
      <c r="X14">
        <v>1.3</v>
      </c>
      <c r="Y14">
        <v>0.64</v>
      </c>
      <c r="Z14">
        <v>2.7</v>
      </c>
      <c r="AA14" s="39">
        <v>8.6</v>
      </c>
      <c r="AB14">
        <v>2.4900000000000002</v>
      </c>
      <c r="AC14">
        <v>2.41</v>
      </c>
      <c r="AD14">
        <v>3.72</v>
      </c>
      <c r="AE14" s="39">
        <v>11.99</v>
      </c>
      <c r="AF14" s="39">
        <v>16</v>
      </c>
      <c r="AG14" s="35">
        <v>5.0199999999999996</v>
      </c>
      <c r="AH14">
        <v>2.1</v>
      </c>
      <c r="AI14">
        <v>5</v>
      </c>
      <c r="AJ14">
        <v>2.09</v>
      </c>
      <c r="AK14" s="39">
        <v>8.1999999999999993</v>
      </c>
      <c r="AL14">
        <v>2.2200000000000002</v>
      </c>
      <c r="AM14">
        <v>1.17</v>
      </c>
      <c r="AN14" s="35">
        <v>6.77</v>
      </c>
      <c r="AO14">
        <v>2.2999999999999998</v>
      </c>
      <c r="AP14" s="35">
        <v>5.07</v>
      </c>
      <c r="AQ14">
        <v>2.09</v>
      </c>
      <c r="AR14" s="39">
        <v>10.44</v>
      </c>
      <c r="AS14">
        <v>3.7</v>
      </c>
      <c r="AT14">
        <v>2.99</v>
      </c>
      <c r="AU14" s="36">
        <v>7.01</v>
      </c>
      <c r="AV14">
        <v>2.48</v>
      </c>
      <c r="AW14" s="35">
        <v>4.9800000000000004</v>
      </c>
      <c r="AX14">
        <v>2</v>
      </c>
      <c r="AY14">
        <v>3.4</v>
      </c>
      <c r="AZ14">
        <v>1.08</v>
      </c>
      <c r="BA14" s="36">
        <v>7.54</v>
      </c>
      <c r="BB14">
        <v>3.33</v>
      </c>
      <c r="BC14" s="36">
        <v>6.7</v>
      </c>
      <c r="BD14">
        <v>1.5</v>
      </c>
      <c r="BE14">
        <v>1</v>
      </c>
      <c r="BF14" s="36">
        <v>6.74</v>
      </c>
      <c r="BG14">
        <v>0.91</v>
      </c>
      <c r="BH14">
        <v>1.4</v>
      </c>
      <c r="BI14" s="36">
        <v>6.24</v>
      </c>
      <c r="BJ14">
        <v>2.89</v>
      </c>
      <c r="BK14">
        <v>1.07</v>
      </c>
      <c r="BL14" s="35">
        <v>4.8600000000000003</v>
      </c>
    </row>
    <row r="15" spans="1:64" x14ac:dyDescent="0.3">
      <c r="A15" t="s">
        <v>11</v>
      </c>
      <c r="B15" s="6" t="s">
        <v>627</v>
      </c>
      <c r="C15" s="6">
        <v>350</v>
      </c>
      <c r="D15">
        <v>33</v>
      </c>
      <c r="E15">
        <v>39</v>
      </c>
      <c r="F15">
        <v>26</v>
      </c>
      <c r="G15">
        <v>17</v>
      </c>
      <c r="H15" s="35">
        <v>115</v>
      </c>
      <c r="I15">
        <v>36</v>
      </c>
      <c r="J15">
        <v>65</v>
      </c>
      <c r="K15">
        <v>60</v>
      </c>
      <c r="L15" s="39">
        <v>280</v>
      </c>
      <c r="M15">
        <v>86</v>
      </c>
      <c r="N15" s="39">
        <v>429</v>
      </c>
      <c r="O15" s="39">
        <v>285</v>
      </c>
      <c r="P15" s="39">
        <v>290</v>
      </c>
      <c r="Q15">
        <v>30</v>
      </c>
      <c r="R15">
        <v>58</v>
      </c>
      <c r="S15">
        <v>52</v>
      </c>
      <c r="T15">
        <v>27</v>
      </c>
      <c r="U15">
        <v>53</v>
      </c>
      <c r="V15">
        <v>53</v>
      </c>
      <c r="W15">
        <v>60</v>
      </c>
      <c r="X15">
        <v>26</v>
      </c>
      <c r="Y15">
        <v>25</v>
      </c>
      <c r="Z15">
        <v>81</v>
      </c>
      <c r="AA15" s="35">
        <v>115</v>
      </c>
      <c r="AB15">
        <v>48</v>
      </c>
      <c r="AC15">
        <v>19</v>
      </c>
      <c r="AD15">
        <v>36</v>
      </c>
      <c r="AE15" s="36">
        <v>216</v>
      </c>
      <c r="AF15">
        <v>40</v>
      </c>
      <c r="AG15" s="36">
        <v>171</v>
      </c>
      <c r="AH15">
        <v>70</v>
      </c>
      <c r="AI15" s="35">
        <v>156</v>
      </c>
      <c r="AJ15">
        <v>50</v>
      </c>
      <c r="AK15" s="35">
        <v>140</v>
      </c>
      <c r="AL15">
        <v>42</v>
      </c>
      <c r="AM15">
        <v>27</v>
      </c>
      <c r="AN15" s="35">
        <v>182</v>
      </c>
      <c r="AO15">
        <v>65</v>
      </c>
      <c r="AP15" s="36">
        <v>176</v>
      </c>
      <c r="AQ15">
        <v>50</v>
      </c>
      <c r="AR15" s="36">
        <v>190</v>
      </c>
      <c r="AS15">
        <v>63</v>
      </c>
      <c r="AT15">
        <v>51</v>
      </c>
      <c r="AU15" s="36">
        <v>222</v>
      </c>
      <c r="AV15">
        <v>74</v>
      </c>
      <c r="AW15" s="35">
        <v>127</v>
      </c>
      <c r="AX15">
        <v>52</v>
      </c>
      <c r="AY15" s="36">
        <v>188</v>
      </c>
      <c r="AZ15">
        <v>56</v>
      </c>
      <c r="BA15" s="35">
        <v>122</v>
      </c>
      <c r="BB15">
        <v>36</v>
      </c>
      <c r="BC15" s="36">
        <v>192</v>
      </c>
      <c r="BD15">
        <v>43</v>
      </c>
      <c r="BE15">
        <v>32</v>
      </c>
      <c r="BF15" s="36">
        <v>189</v>
      </c>
      <c r="BG15">
        <v>21</v>
      </c>
      <c r="BH15">
        <v>48</v>
      </c>
      <c r="BI15" s="35">
        <v>115</v>
      </c>
      <c r="BJ15">
        <v>48</v>
      </c>
      <c r="BK15">
        <v>26</v>
      </c>
      <c r="BL15" s="36">
        <v>166</v>
      </c>
    </row>
    <row r="16" spans="1:64" x14ac:dyDescent="0.3">
      <c r="A16" t="s">
        <v>12</v>
      </c>
      <c r="B16" s="6" t="s">
        <v>460</v>
      </c>
      <c r="C16" s="6">
        <v>4000</v>
      </c>
      <c r="D16">
        <v>108</v>
      </c>
      <c r="E16">
        <v>117</v>
      </c>
      <c r="F16">
        <v>82</v>
      </c>
      <c r="G16">
        <v>67</v>
      </c>
      <c r="H16" s="36">
        <v>366</v>
      </c>
      <c r="I16">
        <v>99</v>
      </c>
      <c r="J16">
        <v>194</v>
      </c>
      <c r="K16">
        <v>158</v>
      </c>
      <c r="L16" s="39">
        <v>704</v>
      </c>
      <c r="M16">
        <v>245</v>
      </c>
      <c r="N16" s="36">
        <v>494</v>
      </c>
      <c r="O16" s="39">
        <v>675</v>
      </c>
      <c r="P16" s="39">
        <v>674</v>
      </c>
      <c r="Q16">
        <v>97</v>
      </c>
      <c r="R16">
        <v>190</v>
      </c>
      <c r="S16">
        <v>73</v>
      </c>
      <c r="T16">
        <v>92</v>
      </c>
      <c r="U16">
        <v>231</v>
      </c>
      <c r="V16">
        <v>136</v>
      </c>
      <c r="W16" s="35">
        <v>287</v>
      </c>
      <c r="X16">
        <v>60</v>
      </c>
      <c r="Y16">
        <v>52</v>
      </c>
      <c r="Z16">
        <v>266</v>
      </c>
      <c r="AA16">
        <v>174</v>
      </c>
      <c r="AB16">
        <v>159</v>
      </c>
      <c r="AC16">
        <v>70</v>
      </c>
      <c r="AD16">
        <v>225</v>
      </c>
      <c r="AE16" s="39">
        <v>639</v>
      </c>
      <c r="AF16" s="39">
        <v>862</v>
      </c>
      <c r="AG16" s="35">
        <v>352</v>
      </c>
      <c r="AH16">
        <v>140</v>
      </c>
      <c r="AI16" s="35">
        <v>372</v>
      </c>
      <c r="AJ16">
        <v>135</v>
      </c>
      <c r="AK16" s="36">
        <v>407</v>
      </c>
      <c r="AL16">
        <v>138</v>
      </c>
      <c r="AM16">
        <v>90</v>
      </c>
      <c r="AN16" s="36">
        <v>415</v>
      </c>
      <c r="AO16">
        <v>165</v>
      </c>
      <c r="AP16" s="36">
        <v>411</v>
      </c>
      <c r="AQ16">
        <v>147</v>
      </c>
      <c r="AR16" s="35">
        <v>301</v>
      </c>
      <c r="AS16">
        <v>113</v>
      </c>
      <c r="AT16">
        <v>91</v>
      </c>
      <c r="AU16" s="36">
        <v>488</v>
      </c>
      <c r="AV16">
        <v>183</v>
      </c>
      <c r="AW16" s="35">
        <v>381</v>
      </c>
      <c r="AX16">
        <v>168</v>
      </c>
      <c r="AY16" s="35">
        <v>304</v>
      </c>
      <c r="AZ16">
        <v>102</v>
      </c>
      <c r="BA16" s="36">
        <v>451</v>
      </c>
      <c r="BB16">
        <v>180</v>
      </c>
      <c r="BC16" s="35">
        <v>421</v>
      </c>
      <c r="BD16">
        <v>125</v>
      </c>
      <c r="BE16">
        <v>79</v>
      </c>
      <c r="BF16" s="35">
        <v>367</v>
      </c>
      <c r="BG16">
        <v>54</v>
      </c>
      <c r="BH16">
        <v>99</v>
      </c>
      <c r="BI16" s="35">
        <v>366</v>
      </c>
      <c r="BJ16">
        <v>168</v>
      </c>
      <c r="BK16">
        <v>85</v>
      </c>
      <c r="BL16" s="35">
        <v>318</v>
      </c>
    </row>
    <row r="17" spans="1:64" x14ac:dyDescent="0.3">
      <c r="A17" t="s">
        <v>13</v>
      </c>
      <c r="B17" s="6" t="s">
        <v>461</v>
      </c>
      <c r="C17" s="6" t="s">
        <v>455</v>
      </c>
      <c r="D17">
        <v>244</v>
      </c>
      <c r="E17">
        <v>271</v>
      </c>
      <c r="F17">
        <v>153</v>
      </c>
      <c r="G17">
        <v>173</v>
      </c>
      <c r="H17" s="35">
        <v>981</v>
      </c>
      <c r="I17">
        <v>362</v>
      </c>
      <c r="J17">
        <v>620</v>
      </c>
      <c r="K17">
        <v>539</v>
      </c>
      <c r="L17" s="39">
        <v>1797</v>
      </c>
      <c r="M17">
        <v>515</v>
      </c>
      <c r="N17" s="39">
        <v>2515</v>
      </c>
      <c r="O17" s="39">
        <v>2090</v>
      </c>
      <c r="P17" s="39">
        <v>2384</v>
      </c>
      <c r="Q17">
        <v>121</v>
      </c>
      <c r="R17">
        <v>237</v>
      </c>
      <c r="S17">
        <v>75</v>
      </c>
      <c r="T17">
        <v>120</v>
      </c>
      <c r="U17">
        <v>146</v>
      </c>
      <c r="V17">
        <v>132</v>
      </c>
      <c r="W17">
        <v>146</v>
      </c>
      <c r="X17">
        <v>213</v>
      </c>
      <c r="Y17">
        <v>118</v>
      </c>
      <c r="Z17">
        <v>412</v>
      </c>
      <c r="AA17">
        <v>729</v>
      </c>
      <c r="AB17">
        <v>210</v>
      </c>
      <c r="AC17">
        <v>170</v>
      </c>
      <c r="AD17">
        <v>231</v>
      </c>
      <c r="AE17" s="39">
        <v>1902</v>
      </c>
      <c r="AF17">
        <v>100</v>
      </c>
      <c r="AG17" s="36">
        <v>1483</v>
      </c>
      <c r="AH17">
        <v>355</v>
      </c>
      <c r="AI17" s="36">
        <v>1332</v>
      </c>
      <c r="AJ17">
        <v>387</v>
      </c>
      <c r="AK17" s="36">
        <v>1406</v>
      </c>
      <c r="AL17">
        <v>405</v>
      </c>
      <c r="AM17">
        <v>237</v>
      </c>
      <c r="AN17" s="36">
        <v>1464</v>
      </c>
      <c r="AO17">
        <v>508</v>
      </c>
      <c r="AP17" s="36">
        <v>1393</v>
      </c>
      <c r="AQ17">
        <v>436</v>
      </c>
      <c r="AR17" s="39">
        <v>1795</v>
      </c>
      <c r="AS17">
        <v>561</v>
      </c>
      <c r="AT17">
        <v>454</v>
      </c>
      <c r="AU17" s="35">
        <v>1042</v>
      </c>
      <c r="AV17">
        <v>325</v>
      </c>
      <c r="AW17" s="36">
        <v>1254</v>
      </c>
      <c r="AX17">
        <v>532</v>
      </c>
      <c r="AY17" s="36">
        <v>1316</v>
      </c>
      <c r="AZ17">
        <v>370</v>
      </c>
      <c r="BA17" s="35">
        <v>955</v>
      </c>
      <c r="BB17">
        <v>369</v>
      </c>
      <c r="BC17" s="35">
        <v>1062</v>
      </c>
      <c r="BD17">
        <v>268</v>
      </c>
      <c r="BE17">
        <v>242</v>
      </c>
      <c r="BF17" s="36">
        <v>1246</v>
      </c>
      <c r="BG17">
        <v>149</v>
      </c>
      <c r="BH17">
        <v>266</v>
      </c>
      <c r="BI17" s="35">
        <v>875</v>
      </c>
      <c r="BJ17">
        <v>291</v>
      </c>
      <c r="BK17">
        <v>126</v>
      </c>
      <c r="BL17">
        <v>846</v>
      </c>
    </row>
    <row r="18" spans="1:64" x14ac:dyDescent="0.3">
      <c r="A18" t="s">
        <v>14</v>
      </c>
      <c r="B18" s="6" t="s">
        <v>464</v>
      </c>
      <c r="C18" s="6">
        <v>2300</v>
      </c>
      <c r="D18">
        <v>5</v>
      </c>
      <c r="E18">
        <v>3</v>
      </c>
      <c r="F18" s="35">
        <v>108</v>
      </c>
      <c r="G18">
        <v>2</v>
      </c>
      <c r="H18">
        <v>15</v>
      </c>
      <c r="I18">
        <v>2</v>
      </c>
      <c r="J18">
        <v>15</v>
      </c>
      <c r="K18">
        <v>14</v>
      </c>
      <c r="L18">
        <v>2</v>
      </c>
      <c r="M18">
        <v>1</v>
      </c>
      <c r="N18">
        <v>13</v>
      </c>
      <c r="O18">
        <v>9</v>
      </c>
      <c r="P18">
        <v>20</v>
      </c>
      <c r="Q18">
        <v>7</v>
      </c>
      <c r="R18">
        <v>14</v>
      </c>
      <c r="S18" s="41">
        <v>2873</v>
      </c>
      <c r="T18">
        <v>8</v>
      </c>
      <c r="U18">
        <v>2</v>
      </c>
      <c r="V18">
        <v>8</v>
      </c>
      <c r="W18">
        <v>16</v>
      </c>
      <c r="X18">
        <v>9</v>
      </c>
      <c r="Y18">
        <v>51</v>
      </c>
      <c r="Z18">
        <v>9</v>
      </c>
      <c r="AA18">
        <v>7</v>
      </c>
      <c r="AB18" s="41">
        <v>3728</v>
      </c>
      <c r="AC18" s="33">
        <v>1465</v>
      </c>
      <c r="AD18" s="33">
        <v>888</v>
      </c>
      <c r="AE18">
        <v>10</v>
      </c>
      <c r="AF18" s="36">
        <v>1188</v>
      </c>
      <c r="AG18">
        <v>5</v>
      </c>
      <c r="AH18">
        <v>1</v>
      </c>
      <c r="AI18">
        <v>6</v>
      </c>
      <c r="AJ18">
        <v>1</v>
      </c>
      <c r="AK18">
        <v>24</v>
      </c>
      <c r="AL18">
        <v>1</v>
      </c>
      <c r="AM18" s="4">
        <v>296</v>
      </c>
      <c r="AN18">
        <v>8</v>
      </c>
      <c r="AO18">
        <v>2</v>
      </c>
      <c r="AP18">
        <v>12</v>
      </c>
      <c r="AQ18">
        <v>1</v>
      </c>
      <c r="AR18">
        <v>16</v>
      </c>
      <c r="AS18">
        <v>6</v>
      </c>
      <c r="AT18">
        <v>5</v>
      </c>
      <c r="AU18">
        <v>12</v>
      </c>
      <c r="AV18">
        <v>5</v>
      </c>
      <c r="AW18">
        <v>5</v>
      </c>
      <c r="AX18">
        <v>8</v>
      </c>
      <c r="AY18">
        <v>18</v>
      </c>
      <c r="AZ18">
        <v>6</v>
      </c>
      <c r="BA18">
        <v>6</v>
      </c>
      <c r="BB18">
        <v>2</v>
      </c>
      <c r="BC18">
        <v>13</v>
      </c>
      <c r="BD18">
        <v>5</v>
      </c>
      <c r="BE18" s="4">
        <v>453</v>
      </c>
      <c r="BF18">
        <v>15</v>
      </c>
      <c r="BG18">
        <v>6</v>
      </c>
      <c r="BH18">
        <v>2</v>
      </c>
      <c r="BI18">
        <v>24</v>
      </c>
      <c r="BJ18">
        <v>7</v>
      </c>
      <c r="BK18" s="4">
        <v>246</v>
      </c>
      <c r="BL18">
        <v>64</v>
      </c>
    </row>
    <row r="19" spans="1:64" x14ac:dyDescent="0.3">
      <c r="A19" t="s">
        <v>15</v>
      </c>
      <c r="B19" s="6" t="s">
        <v>629</v>
      </c>
      <c r="C19" s="6">
        <v>40</v>
      </c>
      <c r="D19">
        <v>1.24</v>
      </c>
      <c r="E19">
        <v>1.19</v>
      </c>
      <c r="F19">
        <v>0.82</v>
      </c>
      <c r="G19">
        <v>0.71</v>
      </c>
      <c r="H19" s="35">
        <v>3.01</v>
      </c>
      <c r="I19">
        <v>1</v>
      </c>
      <c r="J19">
        <v>0.99</v>
      </c>
      <c r="K19">
        <v>0.91</v>
      </c>
      <c r="L19" s="36">
        <v>4.8899999999999997</v>
      </c>
      <c r="M19">
        <v>1.1499999999999999</v>
      </c>
      <c r="N19" s="35">
        <v>3.92</v>
      </c>
      <c r="O19">
        <v>4.0999999999999996</v>
      </c>
      <c r="P19">
        <v>2.46</v>
      </c>
      <c r="Q19">
        <v>0.8</v>
      </c>
      <c r="R19">
        <v>1.57</v>
      </c>
      <c r="S19">
        <v>1.56</v>
      </c>
      <c r="T19">
        <v>0.64</v>
      </c>
      <c r="U19">
        <v>1.66</v>
      </c>
      <c r="V19">
        <v>1.1000000000000001</v>
      </c>
      <c r="W19">
        <v>1.99</v>
      </c>
      <c r="X19">
        <v>0.56000000000000005</v>
      </c>
      <c r="Y19">
        <v>0.12</v>
      </c>
      <c r="Z19">
        <v>1.1399999999999999</v>
      </c>
      <c r="AA19">
        <v>3.03</v>
      </c>
      <c r="AB19">
        <v>2.56</v>
      </c>
      <c r="AC19">
        <v>0.42</v>
      </c>
      <c r="AD19">
        <v>1.46</v>
      </c>
      <c r="AE19">
        <v>2.21</v>
      </c>
      <c r="AF19">
        <v>4</v>
      </c>
      <c r="AG19" s="35">
        <v>3.65</v>
      </c>
      <c r="AH19">
        <v>1.1200000000000001</v>
      </c>
      <c r="AI19" s="35">
        <v>3.63</v>
      </c>
      <c r="AJ19">
        <v>1.1399999999999999</v>
      </c>
      <c r="AK19">
        <v>2.79</v>
      </c>
      <c r="AL19">
        <v>1</v>
      </c>
      <c r="AM19">
        <v>0.46</v>
      </c>
      <c r="AN19">
        <v>2.5499999999999998</v>
      </c>
      <c r="AO19">
        <v>0.96</v>
      </c>
      <c r="AP19">
        <v>2.2799999999999998</v>
      </c>
      <c r="AQ19">
        <v>0.98</v>
      </c>
      <c r="AR19" s="35">
        <v>3.67</v>
      </c>
      <c r="AS19">
        <v>1.38</v>
      </c>
      <c r="AT19">
        <v>1.1200000000000001</v>
      </c>
      <c r="AU19">
        <v>2.83</v>
      </c>
      <c r="AV19">
        <v>1.06</v>
      </c>
      <c r="AW19" s="36">
        <v>5.04</v>
      </c>
      <c r="AX19">
        <v>1.77</v>
      </c>
      <c r="AY19">
        <v>1.9</v>
      </c>
      <c r="AZ19">
        <v>0.64</v>
      </c>
      <c r="BA19" s="36">
        <v>4.78</v>
      </c>
      <c r="BB19">
        <v>1.27</v>
      </c>
      <c r="BC19" s="35">
        <v>3.14</v>
      </c>
      <c r="BD19">
        <v>1.01</v>
      </c>
      <c r="BE19">
        <v>0.62</v>
      </c>
      <c r="BF19">
        <v>2.68</v>
      </c>
      <c r="BG19">
        <v>0.41</v>
      </c>
      <c r="BH19">
        <v>0.84</v>
      </c>
      <c r="BI19" s="35">
        <v>3.43</v>
      </c>
      <c r="BJ19">
        <v>1.53</v>
      </c>
      <c r="BK19">
        <v>0.63</v>
      </c>
      <c r="BL19">
        <v>2.81</v>
      </c>
    </row>
    <row r="20" spans="1:64" x14ac:dyDescent="0.3">
      <c r="A20" t="s">
        <v>16</v>
      </c>
      <c r="B20" s="6" t="s">
        <v>458</v>
      </c>
      <c r="C20" s="6">
        <v>10</v>
      </c>
      <c r="D20">
        <v>0.17599999999999999</v>
      </c>
      <c r="E20">
        <v>0.17299999999999999</v>
      </c>
      <c r="F20">
        <v>0.124</v>
      </c>
      <c r="G20">
        <v>8.2000000000000003E-2</v>
      </c>
      <c r="H20" s="34">
        <v>0.86599999999999999</v>
      </c>
      <c r="I20">
        <v>0.18099999999999999</v>
      </c>
      <c r="J20">
        <v>0.128</v>
      </c>
      <c r="K20">
        <v>0.11700000000000001</v>
      </c>
      <c r="L20" s="39">
        <v>1.6579999999999999</v>
      </c>
      <c r="M20" s="35">
        <v>0.40699999999999997</v>
      </c>
      <c r="N20" s="39">
        <v>2.92</v>
      </c>
      <c r="O20" s="39">
        <v>1.6</v>
      </c>
      <c r="P20" s="39">
        <v>4.0650000000000004</v>
      </c>
      <c r="Q20">
        <v>0.193</v>
      </c>
      <c r="R20" s="2">
        <v>0.378</v>
      </c>
      <c r="S20" s="2">
        <v>0.376</v>
      </c>
      <c r="T20">
        <v>0.157</v>
      </c>
      <c r="U20" s="2">
        <v>0.32800000000000001</v>
      </c>
      <c r="V20">
        <v>0.191</v>
      </c>
      <c r="W20" s="35">
        <v>0.39800000000000002</v>
      </c>
      <c r="X20">
        <v>0.2</v>
      </c>
      <c r="Y20">
        <v>0.128</v>
      </c>
      <c r="Z20" s="36">
        <v>0.56000000000000005</v>
      </c>
      <c r="AA20" s="36">
        <v>0.66700000000000004</v>
      </c>
      <c r="AB20" s="35">
        <v>0.42</v>
      </c>
      <c r="AC20">
        <v>0.105</v>
      </c>
      <c r="AD20">
        <v>0.25</v>
      </c>
      <c r="AE20" s="2">
        <v>0.30399999999999999</v>
      </c>
      <c r="AF20" s="39">
        <v>1.4</v>
      </c>
      <c r="AG20" s="34">
        <v>0.84099999999999997</v>
      </c>
      <c r="AH20">
        <v>0.20899999999999999</v>
      </c>
      <c r="AI20" s="34">
        <v>0.79400000000000004</v>
      </c>
      <c r="AJ20">
        <v>0.23100000000000001</v>
      </c>
      <c r="AK20" s="39">
        <v>0.95799999999999996</v>
      </c>
      <c r="AL20">
        <v>0.216</v>
      </c>
      <c r="AM20">
        <v>0.13500000000000001</v>
      </c>
      <c r="AN20">
        <v>0.81</v>
      </c>
      <c r="AO20">
        <v>0.27100000000000002</v>
      </c>
      <c r="AP20" s="34">
        <v>0.89300000000000002</v>
      </c>
      <c r="AQ20">
        <v>0.219</v>
      </c>
      <c r="AR20" s="39">
        <v>0.98399999999999999</v>
      </c>
      <c r="AS20">
        <v>0.28699999999999998</v>
      </c>
      <c r="AT20">
        <v>0.23200000000000001</v>
      </c>
      <c r="AU20" s="36">
        <v>0.63900000000000001</v>
      </c>
      <c r="AV20">
        <v>0.186</v>
      </c>
      <c r="AW20" s="39">
        <v>1.0940000000000001</v>
      </c>
      <c r="AX20">
        <v>0.29799999999999999</v>
      </c>
      <c r="AY20" s="35">
        <v>0.44</v>
      </c>
      <c r="AZ20">
        <v>0.115</v>
      </c>
      <c r="BA20" s="35">
        <v>0.51900000000000002</v>
      </c>
      <c r="BB20">
        <v>0.251</v>
      </c>
      <c r="BC20" s="34">
        <v>0.82399999999999995</v>
      </c>
      <c r="BD20">
        <v>0.25900000000000001</v>
      </c>
      <c r="BE20">
        <v>0.109</v>
      </c>
      <c r="BF20" s="39">
        <v>0.94099999999999995</v>
      </c>
      <c r="BG20">
        <v>0.16400000000000001</v>
      </c>
      <c r="BH20">
        <v>0.156</v>
      </c>
      <c r="BI20" s="34">
        <v>0.84699999999999998</v>
      </c>
      <c r="BJ20">
        <v>0.35199999999999998</v>
      </c>
      <c r="BK20">
        <v>0.253</v>
      </c>
      <c r="BL20" s="39">
        <v>0.91200000000000003</v>
      </c>
    </row>
    <row r="21" spans="1:64" x14ac:dyDescent="0.3">
      <c r="A21" t="s">
        <v>17</v>
      </c>
      <c r="B21" s="6" t="s">
        <v>628</v>
      </c>
      <c r="C21" s="6">
        <v>11</v>
      </c>
      <c r="D21">
        <v>0.41</v>
      </c>
      <c r="E21">
        <v>0.52500000000000002</v>
      </c>
      <c r="F21">
        <v>0.33600000000000002</v>
      </c>
      <c r="G21">
        <v>0.30299999999999999</v>
      </c>
      <c r="H21" s="35">
        <v>1.391</v>
      </c>
      <c r="I21">
        <v>0.39600000000000002</v>
      </c>
      <c r="J21">
        <v>0.54700000000000004</v>
      </c>
      <c r="K21">
        <v>0.502</v>
      </c>
      <c r="L21" s="39">
        <v>2.5169999999999999</v>
      </c>
      <c r="M21">
        <v>0.82399999999999995</v>
      </c>
      <c r="N21" s="39">
        <v>2.2749999999999999</v>
      </c>
      <c r="O21" s="39">
        <v>3.15</v>
      </c>
      <c r="P21" s="39">
        <v>3.0179999999999998</v>
      </c>
      <c r="Q21">
        <v>0.60499999999999998</v>
      </c>
      <c r="R21" s="35">
        <v>1.181</v>
      </c>
      <c r="S21" s="35">
        <v>1.1739999999999999</v>
      </c>
      <c r="T21">
        <v>0.38900000000000001</v>
      </c>
      <c r="U21" s="35">
        <v>1.052</v>
      </c>
      <c r="V21">
        <v>0.75900000000000001</v>
      </c>
      <c r="W21" s="36">
        <v>1.4950000000000001</v>
      </c>
      <c r="X21">
        <v>0.40400000000000003</v>
      </c>
      <c r="Y21">
        <v>0.223</v>
      </c>
      <c r="Z21" s="35">
        <v>1.3</v>
      </c>
      <c r="AA21" s="36">
        <v>1.528</v>
      </c>
      <c r="AB21">
        <v>0.85899999999999999</v>
      </c>
      <c r="AC21">
        <v>0.20499999999999999</v>
      </c>
      <c r="AD21">
        <v>0.72499999999999998</v>
      </c>
      <c r="AE21">
        <v>0.27100000000000002</v>
      </c>
      <c r="AG21" s="35">
        <v>1.06</v>
      </c>
      <c r="AH21">
        <v>0.44400000000000001</v>
      </c>
      <c r="AI21">
        <v>0.92</v>
      </c>
      <c r="AJ21">
        <v>0.37</v>
      </c>
      <c r="AK21" s="35">
        <v>1.0209999999999999</v>
      </c>
      <c r="AL21">
        <v>0.43</v>
      </c>
      <c r="AM21">
        <v>0.16800000000000001</v>
      </c>
      <c r="AN21" s="35">
        <v>1.3759999999999999</v>
      </c>
      <c r="AO21">
        <v>0.54800000000000004</v>
      </c>
      <c r="AP21" s="35">
        <v>1.1479999999999999</v>
      </c>
      <c r="AQ21">
        <v>0.45300000000000001</v>
      </c>
      <c r="AR21" s="36">
        <v>1.796</v>
      </c>
      <c r="AS21">
        <v>0.63600000000000001</v>
      </c>
      <c r="AT21">
        <v>0.51500000000000001</v>
      </c>
      <c r="AU21" s="35">
        <v>1.286</v>
      </c>
      <c r="AV21">
        <v>0.45500000000000002</v>
      </c>
      <c r="AW21" s="36">
        <v>1.73</v>
      </c>
      <c r="AX21">
        <v>0.57299999999999995</v>
      </c>
      <c r="AY21" s="35">
        <v>1.2</v>
      </c>
      <c r="AZ21">
        <v>0.38200000000000001</v>
      </c>
      <c r="BA21" s="35">
        <v>1.33</v>
      </c>
      <c r="BB21">
        <v>0.49399999999999999</v>
      </c>
      <c r="BC21" s="36">
        <v>1.6259999999999999</v>
      </c>
      <c r="BD21">
        <v>0.42099999999999999</v>
      </c>
      <c r="BE21">
        <v>0.28799999999999998</v>
      </c>
      <c r="BF21" s="35">
        <v>1.0349999999999999</v>
      </c>
      <c r="BG21">
        <v>0.188</v>
      </c>
      <c r="BH21">
        <v>0.29799999999999999</v>
      </c>
      <c r="BI21" s="39">
        <v>2.2040000000000002</v>
      </c>
      <c r="BJ21" s="35">
        <v>1.03</v>
      </c>
      <c r="BK21">
        <v>0.84599999999999997</v>
      </c>
      <c r="BL21" s="36">
        <v>1.6</v>
      </c>
    </row>
    <row r="22" spans="1:64" x14ac:dyDescent="0.3">
      <c r="A22" t="s">
        <v>18</v>
      </c>
      <c r="B22" s="6" t="s">
        <v>463</v>
      </c>
      <c r="C22" s="6">
        <v>400</v>
      </c>
      <c r="D22">
        <v>1.8</v>
      </c>
      <c r="E22">
        <v>1.9</v>
      </c>
      <c r="F22">
        <v>1.9</v>
      </c>
      <c r="G22">
        <v>1.7</v>
      </c>
      <c r="H22">
        <v>1.6</v>
      </c>
      <c r="I22">
        <v>0.6</v>
      </c>
      <c r="J22">
        <v>1.5</v>
      </c>
      <c r="K22">
        <v>1.4</v>
      </c>
      <c r="L22" s="35">
        <v>17.8</v>
      </c>
      <c r="M22">
        <v>7.3</v>
      </c>
      <c r="N22">
        <v>7.5</v>
      </c>
      <c r="O22" s="39">
        <v>58.9</v>
      </c>
      <c r="P22">
        <v>1.7</v>
      </c>
      <c r="Q22">
        <v>8.9</v>
      </c>
      <c r="R22" s="35">
        <v>17.399999999999999</v>
      </c>
      <c r="S22" s="35">
        <v>17.3</v>
      </c>
      <c r="T22">
        <v>8.9</v>
      </c>
      <c r="U22" s="35">
        <v>16.8</v>
      </c>
      <c r="V22">
        <v>13</v>
      </c>
      <c r="W22" s="36">
        <v>28.5</v>
      </c>
      <c r="X22">
        <v>10.6</v>
      </c>
      <c r="Y22">
        <v>4.8</v>
      </c>
      <c r="Z22">
        <v>0</v>
      </c>
      <c r="AA22">
        <v>8.8000000000000007</v>
      </c>
      <c r="AB22">
        <v>7</v>
      </c>
      <c r="AC22">
        <v>7.4</v>
      </c>
      <c r="AD22">
        <v>7.4</v>
      </c>
      <c r="AE22">
        <v>7.4</v>
      </c>
      <c r="AG22">
        <v>3.2</v>
      </c>
      <c r="AH22">
        <v>1.2</v>
      </c>
      <c r="AI22">
        <v>12.7</v>
      </c>
      <c r="AJ22">
        <v>1.3</v>
      </c>
      <c r="AK22">
        <v>3.2</v>
      </c>
      <c r="AL22">
        <v>1.1000000000000001</v>
      </c>
      <c r="AM22">
        <v>0.9</v>
      </c>
      <c r="AN22">
        <v>13</v>
      </c>
      <c r="AO22">
        <v>1.4</v>
      </c>
      <c r="AP22" s="36">
        <v>27.9</v>
      </c>
      <c r="AQ22">
        <v>6.2</v>
      </c>
      <c r="AR22">
        <v>12.8</v>
      </c>
      <c r="AS22">
        <v>1.3</v>
      </c>
      <c r="AT22">
        <v>1.6</v>
      </c>
      <c r="AU22">
        <v>12.8</v>
      </c>
      <c r="AV22">
        <v>1.3</v>
      </c>
      <c r="AW22">
        <v>3.1</v>
      </c>
      <c r="AX22">
        <v>1.2</v>
      </c>
      <c r="AY22">
        <v>12.9</v>
      </c>
      <c r="AZ22">
        <v>1.2</v>
      </c>
      <c r="BA22">
        <v>8.3000000000000007</v>
      </c>
      <c r="BB22">
        <v>2.8</v>
      </c>
      <c r="BC22">
        <v>8.1999999999999993</v>
      </c>
      <c r="BD22">
        <v>2.6</v>
      </c>
      <c r="BE22">
        <v>1.8</v>
      </c>
      <c r="BF22">
        <v>8.1999999999999993</v>
      </c>
      <c r="BG22">
        <v>0.6</v>
      </c>
      <c r="BH22">
        <v>2.5</v>
      </c>
      <c r="BI22">
        <v>8.1999999999999993</v>
      </c>
      <c r="BJ22">
        <v>3.7</v>
      </c>
      <c r="BL22">
        <v>8.3000000000000007</v>
      </c>
    </row>
    <row r="23" spans="1:64" x14ac:dyDescent="0.3">
      <c r="A23" t="s">
        <v>19</v>
      </c>
      <c r="B23" s="6" t="s">
        <v>632</v>
      </c>
      <c r="C23" s="6" t="s">
        <v>633</v>
      </c>
      <c r="AQ23">
        <v>2.2000000000000002</v>
      </c>
    </row>
    <row r="24" spans="1:64" s="37" customFormat="1" x14ac:dyDescent="0.3">
      <c r="A24" s="28" t="s">
        <v>3</v>
      </c>
      <c r="B24" s="29"/>
      <c r="C24" s="29"/>
    </row>
    <row r="25" spans="1:64" x14ac:dyDescent="0.3">
      <c r="A25" t="s">
        <v>20</v>
      </c>
      <c r="B25" s="6">
        <v>90</v>
      </c>
      <c r="C25" s="6">
        <v>2000</v>
      </c>
      <c r="D25" s="36">
        <v>40</v>
      </c>
      <c r="E25" s="35">
        <v>14.2</v>
      </c>
      <c r="F25" s="35">
        <v>18</v>
      </c>
      <c r="G25">
        <v>9.6</v>
      </c>
      <c r="H25">
        <v>1.8</v>
      </c>
      <c r="I25">
        <v>0.4</v>
      </c>
      <c r="J25">
        <v>29</v>
      </c>
      <c r="K25">
        <v>17</v>
      </c>
      <c r="L25">
        <v>6</v>
      </c>
      <c r="M25">
        <v>1.7</v>
      </c>
      <c r="N25">
        <v>0</v>
      </c>
      <c r="O25">
        <v>0</v>
      </c>
      <c r="P25">
        <v>0</v>
      </c>
      <c r="Q25">
        <v>0.1</v>
      </c>
      <c r="R25">
        <v>0.2</v>
      </c>
      <c r="S25">
        <v>0.2</v>
      </c>
      <c r="T25">
        <v>0.2</v>
      </c>
      <c r="U25">
        <v>0.3</v>
      </c>
      <c r="V25">
        <v>0.5</v>
      </c>
      <c r="W25">
        <v>0</v>
      </c>
      <c r="X25">
        <v>0</v>
      </c>
      <c r="Y25">
        <v>0</v>
      </c>
      <c r="Z25">
        <v>0</v>
      </c>
      <c r="AA25">
        <v>13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4.5</v>
      </c>
      <c r="AL25">
        <v>1.2</v>
      </c>
      <c r="AM25">
        <v>1.2</v>
      </c>
      <c r="AN25">
        <v>0</v>
      </c>
      <c r="AO25">
        <v>0</v>
      </c>
      <c r="AP25">
        <v>6.3</v>
      </c>
      <c r="AQ25">
        <v>0.8</v>
      </c>
      <c r="AR25">
        <v>0</v>
      </c>
      <c r="AS25">
        <v>0</v>
      </c>
      <c r="AT25">
        <v>0</v>
      </c>
      <c r="AU25">
        <v>0</v>
      </c>
      <c r="AV25">
        <v>1.8</v>
      </c>
      <c r="AW25">
        <v>0</v>
      </c>
      <c r="AX25">
        <v>0</v>
      </c>
      <c r="AY25">
        <v>4.5999999999999996</v>
      </c>
      <c r="AZ25">
        <v>1.2</v>
      </c>
      <c r="BA25">
        <v>4.4000000000000004</v>
      </c>
      <c r="BB25">
        <v>1.5</v>
      </c>
      <c r="BC25">
        <v>1.4</v>
      </c>
      <c r="BD25">
        <v>0.3</v>
      </c>
      <c r="BE25">
        <v>1.8</v>
      </c>
      <c r="BF25">
        <v>4.8</v>
      </c>
      <c r="BG25" s="35">
        <v>13.2</v>
      </c>
      <c r="BH25">
        <v>1</v>
      </c>
      <c r="BI25">
        <v>4</v>
      </c>
      <c r="BJ25">
        <v>1.3</v>
      </c>
      <c r="BK25">
        <v>0.1</v>
      </c>
      <c r="BL25">
        <v>0</v>
      </c>
    </row>
    <row r="26" spans="1:64" x14ac:dyDescent="0.3">
      <c r="A26" t="s">
        <v>21</v>
      </c>
      <c r="B26" s="6" t="s">
        <v>465</v>
      </c>
      <c r="C26" s="6" t="s">
        <v>455</v>
      </c>
      <c r="D26">
        <v>0.26600000000000001</v>
      </c>
      <c r="E26">
        <v>0.25900000000000001</v>
      </c>
      <c r="F26">
        <v>0.25900000000000001</v>
      </c>
      <c r="G26">
        <v>0.121</v>
      </c>
      <c r="H26" s="36">
        <v>0.72599999999999998</v>
      </c>
      <c r="I26">
        <v>0.19</v>
      </c>
      <c r="J26">
        <v>0.435</v>
      </c>
      <c r="K26">
        <v>0.26</v>
      </c>
      <c r="L26" s="36">
        <v>0.874</v>
      </c>
      <c r="M26">
        <v>0.155</v>
      </c>
      <c r="N26" s="35">
        <v>0.58099999999999996</v>
      </c>
      <c r="O26" s="34">
        <v>1.0880000000000001</v>
      </c>
      <c r="P26" s="36">
        <v>0.69799999999999995</v>
      </c>
      <c r="Q26">
        <v>8.1000000000000003E-2</v>
      </c>
      <c r="R26">
        <v>0.158</v>
      </c>
      <c r="S26">
        <v>0.157</v>
      </c>
      <c r="T26">
        <v>4.7E-2</v>
      </c>
      <c r="U26">
        <v>4.2000000000000003E-2</v>
      </c>
      <c r="V26">
        <v>4.8000000000000001E-2</v>
      </c>
      <c r="W26">
        <v>0.17</v>
      </c>
      <c r="X26">
        <v>0.02</v>
      </c>
      <c r="Y26">
        <v>0.06</v>
      </c>
      <c r="Z26">
        <v>7.8E-2</v>
      </c>
      <c r="AA26">
        <v>0.16</v>
      </c>
      <c r="AB26">
        <v>9.8000000000000004E-2</v>
      </c>
      <c r="AC26" s="39">
        <v>4.4000000000000004</v>
      </c>
      <c r="AD26" s="39">
        <v>2.343</v>
      </c>
      <c r="AE26" s="36">
        <v>0.70199999999999996</v>
      </c>
      <c r="AF26">
        <v>0.2</v>
      </c>
      <c r="AG26" s="34">
        <v>0.9</v>
      </c>
      <c r="AH26">
        <v>0.24399999999999999</v>
      </c>
      <c r="AI26" s="36">
        <v>0.747</v>
      </c>
      <c r="AJ26">
        <v>0.21</v>
      </c>
      <c r="AK26" s="35">
        <v>0.52900000000000003</v>
      </c>
      <c r="AL26">
        <v>0.16</v>
      </c>
      <c r="AM26">
        <v>0.11600000000000001</v>
      </c>
      <c r="AN26" s="36">
        <v>0.77200000000000002</v>
      </c>
      <c r="AO26">
        <v>0.25700000000000001</v>
      </c>
      <c r="AP26" s="36">
        <v>0.71299999999999997</v>
      </c>
      <c r="AQ26">
        <v>0.193</v>
      </c>
      <c r="AR26" s="35">
        <v>0.437</v>
      </c>
      <c r="AS26">
        <v>0.11799999999999999</v>
      </c>
      <c r="AT26">
        <v>9.6000000000000002E-2</v>
      </c>
      <c r="AU26" s="36">
        <v>0.69</v>
      </c>
      <c r="AV26">
        <v>0.187</v>
      </c>
      <c r="AW26" s="35">
        <v>0.45500000000000002</v>
      </c>
      <c r="AX26">
        <v>0.115</v>
      </c>
      <c r="AY26" s="35">
        <v>0.53500000000000003</v>
      </c>
      <c r="AZ26">
        <v>0.13</v>
      </c>
      <c r="BA26" s="34">
        <v>0.873</v>
      </c>
      <c r="BB26">
        <v>0.16900000000000001</v>
      </c>
      <c r="BC26">
        <v>0.55500000000000005</v>
      </c>
      <c r="BD26">
        <v>9.7000000000000003E-2</v>
      </c>
      <c r="BE26">
        <v>0.02</v>
      </c>
      <c r="BF26">
        <v>0.621</v>
      </c>
      <c r="BG26">
        <v>8.4000000000000005E-2</v>
      </c>
      <c r="BH26">
        <v>0.16400000000000001</v>
      </c>
      <c r="BI26" s="35">
        <v>0.47699999999999998</v>
      </c>
      <c r="BJ26">
        <v>0.11600000000000001</v>
      </c>
      <c r="BK26">
        <v>2.7E-2</v>
      </c>
      <c r="BL26" s="35">
        <v>0.48599999999999999</v>
      </c>
    </row>
    <row r="27" spans="1:64" x14ac:dyDescent="0.3">
      <c r="A27" t="s">
        <v>22</v>
      </c>
      <c r="B27" s="6" t="s">
        <v>462</v>
      </c>
      <c r="C27" s="6" t="s">
        <v>455</v>
      </c>
      <c r="D27">
        <v>0.13200000000000001</v>
      </c>
      <c r="E27">
        <v>0.14899999999999999</v>
      </c>
      <c r="F27">
        <v>0.1</v>
      </c>
      <c r="G27">
        <v>7.8E-2</v>
      </c>
      <c r="H27">
        <v>0.215</v>
      </c>
      <c r="I27">
        <v>5.6000000000000001E-2</v>
      </c>
      <c r="J27">
        <v>0.17499999999999999</v>
      </c>
      <c r="K27">
        <v>0.155</v>
      </c>
      <c r="L27" s="34">
        <v>0.87</v>
      </c>
      <c r="M27">
        <v>0.28499999999999998</v>
      </c>
      <c r="N27" s="39">
        <v>1.1599999999999999</v>
      </c>
      <c r="O27">
        <v>0.28000000000000003</v>
      </c>
      <c r="P27">
        <v>0.253</v>
      </c>
      <c r="Q27">
        <v>5.1999999999999998E-2</v>
      </c>
      <c r="R27">
        <v>0.10199999999999999</v>
      </c>
      <c r="S27">
        <v>0.10100000000000001</v>
      </c>
      <c r="T27">
        <v>3.6999999999999998E-2</v>
      </c>
      <c r="U27">
        <v>7.6999999999999999E-2</v>
      </c>
      <c r="V27">
        <v>4.4999999999999998E-2</v>
      </c>
      <c r="W27">
        <v>0.05</v>
      </c>
      <c r="X27">
        <v>0.02</v>
      </c>
      <c r="Y27">
        <v>6.9000000000000006E-2</v>
      </c>
      <c r="Z27">
        <v>0.35799999999999998</v>
      </c>
      <c r="AA27">
        <v>0.19</v>
      </c>
      <c r="AB27">
        <v>0.23300000000000001</v>
      </c>
      <c r="AC27" s="35">
        <v>0.48099999999999998</v>
      </c>
      <c r="AD27" s="35">
        <v>0.40200000000000002</v>
      </c>
      <c r="AE27" s="34">
        <v>0.89100000000000001</v>
      </c>
      <c r="AF27">
        <v>0.1</v>
      </c>
      <c r="AG27">
        <v>0.193</v>
      </c>
      <c r="AH27">
        <v>5.8999999999999997E-2</v>
      </c>
      <c r="AI27">
        <v>0.21299999999999999</v>
      </c>
      <c r="AJ27">
        <v>6.9000000000000006E-2</v>
      </c>
      <c r="AK27">
        <v>0.219</v>
      </c>
      <c r="AL27">
        <v>5.8000000000000003E-2</v>
      </c>
      <c r="AM27">
        <v>5.0999999999999997E-2</v>
      </c>
      <c r="AN27">
        <v>0.192</v>
      </c>
      <c r="AO27">
        <v>6.3E-2</v>
      </c>
      <c r="AP27">
        <v>0.21199999999999999</v>
      </c>
      <c r="AQ27">
        <v>6.2E-2</v>
      </c>
      <c r="AR27">
        <v>0.14599999999999999</v>
      </c>
      <c r="AS27">
        <v>4.5999999999999999E-2</v>
      </c>
      <c r="AT27">
        <v>3.6999999999999998E-2</v>
      </c>
      <c r="AU27" s="35">
        <v>0.33</v>
      </c>
      <c r="AV27">
        <v>0.10299999999999999</v>
      </c>
      <c r="AW27">
        <v>0.22</v>
      </c>
      <c r="AX27">
        <v>6.4000000000000001E-2</v>
      </c>
      <c r="AY27">
        <v>0.221</v>
      </c>
      <c r="AZ27">
        <v>6.2E-2</v>
      </c>
      <c r="BA27">
        <v>0.21099999999999999</v>
      </c>
      <c r="BB27">
        <v>7.2999999999999995E-2</v>
      </c>
      <c r="BC27" s="35">
        <v>0.33300000000000002</v>
      </c>
      <c r="BD27">
        <v>8.8999999999999996E-2</v>
      </c>
      <c r="BE27">
        <v>0.05</v>
      </c>
      <c r="BF27">
        <v>0.23300000000000001</v>
      </c>
      <c r="BG27">
        <v>0.124</v>
      </c>
      <c r="BH27">
        <v>6.0999999999999999E-2</v>
      </c>
      <c r="BI27">
        <v>0.21199999999999999</v>
      </c>
      <c r="BJ27">
        <v>6.3E-2</v>
      </c>
      <c r="BK27">
        <v>1.4999999999999999E-2</v>
      </c>
      <c r="BL27">
        <v>0.106</v>
      </c>
    </row>
    <row r="28" spans="1:64" x14ac:dyDescent="0.3">
      <c r="A28" t="s">
        <v>23</v>
      </c>
      <c r="B28" s="6" t="s">
        <v>624</v>
      </c>
      <c r="C28" s="6" t="s">
        <v>631</v>
      </c>
      <c r="D28" s="35">
        <v>2.09</v>
      </c>
      <c r="E28" s="35">
        <v>2.0209999999999999</v>
      </c>
      <c r="F28">
        <v>1.7230000000000001</v>
      </c>
      <c r="G28">
        <v>0.73199999999999998</v>
      </c>
      <c r="H28">
        <v>2.8889999999999998</v>
      </c>
      <c r="I28">
        <v>0.89</v>
      </c>
      <c r="J28">
        <v>1.65</v>
      </c>
      <c r="K28">
        <v>1.25</v>
      </c>
      <c r="L28">
        <v>1.623</v>
      </c>
      <c r="M28">
        <v>0.39900000000000002</v>
      </c>
      <c r="N28" s="36">
        <v>4.32</v>
      </c>
      <c r="O28" s="35">
        <v>2.95</v>
      </c>
      <c r="P28" s="35">
        <v>2.6120000000000001</v>
      </c>
      <c r="Q28">
        <v>0.19500000000000001</v>
      </c>
      <c r="R28">
        <v>0.38100000000000001</v>
      </c>
      <c r="S28">
        <v>0.379</v>
      </c>
      <c r="T28" s="2">
        <v>0.53500000000000003</v>
      </c>
      <c r="U28">
        <v>0.63900000000000001</v>
      </c>
      <c r="V28">
        <v>0.28799999999999998</v>
      </c>
      <c r="W28">
        <v>0.1</v>
      </c>
      <c r="X28">
        <v>0.1</v>
      </c>
      <c r="Y28">
        <v>0.51300000000000001</v>
      </c>
      <c r="Z28" s="35">
        <v>2.64</v>
      </c>
      <c r="AA28">
        <v>0</v>
      </c>
      <c r="AB28">
        <v>0.90600000000000003</v>
      </c>
      <c r="AC28" s="39">
        <v>7.56</v>
      </c>
      <c r="AD28" s="39">
        <v>11.195</v>
      </c>
      <c r="AE28" s="39">
        <v>22.021000000000001</v>
      </c>
      <c r="AF28">
        <v>0.3</v>
      </c>
      <c r="AG28">
        <v>1.9550000000000001</v>
      </c>
      <c r="AH28">
        <v>0.505</v>
      </c>
      <c r="AI28">
        <v>1.4550000000000001</v>
      </c>
      <c r="AJ28">
        <v>0.51500000000000001</v>
      </c>
      <c r="AK28" s="35">
        <v>2.06</v>
      </c>
      <c r="AL28">
        <v>0.57799999999999996</v>
      </c>
      <c r="AM28">
        <v>0.41099999999999998</v>
      </c>
      <c r="AN28">
        <v>1.8919999999999999</v>
      </c>
      <c r="AO28">
        <v>0.56999999999999995</v>
      </c>
      <c r="AP28">
        <v>1.1739999999999999</v>
      </c>
      <c r="AQ28">
        <v>0.318</v>
      </c>
      <c r="AR28">
        <v>0.47899999999999998</v>
      </c>
      <c r="AS28">
        <v>0.14000000000000001</v>
      </c>
      <c r="AT28">
        <v>0.113</v>
      </c>
      <c r="AU28" s="35">
        <v>2.4300000000000002</v>
      </c>
      <c r="AV28">
        <v>0.70799999999999996</v>
      </c>
      <c r="AW28" s="35">
        <v>2.63</v>
      </c>
      <c r="AX28">
        <v>0.71699999999999997</v>
      </c>
      <c r="AY28" s="35">
        <v>2.0830000000000002</v>
      </c>
      <c r="AZ28">
        <v>0.54600000000000004</v>
      </c>
      <c r="BA28" s="35">
        <v>2.605</v>
      </c>
      <c r="BB28">
        <v>1.06</v>
      </c>
      <c r="BC28" s="35">
        <v>2.8319999999999999</v>
      </c>
      <c r="BD28">
        <v>0.71099999999999997</v>
      </c>
      <c r="BE28">
        <v>0.96</v>
      </c>
      <c r="BF28" s="35">
        <v>2.2509999999999999</v>
      </c>
      <c r="BG28">
        <v>0.749</v>
      </c>
      <c r="BH28">
        <v>0.57699999999999996</v>
      </c>
      <c r="BI28">
        <v>1.5409999999999999</v>
      </c>
      <c r="BJ28">
        <v>0.52600000000000002</v>
      </c>
      <c r="BK28">
        <v>0.14000000000000001</v>
      </c>
      <c r="BL28">
        <v>1.762</v>
      </c>
    </row>
    <row r="29" spans="1:64" x14ac:dyDescent="0.3">
      <c r="A29" t="s">
        <v>59</v>
      </c>
      <c r="B29" s="6">
        <v>1.3</v>
      </c>
      <c r="C29" s="6" t="s">
        <v>466</v>
      </c>
      <c r="D29">
        <v>0.16900000000000001</v>
      </c>
      <c r="E29">
        <v>0.216</v>
      </c>
      <c r="F29">
        <v>8.3000000000000004E-2</v>
      </c>
      <c r="G29">
        <v>6.4000000000000001E-2</v>
      </c>
      <c r="H29">
        <v>0.17399999999999999</v>
      </c>
      <c r="I29">
        <v>4.8000000000000001E-2</v>
      </c>
      <c r="J29">
        <v>6.5000000000000002E-2</v>
      </c>
      <c r="K29">
        <v>0.06</v>
      </c>
      <c r="L29">
        <v>0.377</v>
      </c>
      <c r="M29">
        <v>0.23400000000000001</v>
      </c>
      <c r="N29" s="35">
        <v>0.46100000000000002</v>
      </c>
      <c r="O29" s="34">
        <v>1.05</v>
      </c>
      <c r="P29" s="35">
        <v>0.57399999999999995</v>
      </c>
      <c r="Q29">
        <v>4.7E-2</v>
      </c>
      <c r="R29">
        <v>9.1999999999999998E-2</v>
      </c>
      <c r="S29">
        <v>9.0999999999999998E-2</v>
      </c>
      <c r="T29">
        <v>5.1999999999999998E-2</v>
      </c>
      <c r="U29">
        <v>3.9E-2</v>
      </c>
      <c r="V29">
        <v>6.3E-2</v>
      </c>
      <c r="W29">
        <v>9.9000000000000005E-2</v>
      </c>
      <c r="X29">
        <v>0.115</v>
      </c>
      <c r="Y29">
        <v>7.6999999999999999E-2</v>
      </c>
      <c r="Z29">
        <v>0.215</v>
      </c>
      <c r="AA29">
        <v>0.13</v>
      </c>
      <c r="AB29">
        <v>0.19900000000000001</v>
      </c>
      <c r="AC29" s="35">
        <v>0.47899999999999998</v>
      </c>
      <c r="AD29" s="36">
        <v>0.82799999999999996</v>
      </c>
      <c r="AE29" s="39">
        <v>1.3360000000000001</v>
      </c>
      <c r="AG29">
        <v>0.28599999999999998</v>
      </c>
      <c r="AH29">
        <v>6.9000000000000006E-2</v>
      </c>
      <c r="AI29">
        <v>0.309</v>
      </c>
      <c r="AJ29">
        <v>8.1000000000000003E-2</v>
      </c>
      <c r="AK29" s="35">
        <v>0.39700000000000002</v>
      </c>
      <c r="AL29">
        <v>0.12</v>
      </c>
      <c r="AM29">
        <v>7.3999999999999996E-2</v>
      </c>
      <c r="AN29" s="35">
        <v>0.52700000000000002</v>
      </c>
      <c r="AO29">
        <v>0.17499999999999999</v>
      </c>
      <c r="AP29" s="35">
        <v>0.47399999999999998</v>
      </c>
      <c r="AQ29">
        <v>0.22900000000000001</v>
      </c>
      <c r="AR29">
        <v>0.318</v>
      </c>
      <c r="AS29">
        <v>9.2999999999999999E-2</v>
      </c>
      <c r="AT29">
        <v>7.4999999999999997E-2</v>
      </c>
      <c r="AU29" s="35">
        <v>0.442</v>
      </c>
      <c r="AV29">
        <v>0.129</v>
      </c>
      <c r="AW29">
        <v>0.35099999999999998</v>
      </c>
      <c r="AX29">
        <v>9.6000000000000002E-2</v>
      </c>
      <c r="AY29" s="35">
        <v>0.40100000000000002</v>
      </c>
      <c r="AZ29">
        <v>0.105</v>
      </c>
      <c r="BA29" s="35">
        <v>0.54</v>
      </c>
      <c r="BB29">
        <v>0.17799999999999999</v>
      </c>
      <c r="BC29">
        <v>0.36599999999999999</v>
      </c>
      <c r="BD29">
        <v>7.1999999999999995E-2</v>
      </c>
      <c r="BE29">
        <v>4.4999999999999998E-2</v>
      </c>
      <c r="BF29">
        <v>0.38200000000000001</v>
      </c>
      <c r="BG29">
        <v>8.7999999999999995E-2</v>
      </c>
      <c r="BH29">
        <v>6.7000000000000004E-2</v>
      </c>
      <c r="BI29" s="35">
        <v>0.53500000000000003</v>
      </c>
      <c r="BJ29">
        <v>0.13900000000000001</v>
      </c>
      <c r="BL29" s="35">
        <v>0.49199999999999999</v>
      </c>
    </row>
    <row r="30" spans="1:64" x14ac:dyDescent="0.3">
      <c r="A30" t="s">
        <v>573</v>
      </c>
      <c r="B30" s="6" t="s">
        <v>457</v>
      </c>
      <c r="C30" s="6">
        <v>1000</v>
      </c>
      <c r="D30">
        <v>65</v>
      </c>
      <c r="E30">
        <v>63</v>
      </c>
      <c r="F30">
        <v>53</v>
      </c>
      <c r="G30">
        <v>44</v>
      </c>
      <c r="H30" s="36">
        <v>274</v>
      </c>
      <c r="I30">
        <v>65</v>
      </c>
      <c r="J30" s="35">
        <v>165</v>
      </c>
      <c r="K30" s="35">
        <v>111</v>
      </c>
      <c r="L30" s="34">
        <v>375</v>
      </c>
      <c r="M30">
        <v>54</v>
      </c>
      <c r="N30" s="34">
        <v>345</v>
      </c>
      <c r="O30" s="36">
        <v>289</v>
      </c>
      <c r="P30" s="36">
        <v>305</v>
      </c>
      <c r="Q30">
        <v>15</v>
      </c>
      <c r="R30">
        <v>29</v>
      </c>
      <c r="S30">
        <v>29</v>
      </c>
      <c r="T30">
        <v>44</v>
      </c>
      <c r="U30">
        <v>22</v>
      </c>
      <c r="V30">
        <v>17</v>
      </c>
      <c r="W30">
        <v>27</v>
      </c>
      <c r="X30">
        <v>26</v>
      </c>
      <c r="Y30">
        <v>18</v>
      </c>
      <c r="Z30">
        <v>24</v>
      </c>
      <c r="AA30">
        <v>8</v>
      </c>
      <c r="AB30">
        <v>19</v>
      </c>
      <c r="AC30">
        <v>42</v>
      </c>
      <c r="AD30">
        <v>26</v>
      </c>
      <c r="AE30" s="35">
        <v>198</v>
      </c>
      <c r="AF30" s="36">
        <v>200</v>
      </c>
      <c r="AG30" s="39">
        <v>444</v>
      </c>
      <c r="AH30">
        <v>149</v>
      </c>
      <c r="AI30" s="39">
        <v>604</v>
      </c>
      <c r="AJ30" s="36">
        <v>207</v>
      </c>
      <c r="AK30" s="39">
        <v>394</v>
      </c>
      <c r="AL30" s="35">
        <v>130</v>
      </c>
      <c r="AM30">
        <v>36</v>
      </c>
      <c r="AN30" s="39">
        <v>463</v>
      </c>
      <c r="AO30" s="35">
        <v>168</v>
      </c>
      <c r="AP30" s="39">
        <v>525</v>
      </c>
      <c r="AQ30" s="35">
        <v>172</v>
      </c>
      <c r="AR30" s="34">
        <v>388</v>
      </c>
      <c r="AS30">
        <v>81</v>
      </c>
      <c r="AT30">
        <v>65</v>
      </c>
      <c r="AU30" s="34">
        <v>389</v>
      </c>
      <c r="AV30">
        <v>81</v>
      </c>
      <c r="AW30" s="39">
        <v>622</v>
      </c>
      <c r="AX30" s="35">
        <v>121</v>
      </c>
      <c r="AY30" s="39">
        <v>399</v>
      </c>
      <c r="AZ30">
        <v>75</v>
      </c>
      <c r="BA30" s="39">
        <v>479</v>
      </c>
      <c r="BB30" s="35">
        <v>181</v>
      </c>
      <c r="BC30" s="39">
        <v>423</v>
      </c>
      <c r="BD30" s="35">
        <v>104</v>
      </c>
      <c r="BE30">
        <v>33</v>
      </c>
      <c r="BF30" s="39">
        <v>625</v>
      </c>
      <c r="BG30">
        <v>61</v>
      </c>
      <c r="BH30" s="35">
        <v>159</v>
      </c>
      <c r="BI30" s="39">
        <v>557</v>
      </c>
      <c r="BJ30" s="35">
        <v>172</v>
      </c>
      <c r="BK30">
        <v>48</v>
      </c>
      <c r="BL30" s="39">
        <v>437</v>
      </c>
    </row>
    <row r="31" spans="1:64" x14ac:dyDescent="0.3">
      <c r="A31" t="s">
        <v>601</v>
      </c>
      <c r="B31" s="6" t="s">
        <v>625</v>
      </c>
      <c r="C31" s="6" t="s">
        <v>455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35">
        <v>0.08</v>
      </c>
      <c r="AA31">
        <v>0</v>
      </c>
      <c r="AB31" s="35">
        <v>0.08</v>
      </c>
      <c r="AC31">
        <v>0</v>
      </c>
      <c r="AD31">
        <v>0</v>
      </c>
      <c r="AE31" s="41">
        <v>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3">
      <c r="A32" t="s">
        <v>26</v>
      </c>
      <c r="B32" s="6">
        <v>900</v>
      </c>
      <c r="C32" s="6">
        <v>3000</v>
      </c>
      <c r="D32" s="2">
        <v>38</v>
      </c>
      <c r="E32" s="2">
        <v>40</v>
      </c>
      <c r="F32" s="35">
        <v>103</v>
      </c>
      <c r="G32">
        <v>27</v>
      </c>
      <c r="H32">
        <v>7</v>
      </c>
      <c r="I32">
        <v>0</v>
      </c>
      <c r="J32">
        <v>9</v>
      </c>
      <c r="K32">
        <v>8</v>
      </c>
      <c r="L32">
        <v>1</v>
      </c>
      <c r="M32">
        <v>0</v>
      </c>
      <c r="N32">
        <v>6</v>
      </c>
      <c r="O32">
        <v>2</v>
      </c>
      <c r="P32">
        <v>2</v>
      </c>
      <c r="Q32">
        <v>4</v>
      </c>
      <c r="R32" s="36">
        <v>166</v>
      </c>
      <c r="S32">
        <v>0</v>
      </c>
      <c r="T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4</v>
      </c>
      <c r="AC32">
        <v>4</v>
      </c>
      <c r="AD32">
        <v>0</v>
      </c>
      <c r="AE32">
        <v>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2</v>
      </c>
      <c r="BB32">
        <v>0</v>
      </c>
      <c r="BC32">
        <v>3</v>
      </c>
      <c r="BD32">
        <v>1</v>
      </c>
      <c r="BE32">
        <v>1</v>
      </c>
      <c r="BF32">
        <v>6</v>
      </c>
      <c r="BG32">
        <v>1</v>
      </c>
      <c r="BH32">
        <v>1</v>
      </c>
      <c r="BI32">
        <v>3</v>
      </c>
      <c r="BJ32">
        <v>1</v>
      </c>
      <c r="BK32">
        <v>1</v>
      </c>
      <c r="BL32">
        <v>2</v>
      </c>
    </row>
    <row r="33" spans="1:64" s="15" customFormat="1" x14ac:dyDescent="0.3">
      <c r="A33" s="15" t="s">
        <v>4</v>
      </c>
      <c r="B33" s="16"/>
      <c r="C33" s="16"/>
      <c r="D33" s="15">
        <v>765</v>
      </c>
      <c r="E33" s="15">
        <v>801</v>
      </c>
      <c r="F33" s="15">
        <v>2058</v>
      </c>
      <c r="G33" s="15">
        <v>533</v>
      </c>
      <c r="H33" s="15">
        <v>149</v>
      </c>
      <c r="I33" s="15">
        <v>7</v>
      </c>
      <c r="J33" s="15">
        <v>180</v>
      </c>
      <c r="K33" s="15">
        <v>156</v>
      </c>
      <c r="L33" s="15">
        <v>22</v>
      </c>
      <c r="M33" s="15">
        <v>9</v>
      </c>
      <c r="N33" s="15">
        <v>120</v>
      </c>
      <c r="O33" s="15">
        <v>40</v>
      </c>
      <c r="P33" s="15">
        <v>40</v>
      </c>
      <c r="Q33" s="15">
        <v>85</v>
      </c>
      <c r="S33" s="15">
        <v>0</v>
      </c>
      <c r="T33" s="15">
        <v>7</v>
      </c>
      <c r="V33" s="15">
        <v>0</v>
      </c>
      <c r="W33" s="15">
        <v>27</v>
      </c>
      <c r="X33" s="15">
        <v>0</v>
      </c>
      <c r="Y33">
        <v>3</v>
      </c>
      <c r="Z33" s="15">
        <v>0</v>
      </c>
      <c r="AA33" s="15">
        <v>0</v>
      </c>
      <c r="AB33" s="15">
        <v>87</v>
      </c>
      <c r="AC33" s="15">
        <v>88</v>
      </c>
      <c r="AD33" s="15">
        <v>0</v>
      </c>
      <c r="AE33" s="15">
        <v>32</v>
      </c>
      <c r="AF33" s="15">
        <v>0</v>
      </c>
      <c r="AG33" s="15">
        <v>17</v>
      </c>
      <c r="AH33" s="15">
        <v>6</v>
      </c>
      <c r="AI33" s="15">
        <v>2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6</v>
      </c>
      <c r="AV33" s="15">
        <v>2</v>
      </c>
      <c r="AW33" s="15">
        <v>17</v>
      </c>
      <c r="AX33" s="15">
        <v>6</v>
      </c>
      <c r="AY33" s="15">
        <v>8</v>
      </c>
      <c r="AZ33" s="15">
        <v>3</v>
      </c>
      <c r="BA33" s="15">
        <v>39</v>
      </c>
      <c r="BB33" s="15">
        <v>8</v>
      </c>
      <c r="BC33" s="15">
        <v>53</v>
      </c>
      <c r="BD33" s="15">
        <v>15</v>
      </c>
      <c r="BE33" s="15">
        <v>10</v>
      </c>
      <c r="BF33" s="15">
        <v>114</v>
      </c>
      <c r="BG33" s="15">
        <v>21</v>
      </c>
      <c r="BH33" s="15">
        <v>24</v>
      </c>
      <c r="BI33" s="15">
        <v>67</v>
      </c>
      <c r="BJ33" s="15">
        <v>27</v>
      </c>
      <c r="BK33" s="15">
        <v>23</v>
      </c>
      <c r="BL33" s="15">
        <v>41</v>
      </c>
    </row>
    <row r="34" spans="1:64" x14ac:dyDescent="0.3">
      <c r="A34" t="s">
        <v>27</v>
      </c>
      <c r="B34" s="6" t="s">
        <v>456</v>
      </c>
      <c r="C34" s="6">
        <v>1000</v>
      </c>
      <c r="D34">
        <v>0.13</v>
      </c>
      <c r="E34">
        <v>0.14000000000000001</v>
      </c>
      <c r="F34">
        <v>0.02</v>
      </c>
      <c r="G34">
        <v>0.03</v>
      </c>
      <c r="H34">
        <v>0.09</v>
      </c>
      <c r="I34">
        <v>0.03</v>
      </c>
      <c r="L34">
        <v>0.85</v>
      </c>
      <c r="M34">
        <v>0.35</v>
      </c>
      <c r="N34" s="35">
        <v>1.95</v>
      </c>
      <c r="O34">
        <v>0.55000000000000004</v>
      </c>
      <c r="P34">
        <v>0.12</v>
      </c>
      <c r="T34">
        <v>0.01</v>
      </c>
      <c r="W34">
        <v>0.04</v>
      </c>
      <c r="Y34">
        <v>0.11</v>
      </c>
      <c r="AA34">
        <v>0.01</v>
      </c>
      <c r="AB34">
        <v>0.01</v>
      </c>
      <c r="AC34" s="36">
        <v>6.9</v>
      </c>
      <c r="AD34" s="35">
        <v>2.1</v>
      </c>
      <c r="AG34">
        <v>0.21</v>
      </c>
      <c r="AK34">
        <v>0.22</v>
      </c>
      <c r="AL34">
        <v>0.03</v>
      </c>
      <c r="AM34">
        <v>0.02</v>
      </c>
      <c r="AN34">
        <v>0.21</v>
      </c>
      <c r="AO34">
        <v>0.98</v>
      </c>
      <c r="AP34">
        <v>0.21</v>
      </c>
      <c r="AQ34">
        <v>0.94</v>
      </c>
      <c r="AR34">
        <v>0.21</v>
      </c>
      <c r="AS34">
        <v>0.94</v>
      </c>
      <c r="AT34">
        <v>0.79</v>
      </c>
      <c r="BA34">
        <v>0.49</v>
      </c>
      <c r="BB34">
        <v>0.11</v>
      </c>
      <c r="BC34">
        <v>0.05</v>
      </c>
      <c r="BD34">
        <v>0.02</v>
      </c>
      <c r="BF34">
        <v>0.51</v>
      </c>
      <c r="BG34">
        <v>0.1</v>
      </c>
      <c r="BH34">
        <v>0.15</v>
      </c>
      <c r="BI34">
        <v>0.82</v>
      </c>
      <c r="BJ34">
        <v>0.35</v>
      </c>
      <c r="BL34">
        <v>0.83</v>
      </c>
    </row>
    <row r="35" spans="1:64" x14ac:dyDescent="0.3">
      <c r="A35" t="s">
        <v>28</v>
      </c>
      <c r="B35" s="6" t="s">
        <v>604</v>
      </c>
      <c r="C35" s="6">
        <v>100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s="15" customFormat="1" x14ac:dyDescent="0.3">
      <c r="A36" s="15" t="s">
        <v>29</v>
      </c>
      <c r="B36" s="16"/>
      <c r="C36" s="16"/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</row>
    <row r="37" spans="1:64" x14ac:dyDescent="0.3">
      <c r="A37" t="s">
        <v>30</v>
      </c>
      <c r="B37" s="6">
        <v>120</v>
      </c>
      <c r="C37" s="6" t="s">
        <v>455</v>
      </c>
      <c r="D37" s="35">
        <v>24.8</v>
      </c>
      <c r="E37" s="35">
        <v>25.9</v>
      </c>
      <c r="F37" s="35">
        <v>27.9</v>
      </c>
      <c r="G37" s="35">
        <v>21.4</v>
      </c>
      <c r="H37">
        <v>14.5</v>
      </c>
      <c r="I37">
        <v>5</v>
      </c>
      <c r="L37" s="35">
        <v>47</v>
      </c>
      <c r="M37" s="35">
        <v>19.2</v>
      </c>
      <c r="N37" s="36">
        <v>70</v>
      </c>
      <c r="O37">
        <v>3.9</v>
      </c>
      <c r="P37">
        <v>4.0999999999999996</v>
      </c>
      <c r="T37">
        <v>2</v>
      </c>
      <c r="W37">
        <v>7.8</v>
      </c>
      <c r="Y37">
        <v>3</v>
      </c>
      <c r="AA37" s="35">
        <v>23.1</v>
      </c>
      <c r="AB37" s="35">
        <v>29.3</v>
      </c>
      <c r="AC37">
        <v>0</v>
      </c>
      <c r="AD37">
        <v>0</v>
      </c>
      <c r="AG37">
        <v>5.6</v>
      </c>
      <c r="AK37" s="35">
        <v>19</v>
      </c>
      <c r="AL37">
        <v>8.4</v>
      </c>
      <c r="AM37">
        <v>4.0999999999999996</v>
      </c>
      <c r="AN37">
        <v>5.7</v>
      </c>
      <c r="AO37">
        <v>3.7</v>
      </c>
      <c r="AP37">
        <v>5.6</v>
      </c>
      <c r="AQ37">
        <v>3.5</v>
      </c>
      <c r="AR37">
        <v>5.6</v>
      </c>
      <c r="AS37">
        <v>3.5</v>
      </c>
      <c r="AT37">
        <v>2.9</v>
      </c>
      <c r="BA37">
        <v>5</v>
      </c>
      <c r="BB37">
        <v>1.7</v>
      </c>
      <c r="BC37">
        <v>9</v>
      </c>
      <c r="BD37">
        <v>2.9</v>
      </c>
      <c r="BF37">
        <v>9</v>
      </c>
      <c r="BG37" s="35">
        <v>33</v>
      </c>
      <c r="BH37">
        <v>2.7</v>
      </c>
      <c r="BI37">
        <v>9</v>
      </c>
      <c r="BJ37">
        <v>4</v>
      </c>
      <c r="BL37">
        <v>9.1</v>
      </c>
    </row>
    <row r="38" spans="1:64" x14ac:dyDescent="0.3">
      <c r="A38" t="s">
        <v>24</v>
      </c>
      <c r="B38" s="6" t="s">
        <v>459</v>
      </c>
      <c r="C38" s="6" t="s">
        <v>455</v>
      </c>
      <c r="D38">
        <v>0.104</v>
      </c>
      <c r="E38">
        <v>0.153</v>
      </c>
      <c r="F38">
        <v>0.54700000000000004</v>
      </c>
      <c r="G38">
        <v>0.128</v>
      </c>
      <c r="H38" s="35">
        <v>1.758</v>
      </c>
      <c r="I38">
        <v>0.59499999999999997</v>
      </c>
      <c r="J38">
        <v>0.14699999999999999</v>
      </c>
      <c r="K38">
        <v>0.128</v>
      </c>
      <c r="L38">
        <v>0.79300000000000004</v>
      </c>
      <c r="M38">
        <v>0.17899999999999999</v>
      </c>
      <c r="N38" s="35">
        <v>1.59</v>
      </c>
      <c r="O38" s="35">
        <v>1.55</v>
      </c>
      <c r="P38" s="35">
        <v>1.9950000000000001</v>
      </c>
      <c r="Q38">
        <v>6.8000000000000005E-2</v>
      </c>
      <c r="R38">
        <v>0.13300000000000001</v>
      </c>
      <c r="S38">
        <v>0.13200000000000001</v>
      </c>
      <c r="T38">
        <v>5.0999999999999997E-2</v>
      </c>
      <c r="U38">
        <v>3.6999999999999998E-2</v>
      </c>
      <c r="V38">
        <v>0.45300000000000001</v>
      </c>
      <c r="W38">
        <v>0.14000000000000001</v>
      </c>
      <c r="X38">
        <v>8.7999999999999995E-2</v>
      </c>
      <c r="Y38">
        <v>0.373</v>
      </c>
      <c r="Z38">
        <v>0.27800000000000002</v>
      </c>
      <c r="AA38">
        <v>0.215</v>
      </c>
      <c r="AB38">
        <v>0.33700000000000002</v>
      </c>
      <c r="AC38">
        <v>0.113</v>
      </c>
      <c r="AD38">
        <v>0.32300000000000001</v>
      </c>
      <c r="AE38" s="35">
        <v>1.492</v>
      </c>
      <c r="AF38">
        <v>0.2</v>
      </c>
      <c r="AG38">
        <v>0.89900000000000002</v>
      </c>
      <c r="AH38">
        <v>0.24199999999999999</v>
      </c>
      <c r="AI38">
        <v>0.748</v>
      </c>
      <c r="AJ38">
        <v>0.24</v>
      </c>
      <c r="AK38">
        <v>0.78</v>
      </c>
      <c r="AL38">
        <v>0.22</v>
      </c>
      <c r="AM38">
        <v>0.13800000000000001</v>
      </c>
      <c r="AN38">
        <v>0.997</v>
      </c>
      <c r="AO38">
        <v>0.29899999999999999</v>
      </c>
      <c r="AP38">
        <v>0.78500000000000003</v>
      </c>
      <c r="AQ38">
        <v>0.21</v>
      </c>
      <c r="AR38">
        <v>0.73199999999999998</v>
      </c>
      <c r="AS38">
        <v>0.22900000000000001</v>
      </c>
      <c r="AT38">
        <v>0.185</v>
      </c>
      <c r="AU38">
        <v>0.73399999999999999</v>
      </c>
      <c r="AV38">
        <v>0.22900000000000001</v>
      </c>
      <c r="AW38" s="35">
        <v>1.4710000000000001</v>
      </c>
      <c r="AX38">
        <v>0.43</v>
      </c>
      <c r="AY38">
        <v>0.78900000000000003</v>
      </c>
      <c r="AZ38">
        <v>0.222</v>
      </c>
      <c r="BA38" s="36">
        <v>2.14</v>
      </c>
      <c r="BB38">
        <v>0.63800000000000001</v>
      </c>
      <c r="BC38">
        <v>0.97599999999999998</v>
      </c>
      <c r="BD38">
        <v>0.157</v>
      </c>
      <c r="BE38">
        <v>0.11899999999999999</v>
      </c>
      <c r="BF38" s="35">
        <v>1.91</v>
      </c>
      <c r="BG38">
        <v>0.38</v>
      </c>
      <c r="BH38">
        <v>0.41</v>
      </c>
      <c r="BI38" s="35">
        <v>1.5880000000000001</v>
      </c>
      <c r="BJ38">
        <v>0.28599999999999998</v>
      </c>
      <c r="BL38">
        <v>0.60599999999999998</v>
      </c>
    </row>
    <row r="39" spans="1:64" x14ac:dyDescent="0.3">
      <c r="A39" t="s">
        <v>25</v>
      </c>
      <c r="B39" s="6" t="s">
        <v>630</v>
      </c>
      <c r="C39" s="6">
        <v>3500</v>
      </c>
      <c r="D39">
        <v>28.4</v>
      </c>
      <c r="E39">
        <v>29.7</v>
      </c>
      <c r="F39">
        <v>27</v>
      </c>
      <c r="H39">
        <v>95.5</v>
      </c>
      <c r="I39">
        <v>32.799999999999997</v>
      </c>
      <c r="L39" s="35">
        <v>115.9</v>
      </c>
      <c r="M39">
        <v>47.5</v>
      </c>
      <c r="N39" s="36">
        <v>190.6</v>
      </c>
      <c r="O39" s="36">
        <v>191.7</v>
      </c>
      <c r="P39">
        <v>11.3</v>
      </c>
      <c r="T39">
        <v>27.4</v>
      </c>
      <c r="W39" s="1">
        <v>106.3</v>
      </c>
      <c r="Y39">
        <v>23.6</v>
      </c>
      <c r="AA39">
        <v>57</v>
      </c>
      <c r="AB39">
        <v>72.2</v>
      </c>
      <c r="AC39">
        <v>45</v>
      </c>
      <c r="AD39">
        <v>69.7</v>
      </c>
      <c r="AG39">
        <v>66.400000000000006</v>
      </c>
      <c r="AL39">
        <v>30.5</v>
      </c>
      <c r="AM39">
        <v>34.9</v>
      </c>
      <c r="AN39">
        <v>67.2</v>
      </c>
      <c r="AO39">
        <v>36.9</v>
      </c>
      <c r="AP39">
        <v>66.2</v>
      </c>
      <c r="AQ39">
        <v>35.299999999999997</v>
      </c>
      <c r="AR39">
        <v>66.2</v>
      </c>
      <c r="AS39">
        <v>35.1</v>
      </c>
      <c r="BA39" s="35">
        <v>96.4</v>
      </c>
      <c r="BB39">
        <v>32.700000000000003</v>
      </c>
      <c r="BC39" s="35">
        <v>95.8</v>
      </c>
      <c r="BD39">
        <v>30.6</v>
      </c>
      <c r="BF39" s="35">
        <v>97.9</v>
      </c>
      <c r="BG39">
        <v>14.4</v>
      </c>
      <c r="BH39">
        <v>29.4</v>
      </c>
      <c r="BI39" s="35">
        <v>95.2</v>
      </c>
      <c r="BJ39">
        <v>42.8</v>
      </c>
    </row>
    <row r="40" spans="1:64" x14ac:dyDescent="0.3">
      <c r="A40" t="s">
        <v>467</v>
      </c>
      <c r="D40">
        <v>0.2</v>
      </c>
      <c r="E40">
        <v>0.2</v>
      </c>
      <c r="L40">
        <v>2.1</v>
      </c>
      <c r="O40">
        <v>2.8</v>
      </c>
      <c r="T40">
        <v>0.4</v>
      </c>
      <c r="Y40">
        <v>0.8</v>
      </c>
      <c r="AL40">
        <v>0.1</v>
      </c>
      <c r="AM40">
        <v>0.1</v>
      </c>
      <c r="AP40">
        <v>0.4</v>
      </c>
      <c r="AQ40">
        <v>0.1</v>
      </c>
    </row>
    <row r="41" spans="1:64" s="37" customFormat="1" x14ac:dyDescent="0.3">
      <c r="A41" s="28" t="s">
        <v>53</v>
      </c>
      <c r="B41" s="29"/>
      <c r="C41" s="29"/>
    </row>
    <row r="42" spans="1:64" x14ac:dyDescent="0.3">
      <c r="A42" t="s">
        <v>55</v>
      </c>
      <c r="B42" s="6" t="s">
        <v>469</v>
      </c>
      <c r="C42" s="6" t="s">
        <v>471</v>
      </c>
      <c r="D42">
        <v>7.0999999999999994E-2</v>
      </c>
      <c r="E42">
        <v>3.9E-2</v>
      </c>
      <c r="F42">
        <v>6.6000000000000003E-2</v>
      </c>
      <c r="G42">
        <v>6.2E-2</v>
      </c>
      <c r="H42">
        <v>0.161</v>
      </c>
      <c r="I42">
        <v>5.3999999999999999E-2</v>
      </c>
      <c r="J42">
        <v>0.78600000000000003</v>
      </c>
      <c r="K42">
        <v>0.74</v>
      </c>
      <c r="L42">
        <v>2.8839999999999999</v>
      </c>
      <c r="M42">
        <v>1.2969999999999999</v>
      </c>
      <c r="N42">
        <v>2.9870000000000001</v>
      </c>
      <c r="O42">
        <v>1.29</v>
      </c>
      <c r="P42">
        <v>0.13600000000000001</v>
      </c>
      <c r="Q42">
        <v>0.69099999999999995</v>
      </c>
      <c r="R42">
        <v>1.2609999999999999</v>
      </c>
      <c r="S42">
        <v>1.157</v>
      </c>
      <c r="T42">
        <v>0.53300000000000003</v>
      </c>
      <c r="U42">
        <v>1.4450000000000001</v>
      </c>
      <c r="V42">
        <v>0.54200000000000004</v>
      </c>
      <c r="W42">
        <v>2.9180000000000001</v>
      </c>
      <c r="X42">
        <v>0.193</v>
      </c>
      <c r="Y42">
        <v>0.20499999999999999</v>
      </c>
      <c r="Z42">
        <v>2.2200000000000002</v>
      </c>
      <c r="AA42">
        <v>1.591</v>
      </c>
      <c r="AB42">
        <v>1.139</v>
      </c>
      <c r="AC42">
        <v>4.6219999999999999</v>
      </c>
      <c r="AD42">
        <v>2.9260000000000002</v>
      </c>
      <c r="AE42">
        <v>0.42399999999999999</v>
      </c>
      <c r="AF42">
        <v>0.871</v>
      </c>
      <c r="AG42">
        <v>0.36599999999999999</v>
      </c>
      <c r="AH42">
        <v>0.13900000000000001</v>
      </c>
      <c r="AI42">
        <v>0.316</v>
      </c>
      <c r="AJ42">
        <v>0.11899999999999999</v>
      </c>
      <c r="AK42">
        <v>0.12</v>
      </c>
      <c r="AL42">
        <v>7.2999999999999995E-2</v>
      </c>
      <c r="AM42">
        <v>7.0000000000000007E-2</v>
      </c>
      <c r="AN42">
        <v>0.29199999999999998</v>
      </c>
      <c r="AO42">
        <v>0.126</v>
      </c>
      <c r="AP42">
        <v>0.23499999999999999</v>
      </c>
      <c r="AQ42">
        <v>0.13600000000000001</v>
      </c>
      <c r="AR42">
        <v>0.219</v>
      </c>
      <c r="AS42">
        <v>9.0999999999999998E-2</v>
      </c>
      <c r="AT42">
        <v>7.5999999999999998E-2</v>
      </c>
      <c r="AU42">
        <v>0.67100000000000004</v>
      </c>
      <c r="AV42">
        <v>0.27900000000000003</v>
      </c>
      <c r="AW42">
        <v>0.191</v>
      </c>
      <c r="AX42">
        <v>3.5999999999999997E-2</v>
      </c>
      <c r="AY42">
        <v>0.221</v>
      </c>
      <c r="AZ42">
        <v>8.3000000000000004E-2</v>
      </c>
      <c r="BA42">
        <v>0.156</v>
      </c>
      <c r="BB42">
        <v>5.2999999999999999E-2</v>
      </c>
      <c r="BC42">
        <v>0.254</v>
      </c>
      <c r="BD42">
        <v>6.6000000000000003E-2</v>
      </c>
      <c r="BE42">
        <v>3.6999999999999998E-2</v>
      </c>
      <c r="BF42">
        <v>0.34799999999999998</v>
      </c>
      <c r="BG42">
        <v>4.5999999999999999E-2</v>
      </c>
      <c r="BH42">
        <v>0.11600000000000001</v>
      </c>
      <c r="BI42">
        <v>0.626</v>
      </c>
      <c r="BJ42">
        <v>0.26900000000000002</v>
      </c>
      <c r="BK42">
        <v>0.214</v>
      </c>
      <c r="BL42">
        <v>0.69299999999999995</v>
      </c>
    </row>
    <row r="43" spans="1:64" x14ac:dyDescent="0.3">
      <c r="A43" t="s">
        <v>56</v>
      </c>
      <c r="D43">
        <v>3.5000000000000003E-2</v>
      </c>
      <c r="E43">
        <v>1.9E-2</v>
      </c>
      <c r="F43">
        <v>3.3000000000000002E-2</v>
      </c>
      <c r="G43">
        <v>3.1E-2</v>
      </c>
      <c r="H43">
        <v>0.24199999999999999</v>
      </c>
      <c r="I43">
        <v>8.1000000000000003E-2</v>
      </c>
      <c r="J43">
        <v>1.284</v>
      </c>
      <c r="K43">
        <v>1.2090000000000001</v>
      </c>
      <c r="L43">
        <v>4.4039999999999999</v>
      </c>
      <c r="M43">
        <v>1.9810000000000001</v>
      </c>
      <c r="N43">
        <v>4.5609999999999999</v>
      </c>
      <c r="O43">
        <v>1.46</v>
      </c>
      <c r="P43">
        <v>0.20799999999999999</v>
      </c>
      <c r="Q43">
        <v>1.056</v>
      </c>
      <c r="R43">
        <v>1.925</v>
      </c>
      <c r="S43">
        <v>1.7669999999999999</v>
      </c>
      <c r="T43">
        <v>0.81399999999999995</v>
      </c>
      <c r="U43">
        <v>2.2050000000000001</v>
      </c>
      <c r="V43">
        <v>4.3380000000000001</v>
      </c>
      <c r="W43">
        <v>4.4560000000000004</v>
      </c>
      <c r="X43">
        <v>0.29499999999999998</v>
      </c>
      <c r="Y43">
        <v>0.40100000000000002</v>
      </c>
      <c r="Z43">
        <v>3</v>
      </c>
      <c r="AA43">
        <v>2.4300000000000002</v>
      </c>
      <c r="AB43">
        <v>1.242</v>
      </c>
      <c r="AC43">
        <v>7.0949999999999998</v>
      </c>
      <c r="AD43">
        <v>4.4980000000000002</v>
      </c>
      <c r="AE43">
        <v>0.64800000000000002</v>
      </c>
      <c r="AF43">
        <v>0.67100000000000004</v>
      </c>
      <c r="AG43">
        <v>0.123</v>
      </c>
      <c r="AH43">
        <v>4.7E-2</v>
      </c>
      <c r="AI43">
        <v>0.106</v>
      </c>
      <c r="AJ43">
        <v>0.04</v>
      </c>
      <c r="AK43">
        <v>6.4000000000000001E-2</v>
      </c>
      <c r="AL43">
        <v>3.9E-2</v>
      </c>
      <c r="AM43">
        <v>0.37</v>
      </c>
      <c r="AN43">
        <v>9.8000000000000004E-2</v>
      </c>
      <c r="AO43">
        <v>4.2000000000000003E-2</v>
      </c>
      <c r="AP43">
        <v>0.22900000000000001</v>
      </c>
      <c r="AQ43">
        <v>0.13300000000000001</v>
      </c>
      <c r="AR43">
        <v>7.3999999999999996E-2</v>
      </c>
      <c r="AS43">
        <v>3.1E-2</v>
      </c>
      <c r="AT43">
        <v>2.5999999999999999E-2</v>
      </c>
      <c r="AU43">
        <v>0.22600000000000001</v>
      </c>
      <c r="AV43">
        <v>9.4E-2</v>
      </c>
      <c r="AW43">
        <v>0.05</v>
      </c>
      <c r="AX43">
        <v>8.9999999999999993E-3</v>
      </c>
      <c r="AY43">
        <v>0.13800000000000001</v>
      </c>
      <c r="AZ43">
        <v>5.1999999999999998E-2</v>
      </c>
      <c r="BA43">
        <v>0.189</v>
      </c>
      <c r="BB43">
        <v>6.4000000000000001E-2</v>
      </c>
      <c r="BC43">
        <v>0.30299999999999999</v>
      </c>
      <c r="BD43">
        <v>7.9000000000000001E-2</v>
      </c>
      <c r="BE43">
        <v>4.3999999999999997E-2</v>
      </c>
      <c r="BF43">
        <v>0.161</v>
      </c>
      <c r="BG43">
        <v>2.1999999999999999E-2</v>
      </c>
      <c r="BH43">
        <v>5.3999999999999999E-2</v>
      </c>
      <c r="BI43">
        <v>1.3580000000000001</v>
      </c>
      <c r="BJ43">
        <v>0.58299999999999996</v>
      </c>
      <c r="BK43">
        <v>0.48799999999999999</v>
      </c>
      <c r="BL43">
        <v>1.504</v>
      </c>
    </row>
    <row r="44" spans="1:64" x14ac:dyDescent="0.3">
      <c r="A44" t="s">
        <v>57</v>
      </c>
      <c r="D44">
        <v>0.187</v>
      </c>
      <c r="E44">
        <v>0.10199999999999999</v>
      </c>
      <c r="F44">
        <v>0.17499999999999999</v>
      </c>
      <c r="G44">
        <v>0.16300000000000001</v>
      </c>
      <c r="H44">
        <v>0.495</v>
      </c>
      <c r="I44">
        <v>0.16500000000000001</v>
      </c>
      <c r="J44">
        <v>3.2</v>
      </c>
      <c r="K44">
        <v>3.0110000000000001</v>
      </c>
      <c r="L44">
        <v>11.255000000000001</v>
      </c>
      <c r="M44">
        <v>5.0640000000000001</v>
      </c>
      <c r="N44">
        <v>11.657</v>
      </c>
      <c r="O44">
        <v>4.2149999999999999</v>
      </c>
      <c r="P44">
        <v>0.53300000000000003</v>
      </c>
      <c r="Q44">
        <v>2.6989999999999998</v>
      </c>
      <c r="R44">
        <v>4.9210000000000003</v>
      </c>
      <c r="S44">
        <v>4.516</v>
      </c>
      <c r="T44">
        <v>2.081</v>
      </c>
      <c r="U44">
        <v>5.6379999999999999</v>
      </c>
      <c r="V44">
        <v>0.54200000000000004</v>
      </c>
      <c r="W44">
        <v>11.39</v>
      </c>
      <c r="X44">
        <v>0.755</v>
      </c>
      <c r="Y44">
        <v>0.96099999999999997</v>
      </c>
      <c r="Z44">
        <v>3.827</v>
      </c>
      <c r="AA44">
        <v>6.21</v>
      </c>
      <c r="AB44">
        <v>3.2040000000000002</v>
      </c>
      <c r="AC44">
        <v>15.441000000000001</v>
      </c>
      <c r="AD44">
        <v>9.2789999999999999</v>
      </c>
      <c r="AE44">
        <v>1.657</v>
      </c>
      <c r="AF44">
        <v>1.7290000000000001</v>
      </c>
      <c r="AG44">
        <v>0.61</v>
      </c>
      <c r="AH44">
        <v>0.23100000000000001</v>
      </c>
      <c r="AI44">
        <v>0.52700000000000002</v>
      </c>
      <c r="AJ44">
        <v>0.19900000000000001</v>
      </c>
      <c r="AK44">
        <v>0.45700000000000002</v>
      </c>
      <c r="AL44">
        <v>0.27800000000000002</v>
      </c>
      <c r="AM44">
        <v>0.188</v>
      </c>
      <c r="AN44">
        <v>0.48699999999999999</v>
      </c>
      <c r="AO44">
        <v>0.21</v>
      </c>
      <c r="AP44">
        <v>0.40699999999999997</v>
      </c>
      <c r="AQ44">
        <v>0.23499999999999999</v>
      </c>
      <c r="AR44">
        <v>0.36399999999999999</v>
      </c>
      <c r="AS44">
        <v>0.152</v>
      </c>
      <c r="AT44">
        <v>0.126</v>
      </c>
      <c r="AU44">
        <v>1.1180000000000001</v>
      </c>
      <c r="AV44">
        <v>0.46600000000000003</v>
      </c>
      <c r="AW44">
        <v>0.113</v>
      </c>
      <c r="AX44">
        <v>2.1000000000000001E-2</v>
      </c>
      <c r="AY44">
        <v>1.2070000000000001</v>
      </c>
      <c r="AZ44">
        <v>0.45300000000000001</v>
      </c>
      <c r="BA44">
        <v>0.51600000000000001</v>
      </c>
      <c r="BB44">
        <v>0.17499999999999999</v>
      </c>
      <c r="BC44">
        <v>0.627</v>
      </c>
      <c r="BD44">
        <v>0.16400000000000001</v>
      </c>
      <c r="BE44">
        <v>0.09</v>
      </c>
      <c r="BF44">
        <v>0.38400000000000001</v>
      </c>
      <c r="BG44">
        <v>5.8000000000000003E-2</v>
      </c>
      <c r="BH44">
        <v>0.128</v>
      </c>
      <c r="BI44">
        <v>2.694</v>
      </c>
      <c r="BJ44">
        <v>1.1559999999999999</v>
      </c>
      <c r="BK44">
        <v>0.96699999999999997</v>
      </c>
      <c r="BL44">
        <v>2.9830000000000001</v>
      </c>
    </row>
    <row r="45" spans="1:64" x14ac:dyDescent="0.3">
      <c r="A45" t="s">
        <v>54</v>
      </c>
      <c r="B45" s="6" t="s">
        <v>469</v>
      </c>
      <c r="C45" s="6" t="s">
        <v>472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s="37" customFormat="1" x14ac:dyDescent="0.3">
      <c r="A46" s="28" t="s">
        <v>34</v>
      </c>
      <c r="B46" s="139" t="s">
        <v>641</v>
      </c>
      <c r="C46" s="29"/>
    </row>
    <row r="47" spans="1:64" s="3" customFormat="1" x14ac:dyDescent="0.3">
      <c r="A47" s="3" t="s">
        <v>35</v>
      </c>
      <c r="B47" s="32" t="s">
        <v>642</v>
      </c>
      <c r="C47" s="32"/>
      <c r="D47" s="3">
        <v>3.6999999999999998E-2</v>
      </c>
      <c r="E47" s="3">
        <v>3.6999999999999998E-2</v>
      </c>
      <c r="F47" s="3">
        <v>3.5999999999999997E-2</v>
      </c>
      <c r="G47" s="3">
        <v>0.03</v>
      </c>
      <c r="H47" s="35">
        <v>0.27500000000000002</v>
      </c>
      <c r="I47" s="3">
        <v>9.2999999999999999E-2</v>
      </c>
      <c r="J47" s="3">
        <v>0.157</v>
      </c>
      <c r="K47" s="3">
        <v>0.15</v>
      </c>
      <c r="L47" s="39">
        <v>0.59099999999999997</v>
      </c>
      <c r="M47" s="35">
        <v>0.24199999999999999</v>
      </c>
      <c r="N47" s="39">
        <v>0.502</v>
      </c>
      <c r="P47" s="39">
        <v>0.68300000000000005</v>
      </c>
      <c r="Q47" s="3">
        <v>0.126</v>
      </c>
      <c r="R47" s="35">
        <v>0.246</v>
      </c>
      <c r="S47" s="3">
        <v>0.127</v>
      </c>
      <c r="T47" s="3">
        <v>0.10199999999999999</v>
      </c>
      <c r="U47" s="3">
        <v>0.19800000000000001</v>
      </c>
      <c r="V47" s="3">
        <v>0.154</v>
      </c>
      <c r="W47" s="35">
        <v>0.26800000000000002</v>
      </c>
      <c r="X47" s="3">
        <v>0.05</v>
      </c>
      <c r="Y47" s="3">
        <v>3.7999999999999999E-2</v>
      </c>
      <c r="Z47" s="3">
        <v>0.19400000000000001</v>
      </c>
      <c r="AA47" s="35">
        <v>0.223</v>
      </c>
      <c r="AB47" s="3">
        <v>0.155</v>
      </c>
      <c r="AC47" s="3">
        <v>0.161</v>
      </c>
      <c r="AD47" s="35">
        <v>0.27900000000000003</v>
      </c>
      <c r="AE47" s="39">
        <v>0.57399999999999995</v>
      </c>
      <c r="AF47" s="39">
        <v>1.1000000000000001</v>
      </c>
      <c r="AG47" s="35">
        <v>0.25600000000000001</v>
      </c>
      <c r="AH47" s="3">
        <v>0.105</v>
      </c>
      <c r="AI47" s="35">
        <v>0.27300000000000002</v>
      </c>
      <c r="AJ47" s="3">
        <v>0.111</v>
      </c>
      <c r="AK47" s="35">
        <v>0.27900000000000003</v>
      </c>
      <c r="AL47" s="3">
        <v>0.104</v>
      </c>
      <c r="AM47" s="3">
        <v>6.3E-2</v>
      </c>
      <c r="AN47" s="35">
        <v>0.248</v>
      </c>
      <c r="AO47" s="3">
        <v>0.107</v>
      </c>
      <c r="AP47" s="35">
        <v>0.23699999999999999</v>
      </c>
      <c r="AQ47">
        <v>0.108</v>
      </c>
      <c r="AR47" s="35">
        <v>0.27700000000000002</v>
      </c>
      <c r="AS47" s="3">
        <v>0.115</v>
      </c>
      <c r="AT47" s="3">
        <v>8.5999999999999993E-2</v>
      </c>
      <c r="AU47" s="3">
        <v>0.26</v>
      </c>
      <c r="AV47" s="3">
        <v>0.108</v>
      </c>
      <c r="AW47" s="3">
        <v>0.191</v>
      </c>
      <c r="AX47" s="3">
        <v>7.1999999999999995E-2</v>
      </c>
      <c r="AY47" s="35">
        <v>0.223</v>
      </c>
      <c r="AZ47" s="3">
        <v>8.3000000000000004E-2</v>
      </c>
      <c r="BA47" s="35">
        <v>0.23200000000000001</v>
      </c>
      <c r="BB47" s="3">
        <v>8.1000000000000003E-2</v>
      </c>
      <c r="BC47" s="35">
        <v>0.247</v>
      </c>
      <c r="BD47" s="3">
        <v>7.1999999999999995E-2</v>
      </c>
      <c r="BE47" s="3">
        <v>5.1999999999999998E-2</v>
      </c>
      <c r="BF47" s="35">
        <v>0.26</v>
      </c>
      <c r="BG47" s="3">
        <v>3.6999999999999998E-2</v>
      </c>
      <c r="BH47" s="3">
        <v>7.5999999999999998E-2</v>
      </c>
      <c r="BI47" s="3">
        <v>0.185</v>
      </c>
      <c r="BJ47" s="3">
        <v>8.5000000000000006E-2</v>
      </c>
      <c r="BK47" s="3">
        <v>6.9000000000000006E-2</v>
      </c>
    </row>
    <row r="48" spans="1:64" s="3" customFormat="1" x14ac:dyDescent="0.3">
      <c r="A48" s="3" t="s">
        <v>36</v>
      </c>
      <c r="B48" s="32" t="s">
        <v>643</v>
      </c>
      <c r="C48" s="32"/>
      <c r="D48" s="3">
        <v>0.20300000000000001</v>
      </c>
      <c r="E48" s="3">
        <v>0.20100000000000001</v>
      </c>
      <c r="F48" s="3">
        <v>0.19500000000000001</v>
      </c>
      <c r="G48" s="3">
        <v>0.16500000000000001</v>
      </c>
      <c r="H48" s="36">
        <v>0.872</v>
      </c>
      <c r="I48" s="3">
        <v>0.29599999999999999</v>
      </c>
      <c r="J48" s="3">
        <v>0.51600000000000001</v>
      </c>
      <c r="K48" s="3">
        <v>0.49199999999999999</v>
      </c>
      <c r="L48" s="39">
        <v>1.766</v>
      </c>
      <c r="M48" s="35">
        <v>0.72299999999999998</v>
      </c>
      <c r="N48" s="39">
        <v>1.5</v>
      </c>
      <c r="P48" s="39">
        <v>2.0419999999999998</v>
      </c>
      <c r="Q48" s="3">
        <v>0.33</v>
      </c>
      <c r="R48" s="35">
        <v>0.64400000000000002</v>
      </c>
      <c r="S48" s="3">
        <v>0.33200000000000002</v>
      </c>
      <c r="T48" s="3">
        <v>0.26800000000000002</v>
      </c>
      <c r="U48" s="3">
        <v>0.51700000000000002</v>
      </c>
      <c r="V48" s="3">
        <v>0.40400000000000003</v>
      </c>
      <c r="W48" s="35">
        <v>0.70099999999999996</v>
      </c>
      <c r="X48" s="3">
        <v>0.13100000000000001</v>
      </c>
      <c r="Y48" s="3">
        <v>0.108</v>
      </c>
      <c r="Z48" s="36">
        <v>0.79600000000000004</v>
      </c>
      <c r="AA48" s="36">
        <v>0.81299999999999994</v>
      </c>
      <c r="AB48" s="3">
        <v>0.47899999999999998</v>
      </c>
      <c r="AC48" s="3">
        <v>0.45300000000000001</v>
      </c>
      <c r="AD48" s="35">
        <v>0.78500000000000003</v>
      </c>
      <c r="AE48" s="39">
        <v>1.615</v>
      </c>
      <c r="AF48" s="39">
        <v>3.3</v>
      </c>
      <c r="AG48" s="36">
        <v>0.90900000000000003</v>
      </c>
      <c r="AH48" s="3">
        <v>0.373</v>
      </c>
      <c r="AI48" s="36">
        <v>0.96899999999999997</v>
      </c>
      <c r="AJ48" s="3">
        <v>0.39300000000000002</v>
      </c>
      <c r="AK48" s="36">
        <v>0.99199999999999999</v>
      </c>
      <c r="AL48" s="3">
        <v>0.31900000000000001</v>
      </c>
      <c r="AM48" s="3">
        <v>0.193</v>
      </c>
      <c r="AN48" s="36">
        <v>0.88200000000000001</v>
      </c>
      <c r="AO48" s="3">
        <v>0.38100000000000001</v>
      </c>
      <c r="AP48" s="3">
        <v>0.81</v>
      </c>
      <c r="AQ48" s="3">
        <v>0.33100000000000002</v>
      </c>
      <c r="AR48" s="36">
        <v>0.98299999999999998</v>
      </c>
      <c r="AS48" s="3">
        <v>0.40899999999999997</v>
      </c>
      <c r="AT48" s="3">
        <v>0.30499999999999999</v>
      </c>
      <c r="AU48" s="36">
        <v>0.92600000000000005</v>
      </c>
      <c r="AV48" s="3">
        <v>0.38600000000000001</v>
      </c>
      <c r="AW48" s="35">
        <v>0.67400000000000004</v>
      </c>
      <c r="AX48" s="3">
        <v>0.255</v>
      </c>
      <c r="AY48" s="35">
        <v>0.79200000000000004</v>
      </c>
      <c r="AZ48" s="3">
        <v>0.29699999999999999</v>
      </c>
      <c r="BA48" s="36">
        <v>0.92400000000000004</v>
      </c>
      <c r="BB48" s="3">
        <v>0.32300000000000001</v>
      </c>
      <c r="BC48" s="36">
        <v>0.92800000000000005</v>
      </c>
      <c r="BD48" s="3">
        <v>0.27</v>
      </c>
      <c r="BE48" s="3">
        <v>0.19400000000000001</v>
      </c>
      <c r="BF48" s="35">
        <v>0.78200000000000003</v>
      </c>
      <c r="BG48" s="3">
        <v>7.8E-2</v>
      </c>
      <c r="BH48" s="3">
        <v>0.23</v>
      </c>
      <c r="BI48" s="35">
        <v>0.71599999999999997</v>
      </c>
      <c r="BJ48" s="3">
        <v>0.32900000000000001</v>
      </c>
      <c r="BK48" s="3">
        <v>0.26400000000000001</v>
      </c>
    </row>
    <row r="49" spans="1:63" s="3" customFormat="1" x14ac:dyDescent="0.3">
      <c r="A49" s="3" t="s">
        <v>37</v>
      </c>
      <c r="B49" s="32" t="s">
        <v>644</v>
      </c>
      <c r="C49" s="32"/>
      <c r="D49" s="3">
        <v>0.19500000000000001</v>
      </c>
      <c r="E49" s="3">
        <v>0.193</v>
      </c>
      <c r="F49" s="3">
        <v>0.187</v>
      </c>
      <c r="G49" s="3">
        <v>0.159</v>
      </c>
      <c r="H49" s="36">
        <v>1.014</v>
      </c>
      <c r="I49" s="3">
        <v>0.34399999999999997</v>
      </c>
      <c r="J49" s="3">
        <v>0.56999999999999995</v>
      </c>
      <c r="K49" s="3">
        <v>0.54300000000000004</v>
      </c>
      <c r="L49" s="39">
        <v>1.9710000000000001</v>
      </c>
      <c r="M49" s="35">
        <v>0.80700000000000005</v>
      </c>
      <c r="N49" s="39">
        <v>1.675</v>
      </c>
      <c r="P49" s="39">
        <v>2.2810000000000001</v>
      </c>
      <c r="Q49" s="3">
        <v>0.4</v>
      </c>
      <c r="R49" s="35">
        <v>0.78200000000000003</v>
      </c>
      <c r="S49" s="3">
        <v>0.40400000000000003</v>
      </c>
      <c r="T49" s="3">
        <v>0.32400000000000001</v>
      </c>
      <c r="U49" s="3">
        <v>0.628</v>
      </c>
      <c r="V49" s="3">
        <v>0.49</v>
      </c>
      <c r="W49" s="35">
        <v>0.85199999999999998</v>
      </c>
      <c r="X49" s="3">
        <v>0.159</v>
      </c>
      <c r="Y49" s="3">
        <v>0.114</v>
      </c>
      <c r="Z49" s="3">
        <v>0.88</v>
      </c>
      <c r="AA49" s="36">
        <v>0.93100000000000005</v>
      </c>
      <c r="AB49" s="3">
        <v>0.50800000000000001</v>
      </c>
      <c r="AC49" s="3">
        <v>0.55900000000000005</v>
      </c>
      <c r="AD49" s="36">
        <v>0.97</v>
      </c>
      <c r="AE49" s="39">
        <v>1.9950000000000001</v>
      </c>
      <c r="AF49" s="39">
        <v>4.3</v>
      </c>
      <c r="AG49" s="36">
        <v>0.95399999999999996</v>
      </c>
      <c r="AH49" s="3">
        <v>0.39100000000000001</v>
      </c>
      <c r="AI49" s="36">
        <v>1.0169999999999999</v>
      </c>
      <c r="AJ49" s="3">
        <v>0.41199999999999998</v>
      </c>
      <c r="AK49" s="36">
        <v>1.0409999999999999</v>
      </c>
      <c r="AL49" s="3">
        <v>0.41</v>
      </c>
      <c r="AM49" s="3">
        <v>0.248</v>
      </c>
      <c r="AN49" s="36">
        <v>0.92500000000000004</v>
      </c>
      <c r="AO49" s="3">
        <v>0.4</v>
      </c>
      <c r="AP49" s="35">
        <v>0.871</v>
      </c>
      <c r="AQ49" s="3">
        <v>0.42599999999999999</v>
      </c>
      <c r="AR49" s="36">
        <v>1.0309999999999999</v>
      </c>
      <c r="AS49" s="3">
        <v>0.42899999999999999</v>
      </c>
      <c r="AT49" s="3">
        <v>0.32</v>
      </c>
      <c r="AU49" s="36">
        <v>0.97199999999999998</v>
      </c>
      <c r="AV49" s="3">
        <v>0.40500000000000003</v>
      </c>
      <c r="AW49" s="35">
        <v>0.79100000000000004</v>
      </c>
      <c r="AX49" s="3">
        <v>0.3</v>
      </c>
      <c r="AY49" s="35">
        <v>0.83099999999999996</v>
      </c>
      <c r="AZ49" s="3">
        <v>0.311</v>
      </c>
      <c r="BA49" s="36">
        <v>1.1160000000000001</v>
      </c>
      <c r="BB49" s="3">
        <v>0.39</v>
      </c>
      <c r="BC49" s="36">
        <v>1.0529999999999999</v>
      </c>
      <c r="BD49" s="3">
        <v>0.30599999999999999</v>
      </c>
      <c r="BE49" s="3">
        <v>0.221</v>
      </c>
      <c r="BF49" s="36">
        <v>1.008</v>
      </c>
      <c r="BG49" s="3">
        <v>0.13200000000000001</v>
      </c>
      <c r="BH49" s="3">
        <v>0.29699999999999999</v>
      </c>
      <c r="BI49" s="35">
        <v>0.82799999999999996</v>
      </c>
      <c r="BJ49" s="3">
        <v>0.38</v>
      </c>
      <c r="BK49" s="3">
        <v>0.30399999999999999</v>
      </c>
    </row>
    <row r="50" spans="1:63" s="3" customFormat="1" x14ac:dyDescent="0.3">
      <c r="A50" s="3" t="s">
        <v>38</v>
      </c>
      <c r="B50" s="32" t="s">
        <v>645</v>
      </c>
      <c r="C50" s="32"/>
      <c r="D50" s="3">
        <v>0.32300000000000001</v>
      </c>
      <c r="E50" s="3">
        <v>0.32</v>
      </c>
      <c r="F50" s="3">
        <v>0.311</v>
      </c>
      <c r="G50" s="3">
        <v>0.26400000000000001</v>
      </c>
      <c r="H50" s="36">
        <v>1.76</v>
      </c>
      <c r="I50" s="3">
        <v>0.59799999999999998</v>
      </c>
      <c r="J50" s="3">
        <v>0.92600000000000005</v>
      </c>
      <c r="K50" s="3">
        <v>0.88300000000000001</v>
      </c>
      <c r="L50" s="39">
        <v>3.3090000000000002</v>
      </c>
      <c r="M50" s="35">
        <v>1.355</v>
      </c>
      <c r="N50" s="39">
        <v>2.8119999999999998</v>
      </c>
      <c r="P50" s="39">
        <v>3.8279999999999998</v>
      </c>
      <c r="Q50" s="3">
        <v>0.61399999999999999</v>
      </c>
      <c r="R50" s="35">
        <v>1.1990000000000001</v>
      </c>
      <c r="S50" s="3">
        <v>0.61899999999999999</v>
      </c>
      <c r="T50" s="3">
        <v>0.498</v>
      </c>
      <c r="U50" s="3">
        <v>0.96299999999999997</v>
      </c>
      <c r="V50" s="3">
        <v>0.751</v>
      </c>
      <c r="W50" s="35">
        <v>1.306</v>
      </c>
      <c r="X50" s="3">
        <v>0.24399999999999999</v>
      </c>
      <c r="Y50" s="3">
        <v>0.186</v>
      </c>
      <c r="Z50" s="35">
        <v>1.43</v>
      </c>
      <c r="AA50" s="36">
        <v>1.5089999999999999</v>
      </c>
      <c r="AB50" s="3">
        <v>0.82</v>
      </c>
      <c r="AC50" s="3">
        <v>0.91400000000000003</v>
      </c>
      <c r="AD50" s="36">
        <v>1.587</v>
      </c>
      <c r="AE50" s="39">
        <v>3.2629999999999999</v>
      </c>
      <c r="AF50" s="39">
        <v>7.2</v>
      </c>
      <c r="AG50" s="36">
        <v>1.7250000000000001</v>
      </c>
      <c r="AH50" s="3">
        <v>0.70799999999999996</v>
      </c>
      <c r="AI50" s="36">
        <v>1.8380000000000001</v>
      </c>
      <c r="AJ50" s="3">
        <v>0.746</v>
      </c>
      <c r="AK50" s="36">
        <v>1.8819999999999999</v>
      </c>
      <c r="AL50" s="3">
        <v>0.73599999999999999</v>
      </c>
      <c r="AM50" s="3">
        <v>0.44500000000000001</v>
      </c>
      <c r="AN50" s="36">
        <v>1.673</v>
      </c>
      <c r="AO50" s="3">
        <v>0.72299999999999998</v>
      </c>
      <c r="AP50" s="36">
        <v>1.5580000000000001</v>
      </c>
      <c r="AQ50" s="3">
        <v>0.76500000000000001</v>
      </c>
      <c r="AR50" s="36">
        <v>1.865</v>
      </c>
      <c r="AS50" s="3">
        <v>0.77600000000000002</v>
      </c>
      <c r="AT50" s="3">
        <v>0.57899999999999996</v>
      </c>
      <c r="AU50" s="36">
        <v>1.756</v>
      </c>
      <c r="AV50" s="3">
        <v>0.73199999999999998</v>
      </c>
      <c r="AW50" s="36">
        <v>1.6679999999999999</v>
      </c>
      <c r="AX50" s="3">
        <v>0.63200000000000001</v>
      </c>
      <c r="AY50" s="36">
        <v>1.502</v>
      </c>
      <c r="AZ50" s="3">
        <v>0.56299999999999994</v>
      </c>
      <c r="BA50" s="36">
        <v>1.871</v>
      </c>
      <c r="BB50" s="3">
        <v>0.65400000000000003</v>
      </c>
      <c r="BC50" s="36">
        <v>1.964</v>
      </c>
      <c r="BD50" s="3">
        <v>0.57199999999999995</v>
      </c>
      <c r="BE50" s="3">
        <v>0.41099999999999998</v>
      </c>
      <c r="BF50" s="36">
        <v>1.847</v>
      </c>
      <c r="BG50" s="3">
        <v>0.17499999999999999</v>
      </c>
      <c r="BH50" s="3">
        <v>0.54400000000000004</v>
      </c>
      <c r="BI50" s="35">
        <v>1.3740000000000001</v>
      </c>
      <c r="BJ50" s="3">
        <v>0.63100000000000001</v>
      </c>
      <c r="BK50" s="3">
        <v>0.505</v>
      </c>
    </row>
    <row r="51" spans="1:63" s="3" customFormat="1" x14ac:dyDescent="0.3">
      <c r="A51" s="3" t="s">
        <v>39</v>
      </c>
      <c r="B51" s="32" t="s">
        <v>646</v>
      </c>
      <c r="C51" s="32"/>
      <c r="D51" s="3">
        <v>0.317</v>
      </c>
      <c r="E51" s="3">
        <v>0.314</v>
      </c>
      <c r="F51" s="3">
        <v>0.30499999999999999</v>
      </c>
      <c r="G51" s="3">
        <v>0.25900000000000001</v>
      </c>
      <c r="H51" s="36">
        <v>1.772</v>
      </c>
      <c r="I51" s="3">
        <v>0.60199999999999998</v>
      </c>
      <c r="J51" s="3">
        <v>0.77500000000000002</v>
      </c>
      <c r="K51" s="3">
        <v>0.73899999999999999</v>
      </c>
      <c r="L51" s="39">
        <v>2.706</v>
      </c>
      <c r="M51" s="35">
        <v>1.1080000000000001</v>
      </c>
      <c r="N51" s="39">
        <v>2.298</v>
      </c>
      <c r="P51" s="39">
        <v>3.129</v>
      </c>
      <c r="Q51" s="3">
        <v>0.53200000000000003</v>
      </c>
      <c r="R51" s="35">
        <v>1.0389999999999999</v>
      </c>
      <c r="S51" s="3">
        <v>0.53700000000000003</v>
      </c>
      <c r="T51" s="3">
        <v>0.43099999999999999</v>
      </c>
      <c r="U51" s="3">
        <v>0.83499999999999996</v>
      </c>
      <c r="V51" s="3">
        <v>0.65100000000000002</v>
      </c>
      <c r="W51" s="35">
        <v>1.131</v>
      </c>
      <c r="X51" s="3">
        <v>0.21199999999999999</v>
      </c>
      <c r="Y51" s="3">
        <v>0.13100000000000001</v>
      </c>
      <c r="Z51" s="3">
        <v>0.90800000000000003</v>
      </c>
      <c r="AA51" s="35">
        <v>1.145</v>
      </c>
      <c r="AB51" s="3">
        <v>0.47799999999999998</v>
      </c>
      <c r="AC51" s="3">
        <v>0.72699999999999998</v>
      </c>
      <c r="AD51" s="35">
        <v>1.262</v>
      </c>
      <c r="AE51" s="39">
        <v>2.5960000000000001</v>
      </c>
      <c r="AF51" s="39">
        <v>5.5</v>
      </c>
      <c r="AG51" s="35">
        <v>1.4830000000000001</v>
      </c>
      <c r="AH51" s="3">
        <v>0.60799999999999998</v>
      </c>
      <c r="AI51" s="36">
        <v>1.58</v>
      </c>
      <c r="AJ51" s="3">
        <v>0.64100000000000001</v>
      </c>
      <c r="AK51" s="36">
        <v>1.6180000000000001</v>
      </c>
      <c r="AL51" s="3">
        <v>0.60699999999999998</v>
      </c>
      <c r="AM51" s="3">
        <v>0.36699999999999999</v>
      </c>
      <c r="AN51" s="35">
        <v>1.4379999999999999</v>
      </c>
      <c r="AO51" s="3">
        <v>0.622</v>
      </c>
      <c r="AP51" s="35">
        <v>1.3560000000000001</v>
      </c>
      <c r="AQ51" s="3">
        <v>0.63</v>
      </c>
      <c r="AR51" s="36">
        <v>1.603</v>
      </c>
      <c r="AS51" s="3">
        <v>0.66800000000000004</v>
      </c>
      <c r="AT51" s="3">
        <v>0.498</v>
      </c>
      <c r="AU51" s="36">
        <v>1.51</v>
      </c>
      <c r="AV51" s="3">
        <v>0.629</v>
      </c>
      <c r="AW51" s="36">
        <v>1.4970000000000001</v>
      </c>
      <c r="AX51" s="3">
        <v>0.56699999999999995</v>
      </c>
      <c r="AY51" s="35">
        <v>1.2909999999999999</v>
      </c>
      <c r="AZ51" s="3">
        <v>0.48399999999999999</v>
      </c>
      <c r="BA51" s="36">
        <v>1.802</v>
      </c>
      <c r="BB51" s="3">
        <v>0.63</v>
      </c>
      <c r="BC51" s="36">
        <v>1.671</v>
      </c>
      <c r="BD51" s="3">
        <v>0.48599999999999999</v>
      </c>
      <c r="BE51" s="3">
        <v>0.35</v>
      </c>
      <c r="BF51" s="36">
        <v>1.6639999999999999</v>
      </c>
      <c r="BG51" s="3">
        <v>0.16600000000000001</v>
      </c>
      <c r="BH51" s="3">
        <v>0.49</v>
      </c>
      <c r="BI51" s="35">
        <v>1.2909999999999999</v>
      </c>
      <c r="BJ51" s="3">
        <v>0.59299999999999997</v>
      </c>
      <c r="BK51" s="3">
        <v>0.47499999999999998</v>
      </c>
    </row>
    <row r="52" spans="1:63" s="3" customFormat="1" x14ac:dyDescent="0.3">
      <c r="A52" s="3" t="s">
        <v>40</v>
      </c>
      <c r="B52" s="32" t="s">
        <v>647</v>
      </c>
      <c r="C52" s="32"/>
      <c r="D52" s="3">
        <v>8.2000000000000003E-2</v>
      </c>
      <c r="E52" s="3">
        <v>8.1000000000000003E-2</v>
      </c>
      <c r="F52" s="3">
        <v>7.9000000000000001E-2</v>
      </c>
      <c r="G52" s="3">
        <v>6.7000000000000004E-2</v>
      </c>
      <c r="H52" s="3">
        <v>0.251</v>
      </c>
      <c r="I52" s="3">
        <v>8.5000000000000006E-2</v>
      </c>
      <c r="J52" s="3">
        <v>0.157</v>
      </c>
      <c r="K52" s="3">
        <v>0.15</v>
      </c>
      <c r="L52" s="36">
        <v>0.54700000000000004</v>
      </c>
      <c r="M52" s="3">
        <v>0.224</v>
      </c>
      <c r="N52" s="36">
        <v>0.46600000000000003</v>
      </c>
      <c r="P52" s="39">
        <v>0.63400000000000001</v>
      </c>
      <c r="Q52" s="3">
        <v>0.10299999999999999</v>
      </c>
      <c r="R52" s="3">
        <v>0.20200000000000001</v>
      </c>
      <c r="S52" s="3">
        <v>0.104</v>
      </c>
      <c r="T52" s="3">
        <v>8.4000000000000005E-2</v>
      </c>
      <c r="U52" s="3">
        <v>0.16200000000000001</v>
      </c>
      <c r="V52" s="3">
        <v>0.126</v>
      </c>
      <c r="W52" s="3">
        <v>0.22</v>
      </c>
      <c r="X52" s="3">
        <v>4.1000000000000002E-2</v>
      </c>
      <c r="Y52" s="3">
        <v>2.7E-2</v>
      </c>
      <c r="Z52" s="3">
        <v>0.17499999999999999</v>
      </c>
      <c r="AA52" s="3">
        <v>0.20799999999999999</v>
      </c>
      <c r="AB52" s="3">
        <v>0.129</v>
      </c>
      <c r="AC52" s="3">
        <v>0.14599999999999999</v>
      </c>
      <c r="AD52" s="3">
        <v>0.253</v>
      </c>
      <c r="AE52" s="36">
        <v>0.52</v>
      </c>
      <c r="AF52" s="39">
        <v>1.1499999999999999</v>
      </c>
      <c r="AG52" s="3">
        <v>0.32500000000000001</v>
      </c>
      <c r="AH52" s="3">
        <v>0.13300000000000001</v>
      </c>
      <c r="AI52" s="35">
        <v>0.34599999999999997</v>
      </c>
      <c r="AJ52" s="3">
        <v>0.14000000000000001</v>
      </c>
      <c r="AK52" s="35">
        <v>0.35499999999999998</v>
      </c>
      <c r="AL52" s="3">
        <v>0.113</v>
      </c>
      <c r="AM52" s="3">
        <v>6.8000000000000005E-2</v>
      </c>
      <c r="AN52" s="35">
        <v>0.315</v>
      </c>
      <c r="AO52" s="3">
        <v>0.13600000000000001</v>
      </c>
      <c r="AP52" s="3">
        <v>0.25900000000000001</v>
      </c>
      <c r="AQ52" s="3">
        <v>0.11700000000000001</v>
      </c>
      <c r="AR52" s="35">
        <v>0.35099999999999998</v>
      </c>
      <c r="AS52" s="3">
        <v>0.14599999999999999</v>
      </c>
      <c r="AT52" s="3">
        <v>0.109</v>
      </c>
      <c r="AU52" s="35">
        <v>0.33100000000000002</v>
      </c>
      <c r="AV52" s="3">
        <v>0.13800000000000001</v>
      </c>
      <c r="AW52" s="3">
        <v>0.21</v>
      </c>
      <c r="AX52" s="3">
        <v>7.9000000000000001E-2</v>
      </c>
      <c r="AY52" s="3">
        <v>0.28299999999999997</v>
      </c>
      <c r="AZ52" s="3">
        <v>0.106</v>
      </c>
      <c r="BA52" s="3">
        <v>0.22</v>
      </c>
      <c r="BB52" s="3">
        <v>7.6999999999999999E-2</v>
      </c>
      <c r="BC52" s="3">
        <v>0.21299999999999999</v>
      </c>
      <c r="BD52" s="3">
        <v>6.2E-2</v>
      </c>
      <c r="BE52" s="3">
        <v>4.4999999999999998E-2</v>
      </c>
      <c r="BF52" s="3">
        <v>0.28599999999999998</v>
      </c>
      <c r="BG52" s="3">
        <v>3.4000000000000002E-2</v>
      </c>
      <c r="BH52" s="3">
        <v>8.4000000000000005E-2</v>
      </c>
      <c r="BI52" s="3">
        <v>0.253</v>
      </c>
      <c r="BJ52" s="3">
        <v>0.11600000000000001</v>
      </c>
      <c r="BK52" s="3">
        <v>9.2999999999999999E-2</v>
      </c>
    </row>
    <row r="53" spans="1:63" x14ac:dyDescent="0.3">
      <c r="A53" t="s">
        <v>41</v>
      </c>
      <c r="B53" s="6" t="s">
        <v>648</v>
      </c>
      <c r="D53">
        <v>3.2000000000000001E-2</v>
      </c>
      <c r="E53">
        <v>3.2000000000000001E-2</v>
      </c>
      <c r="F53">
        <v>3.1E-2</v>
      </c>
      <c r="G53">
        <v>2.5999999999999999E-2</v>
      </c>
      <c r="H53">
        <v>0.373</v>
      </c>
      <c r="I53">
        <v>0.127</v>
      </c>
      <c r="J53">
        <v>0.11799999999999999</v>
      </c>
      <c r="K53">
        <v>0.113</v>
      </c>
      <c r="L53">
        <v>0.65500000000000003</v>
      </c>
      <c r="M53">
        <v>0.26800000000000002</v>
      </c>
      <c r="N53">
        <v>0.55600000000000005</v>
      </c>
      <c r="P53">
        <v>0.75700000000000001</v>
      </c>
      <c r="Q53">
        <v>0.112</v>
      </c>
      <c r="R53">
        <v>0.218</v>
      </c>
      <c r="S53">
        <v>0.113</v>
      </c>
      <c r="T53">
        <v>9.0999999999999998E-2</v>
      </c>
      <c r="U53">
        <v>0.17499999999999999</v>
      </c>
      <c r="V53">
        <v>0.13700000000000001</v>
      </c>
      <c r="W53">
        <v>0.23799999999999999</v>
      </c>
      <c r="X53">
        <v>4.3999999999999997E-2</v>
      </c>
      <c r="Y53">
        <v>0</v>
      </c>
      <c r="Z53">
        <v>0.193</v>
      </c>
      <c r="AA53">
        <v>0.22</v>
      </c>
      <c r="AB53">
        <v>0</v>
      </c>
      <c r="AC53">
        <v>0.17599999999999999</v>
      </c>
      <c r="AD53">
        <v>0.30499999999999999</v>
      </c>
      <c r="AE53">
        <v>0.627</v>
      </c>
      <c r="AF53">
        <v>1.1499999999999999</v>
      </c>
      <c r="AG53">
        <v>0.23499999999999999</v>
      </c>
      <c r="AH53">
        <v>9.6000000000000002E-2</v>
      </c>
      <c r="AI53">
        <v>0.251</v>
      </c>
      <c r="AJ53">
        <v>0.10199999999999999</v>
      </c>
      <c r="AK53">
        <v>0.25600000000000001</v>
      </c>
      <c r="AL53">
        <v>8.1000000000000003E-2</v>
      </c>
      <c r="AM53">
        <v>4.9000000000000002E-2</v>
      </c>
      <c r="AN53">
        <v>0.22800000000000001</v>
      </c>
      <c r="AO53">
        <v>9.9000000000000005E-2</v>
      </c>
      <c r="AP53">
        <v>0.187</v>
      </c>
      <c r="AQ53">
        <v>8.4000000000000005E-2</v>
      </c>
      <c r="AR53">
        <v>0.254</v>
      </c>
      <c r="AS53">
        <v>0.106</v>
      </c>
      <c r="AT53">
        <v>7.9000000000000001E-2</v>
      </c>
      <c r="AU53">
        <v>0.23899999999999999</v>
      </c>
      <c r="AV53">
        <v>0.1</v>
      </c>
      <c r="AW53">
        <v>0.184</v>
      </c>
      <c r="AX53">
        <v>7.0000000000000007E-2</v>
      </c>
      <c r="AY53">
        <v>0.20499999999999999</v>
      </c>
      <c r="AZ53">
        <v>7.6999999999999999E-2</v>
      </c>
      <c r="BA53">
        <v>0.33800000000000002</v>
      </c>
      <c r="BB53">
        <v>0.11799999999999999</v>
      </c>
      <c r="BC53">
        <v>0.33400000000000002</v>
      </c>
      <c r="BD53">
        <v>9.7000000000000003E-2</v>
      </c>
      <c r="BE53">
        <v>7.0000000000000007E-2</v>
      </c>
      <c r="BF53">
        <v>0.21</v>
      </c>
      <c r="BG53">
        <v>1.7000000000000001E-2</v>
      </c>
      <c r="BH53">
        <v>6.2E-2</v>
      </c>
      <c r="BI53">
        <v>0.25900000000000001</v>
      </c>
      <c r="BJ53">
        <v>0.11899999999999999</v>
      </c>
      <c r="BK53">
        <v>9.6000000000000002E-2</v>
      </c>
    </row>
    <row r="54" spans="1:63" s="3" customFormat="1" x14ac:dyDescent="0.3">
      <c r="A54" s="3" t="s">
        <v>50</v>
      </c>
      <c r="B54" s="154" t="s">
        <v>649</v>
      </c>
      <c r="C54" s="32"/>
      <c r="D54" s="3">
        <v>0.2</v>
      </c>
      <c r="E54" s="3">
        <v>0.19800000000000001</v>
      </c>
      <c r="F54" s="3">
        <v>0.192</v>
      </c>
      <c r="G54" s="3">
        <v>0.16300000000000001</v>
      </c>
      <c r="H54" s="35">
        <v>1.1319999999999999</v>
      </c>
      <c r="I54" s="3">
        <v>0.38400000000000001</v>
      </c>
      <c r="J54" s="3">
        <v>0.58599999999999997</v>
      </c>
      <c r="K54" s="3">
        <v>0.55900000000000005</v>
      </c>
      <c r="L54" s="39">
        <v>2.1219999999999999</v>
      </c>
      <c r="M54" s="3">
        <v>0.86899999999999999</v>
      </c>
      <c r="N54" s="39">
        <v>1.802</v>
      </c>
      <c r="P54" s="39">
        <v>2.4529999999999998</v>
      </c>
      <c r="Q54" s="3">
        <v>0.39300000000000002</v>
      </c>
      <c r="R54" s="3">
        <v>0.76800000000000002</v>
      </c>
      <c r="S54" s="3">
        <v>0.39700000000000002</v>
      </c>
      <c r="T54" s="3">
        <v>0.31900000000000001</v>
      </c>
      <c r="U54" s="3">
        <v>0.61699999999999999</v>
      </c>
      <c r="V54" s="3">
        <v>0.48099999999999998</v>
      </c>
      <c r="W54" s="3">
        <v>0.83699999999999997</v>
      </c>
      <c r="X54" s="3">
        <v>0.157</v>
      </c>
      <c r="Y54" s="3">
        <v>0.113</v>
      </c>
      <c r="Z54" s="3">
        <v>0.89300000000000002</v>
      </c>
      <c r="AA54" s="35">
        <v>0.94099999999999995</v>
      </c>
      <c r="AB54" s="3">
        <v>0.48599999999999999</v>
      </c>
      <c r="AC54" s="3">
        <v>0.61099999999999999</v>
      </c>
      <c r="AD54" s="35">
        <v>1.0609999999999999</v>
      </c>
      <c r="AE54" s="39">
        <v>2.1819999999999999</v>
      </c>
      <c r="AF54" s="39">
        <v>4.5999999999999996</v>
      </c>
      <c r="AG54" s="35">
        <v>1.1679999999999999</v>
      </c>
      <c r="AH54" s="3">
        <v>0.47899999999999998</v>
      </c>
      <c r="AI54" s="36">
        <v>1.2450000000000001</v>
      </c>
      <c r="AJ54" s="3">
        <v>0.505</v>
      </c>
      <c r="AK54" s="36">
        <v>1.2749999999999999</v>
      </c>
      <c r="AL54" s="3">
        <v>0.51100000000000001</v>
      </c>
      <c r="AM54" s="3">
        <v>0.309</v>
      </c>
      <c r="AN54" s="35">
        <v>1.133</v>
      </c>
      <c r="AO54" s="3">
        <v>0.49</v>
      </c>
      <c r="AP54" s="35">
        <v>1.095</v>
      </c>
      <c r="AQ54" s="3">
        <v>0.53100000000000003</v>
      </c>
      <c r="AR54" s="36">
        <v>1.2629999999999999</v>
      </c>
      <c r="AS54" s="3">
        <v>0.52600000000000002</v>
      </c>
      <c r="AT54" s="3">
        <v>0.39200000000000002</v>
      </c>
      <c r="AU54" s="35">
        <v>1.19</v>
      </c>
      <c r="AV54" s="3">
        <v>0.496</v>
      </c>
      <c r="AW54" s="35">
        <v>1.052</v>
      </c>
      <c r="AX54" s="3">
        <v>0.39800000000000002</v>
      </c>
      <c r="AY54" s="35">
        <v>1.0169999999999999</v>
      </c>
      <c r="AZ54" s="3">
        <v>0.38100000000000001</v>
      </c>
      <c r="BA54" s="36">
        <v>1.2729999999999999</v>
      </c>
      <c r="BB54" s="3">
        <v>0.44500000000000001</v>
      </c>
      <c r="BC54" s="35">
        <v>1.103</v>
      </c>
      <c r="BD54" s="3">
        <v>0.32100000000000001</v>
      </c>
      <c r="BE54" s="3">
        <v>0.23100000000000001</v>
      </c>
      <c r="BF54" s="36">
        <v>1.4430000000000001</v>
      </c>
      <c r="BG54" s="3">
        <v>0.11700000000000001</v>
      </c>
      <c r="BH54" s="3">
        <v>0.42499999999999999</v>
      </c>
      <c r="BI54" s="35">
        <v>1.034</v>
      </c>
      <c r="BJ54" s="3">
        <v>0.47499999999999998</v>
      </c>
      <c r="BK54" s="3">
        <v>0.38</v>
      </c>
    </row>
    <row r="55" spans="1:63" x14ac:dyDescent="0.3">
      <c r="A55" t="s">
        <v>42</v>
      </c>
      <c r="B55" s="155"/>
      <c r="D55">
        <v>0.114</v>
      </c>
      <c r="E55">
        <v>0.112</v>
      </c>
      <c r="F55">
        <v>0.109</v>
      </c>
      <c r="G55">
        <v>9.2999999999999999E-2</v>
      </c>
      <c r="H55">
        <v>0.71099999999999997</v>
      </c>
      <c r="I55">
        <v>0.24199999999999999</v>
      </c>
      <c r="J55">
        <v>0.46400000000000002</v>
      </c>
      <c r="K55">
        <v>0.443</v>
      </c>
      <c r="L55">
        <v>1.5389999999999999</v>
      </c>
      <c r="M55">
        <v>0.63</v>
      </c>
      <c r="N55">
        <v>1.306</v>
      </c>
      <c r="P55">
        <v>1.778</v>
      </c>
      <c r="Q55">
        <v>0.27</v>
      </c>
      <c r="R55">
        <v>0.52800000000000002</v>
      </c>
      <c r="S55">
        <v>0.27300000000000002</v>
      </c>
      <c r="T55">
        <v>0.219</v>
      </c>
      <c r="U55">
        <v>0.42399999999999999</v>
      </c>
      <c r="V55">
        <v>0.33100000000000002</v>
      </c>
      <c r="W55">
        <v>0.57499999999999996</v>
      </c>
      <c r="X55">
        <v>0.108</v>
      </c>
      <c r="Y55">
        <v>8.8999999999999996E-2</v>
      </c>
      <c r="Z55">
        <v>0.66400000000000003</v>
      </c>
      <c r="AA55">
        <v>0.55600000000000005</v>
      </c>
      <c r="AB55">
        <v>0.35199999999999998</v>
      </c>
      <c r="AC55">
        <v>0.4</v>
      </c>
      <c r="AD55">
        <v>0.69399999999999995</v>
      </c>
      <c r="AE55">
        <v>1.4279999999999999</v>
      </c>
      <c r="AF55">
        <v>3.3</v>
      </c>
      <c r="AG55">
        <v>0.60799999999999998</v>
      </c>
      <c r="AH55">
        <v>0.25</v>
      </c>
      <c r="AI55">
        <v>0.64800000000000002</v>
      </c>
      <c r="AJ55">
        <v>0.26300000000000001</v>
      </c>
      <c r="AK55">
        <v>0.66400000000000003</v>
      </c>
      <c r="AL55">
        <v>0.20499999999999999</v>
      </c>
      <c r="AM55">
        <v>0.124</v>
      </c>
      <c r="AN55">
        <v>0.59</v>
      </c>
      <c r="AO55">
        <v>0.255</v>
      </c>
      <c r="AP55">
        <v>0.42699999999999999</v>
      </c>
      <c r="AQ55">
        <v>0.21299999999999999</v>
      </c>
      <c r="AR55">
        <v>0.65800000000000003</v>
      </c>
      <c r="AS55">
        <v>0.27400000000000002</v>
      </c>
      <c r="AT55">
        <v>0.20399999999999999</v>
      </c>
      <c r="AU55">
        <v>0.62</v>
      </c>
      <c r="AV55">
        <v>0.25800000000000001</v>
      </c>
      <c r="AW55">
        <v>0.59099999999999997</v>
      </c>
      <c r="AX55">
        <v>0.224</v>
      </c>
      <c r="AY55">
        <v>0.53</v>
      </c>
      <c r="AZ55">
        <v>0.19900000000000001</v>
      </c>
      <c r="BA55">
        <v>0.68899999999999995</v>
      </c>
      <c r="BB55">
        <v>0.24099999999999999</v>
      </c>
      <c r="BC55">
        <v>0.82699999999999996</v>
      </c>
      <c r="BD55">
        <v>0.24099999999999999</v>
      </c>
      <c r="BE55">
        <v>0.17299999999999999</v>
      </c>
      <c r="BF55">
        <v>0.71399999999999997</v>
      </c>
      <c r="BG55">
        <v>5.1999999999999998E-2</v>
      </c>
      <c r="BH55">
        <v>0.21</v>
      </c>
      <c r="BI55">
        <v>0.47899999999999998</v>
      </c>
      <c r="BJ55">
        <v>0.22</v>
      </c>
      <c r="BK55">
        <v>0.17599999999999999</v>
      </c>
    </row>
    <row r="56" spans="1:63" s="3" customFormat="1" x14ac:dyDescent="0.3">
      <c r="A56" s="3" t="s">
        <v>49</v>
      </c>
      <c r="B56" s="32" t="s">
        <v>650</v>
      </c>
      <c r="C56" s="32"/>
      <c r="D56" s="3">
        <v>0.23499999999999999</v>
      </c>
      <c r="E56" s="3">
        <v>0.23200000000000001</v>
      </c>
      <c r="F56" s="3">
        <v>0.22600000000000001</v>
      </c>
      <c r="G56" s="3">
        <v>0.192</v>
      </c>
      <c r="H56" s="36">
        <v>1.159</v>
      </c>
      <c r="I56" s="3">
        <v>0.39400000000000002</v>
      </c>
      <c r="J56" s="3">
        <v>0.57599999999999996</v>
      </c>
      <c r="K56" s="3">
        <v>0.54900000000000004</v>
      </c>
      <c r="L56" s="39">
        <v>2.0289999999999999</v>
      </c>
      <c r="M56" s="35">
        <v>0.83099999999999996</v>
      </c>
      <c r="N56" s="39">
        <v>1.724</v>
      </c>
      <c r="P56" s="39">
        <v>2.3460000000000001</v>
      </c>
      <c r="Q56" s="3">
        <v>0.40799999999999997</v>
      </c>
      <c r="R56" s="35">
        <v>0.79600000000000004</v>
      </c>
      <c r="S56" s="3">
        <v>0.41099999999999998</v>
      </c>
      <c r="T56" s="3">
        <v>0.33100000000000002</v>
      </c>
      <c r="U56" s="3">
        <v>0.64</v>
      </c>
      <c r="V56" s="3">
        <v>0.499</v>
      </c>
      <c r="W56" s="35">
        <v>0.86699999999999999</v>
      </c>
      <c r="X56" s="3">
        <v>0.16200000000000001</v>
      </c>
      <c r="Y56" s="3">
        <v>0.11700000000000001</v>
      </c>
      <c r="Z56" s="35">
        <v>0.92</v>
      </c>
      <c r="AA56" s="36">
        <v>1.018</v>
      </c>
      <c r="AB56" s="3">
        <v>0.54700000000000004</v>
      </c>
      <c r="AC56" s="3">
        <v>0.59299999999999997</v>
      </c>
      <c r="AD56" s="36">
        <v>1.0289999999999999</v>
      </c>
      <c r="AE56" s="39">
        <v>2.1150000000000002</v>
      </c>
      <c r="AF56" s="39">
        <v>4.5</v>
      </c>
      <c r="AG56" s="36">
        <v>1.1299999999999999</v>
      </c>
      <c r="AH56" s="3">
        <v>0.46400000000000002</v>
      </c>
      <c r="AI56" s="36">
        <v>1.2050000000000001</v>
      </c>
      <c r="AJ56" s="3">
        <v>0.48899999999999999</v>
      </c>
      <c r="AK56" s="36">
        <v>1.2330000000000001</v>
      </c>
      <c r="AL56" s="3">
        <v>0.5</v>
      </c>
      <c r="AM56" s="3">
        <v>0.30199999999999999</v>
      </c>
      <c r="AN56" s="36">
        <v>1.0960000000000001</v>
      </c>
      <c r="AO56" s="3">
        <v>0.47399999999999998</v>
      </c>
      <c r="AP56" s="36">
        <v>0.998</v>
      </c>
      <c r="AQ56" s="3">
        <v>0.51900000000000002</v>
      </c>
      <c r="AR56" s="36">
        <v>1.222</v>
      </c>
      <c r="AS56" s="3">
        <v>0.50900000000000001</v>
      </c>
      <c r="AT56" s="3">
        <v>0.38</v>
      </c>
      <c r="AU56" s="36">
        <v>1.151</v>
      </c>
      <c r="AV56" s="3">
        <v>0.47899999999999998</v>
      </c>
      <c r="AW56" s="36">
        <v>1.0229999999999999</v>
      </c>
      <c r="AX56" s="3">
        <v>0.38700000000000001</v>
      </c>
      <c r="AY56" s="36">
        <v>0.98399999999999999</v>
      </c>
      <c r="AZ56" s="3">
        <v>0.36899999999999999</v>
      </c>
      <c r="BA56" s="36">
        <v>1.2809999999999999</v>
      </c>
      <c r="BB56" s="3">
        <v>0.44800000000000001</v>
      </c>
      <c r="BC56" s="36">
        <v>1.161</v>
      </c>
      <c r="BD56" s="3">
        <v>0.33800000000000002</v>
      </c>
      <c r="BE56" s="3">
        <v>0.24299999999999999</v>
      </c>
      <c r="BF56" s="36">
        <v>1.2370000000000001</v>
      </c>
      <c r="BG56" s="3">
        <v>0.13</v>
      </c>
      <c r="BH56" s="3">
        <v>0.36399999999999999</v>
      </c>
      <c r="BI56" s="35">
        <v>0.80900000000000005</v>
      </c>
      <c r="BJ56" s="3">
        <v>0.372</v>
      </c>
      <c r="BK56" s="3">
        <v>0.29799999999999999</v>
      </c>
    </row>
    <row r="57" spans="1:63" s="4" customFormat="1" x14ac:dyDescent="0.3">
      <c r="A57" s="4" t="s">
        <v>51</v>
      </c>
      <c r="B57" s="18"/>
      <c r="C57" s="18"/>
      <c r="D57" s="4">
        <v>0.42799999999999999</v>
      </c>
      <c r="E57" s="4">
        <v>0.42299999999999999</v>
      </c>
      <c r="F57" s="4">
        <v>0.41199999999999998</v>
      </c>
      <c r="G57" s="4">
        <v>0.34899999999999998</v>
      </c>
      <c r="H57" s="4">
        <v>2.1880000000000002</v>
      </c>
      <c r="I57" s="4">
        <v>0.74399999999999999</v>
      </c>
      <c r="J57" s="4">
        <v>1.042</v>
      </c>
      <c r="K57" s="4">
        <v>0.99399999999999999</v>
      </c>
      <c r="L57" s="4">
        <v>3.153</v>
      </c>
      <c r="M57" s="4">
        <v>1.2909999999999999</v>
      </c>
      <c r="N57" s="4">
        <v>2.6789999999999998</v>
      </c>
      <c r="P57" s="4">
        <v>3.6469999999999998</v>
      </c>
      <c r="Q57" s="4">
        <v>0.53800000000000003</v>
      </c>
      <c r="R57" s="4">
        <v>1.05</v>
      </c>
      <c r="S57" s="4">
        <v>0.54200000000000004</v>
      </c>
      <c r="T57" s="4">
        <v>0.436</v>
      </c>
      <c r="U57" s="4">
        <v>0.84399999999999997</v>
      </c>
      <c r="V57" s="4">
        <v>0.65700000000000003</v>
      </c>
      <c r="W57" s="4">
        <v>1.143</v>
      </c>
      <c r="X57" s="4">
        <v>0.214</v>
      </c>
      <c r="Y57" s="150">
        <v>0.187</v>
      </c>
      <c r="Z57" s="4">
        <v>1.252</v>
      </c>
      <c r="AA57" s="4">
        <v>0.90900000000000003</v>
      </c>
      <c r="AB57" s="4">
        <v>0.78400000000000003</v>
      </c>
      <c r="AC57" s="4">
        <v>0.875</v>
      </c>
      <c r="AD57" s="4">
        <v>1.5189999999999999</v>
      </c>
      <c r="AE57" s="4">
        <v>3.1230000000000002</v>
      </c>
      <c r="AF57" s="4">
        <v>6.7</v>
      </c>
      <c r="AG57" s="4">
        <v>1.337</v>
      </c>
      <c r="AH57" s="4">
        <v>0.54900000000000004</v>
      </c>
      <c r="AI57" s="4">
        <v>1.4259999999999999</v>
      </c>
      <c r="AJ57" s="4">
        <v>0.57799999999999996</v>
      </c>
      <c r="AK57" s="4">
        <v>1.46</v>
      </c>
      <c r="AL57" s="4">
        <v>0.47499999999999998</v>
      </c>
      <c r="AM57" s="4">
        <v>0.28699999999999998</v>
      </c>
      <c r="AN57" s="4">
        <v>1.298</v>
      </c>
      <c r="AO57" s="4">
        <v>0.56100000000000005</v>
      </c>
      <c r="AP57" s="4">
        <v>1.0960000000000001</v>
      </c>
      <c r="AQ57" s="4">
        <v>0.49399999999999999</v>
      </c>
      <c r="AR57" s="4">
        <v>1.446</v>
      </c>
      <c r="AS57" s="4">
        <v>0.60199999999999998</v>
      </c>
      <c r="AT57" s="4">
        <v>0.44900000000000001</v>
      </c>
      <c r="AU57" s="4">
        <v>1.3620000000000001</v>
      </c>
      <c r="AV57" s="4">
        <v>0.56699999999999995</v>
      </c>
      <c r="AW57" s="4">
        <v>1.284</v>
      </c>
      <c r="AX57" s="4">
        <v>0.48599999999999999</v>
      </c>
      <c r="AY57" s="4">
        <v>1.165</v>
      </c>
      <c r="AZ57" s="4">
        <v>0.437</v>
      </c>
      <c r="BA57" s="4">
        <v>1.994</v>
      </c>
      <c r="BB57" s="4">
        <v>0.69699999999999995</v>
      </c>
      <c r="BC57" s="4">
        <v>2.411</v>
      </c>
      <c r="BD57" s="4">
        <v>0.70199999999999996</v>
      </c>
      <c r="BE57" s="4">
        <v>0.505</v>
      </c>
      <c r="BF57" s="4">
        <v>1.6719999999999999</v>
      </c>
      <c r="BG57" s="4">
        <v>0.19700000000000001</v>
      </c>
      <c r="BH57" s="4">
        <v>0.49199999999999999</v>
      </c>
      <c r="BI57" s="4">
        <v>1.819</v>
      </c>
      <c r="BJ57" s="4">
        <v>0.83499999999999996</v>
      </c>
      <c r="BK57" s="4">
        <v>0.66800000000000004</v>
      </c>
    </row>
    <row r="58" spans="1:63" s="4" customFormat="1" x14ac:dyDescent="0.3">
      <c r="A58" s="4" t="s">
        <v>52</v>
      </c>
      <c r="B58" s="18" t="s">
        <v>651</v>
      </c>
      <c r="C58" s="18"/>
      <c r="D58" s="4">
        <v>0.107</v>
      </c>
      <c r="E58" s="4">
        <v>0.105</v>
      </c>
      <c r="F58" s="4">
        <v>0.10199999999999999</v>
      </c>
      <c r="G58" s="4">
        <v>8.6999999999999994E-2</v>
      </c>
      <c r="H58" s="4">
        <v>0.59699999999999998</v>
      </c>
      <c r="I58" s="4">
        <v>0.20300000000000001</v>
      </c>
      <c r="J58" s="4">
        <v>0.34799999999999998</v>
      </c>
      <c r="K58" s="4">
        <v>0.33200000000000002</v>
      </c>
      <c r="L58" s="4">
        <v>1.097</v>
      </c>
      <c r="M58" s="4">
        <v>0.44900000000000001</v>
      </c>
      <c r="N58" s="4">
        <v>0.93100000000000005</v>
      </c>
      <c r="P58" s="4">
        <v>1.268</v>
      </c>
      <c r="Q58" s="4">
        <v>0.23499999999999999</v>
      </c>
      <c r="R58" s="4">
        <v>0.45900000000000002</v>
      </c>
      <c r="S58" s="4">
        <v>0.23699999999999999</v>
      </c>
      <c r="T58" s="4">
        <v>0.191</v>
      </c>
      <c r="U58" s="4">
        <v>0.36899999999999999</v>
      </c>
      <c r="V58" s="4">
        <v>0.28799999999999998</v>
      </c>
      <c r="W58" s="4">
        <v>0.499</v>
      </c>
      <c r="X58" s="4">
        <v>9.2999999999999999E-2</v>
      </c>
      <c r="Y58" s="150">
        <v>6.0999999999999999E-2</v>
      </c>
      <c r="Z58" s="4">
        <v>0.46600000000000003</v>
      </c>
      <c r="AA58" s="4">
        <v>0.51200000000000001</v>
      </c>
      <c r="AB58" s="4">
        <v>0.24299999999999999</v>
      </c>
      <c r="AC58" s="4">
        <v>0.29899999999999999</v>
      </c>
      <c r="AD58" s="4">
        <v>0.51900000000000002</v>
      </c>
      <c r="AE58" s="4">
        <v>1.0680000000000001</v>
      </c>
      <c r="AF58" s="4">
        <v>2.2999999999999998</v>
      </c>
      <c r="AG58" s="4">
        <v>0.60099999999999998</v>
      </c>
      <c r="AH58" s="4">
        <v>0.247</v>
      </c>
      <c r="AI58" s="4">
        <v>0.64100000000000001</v>
      </c>
      <c r="AJ58" s="4">
        <v>0.26</v>
      </c>
      <c r="AK58" s="4">
        <v>0.65600000000000003</v>
      </c>
      <c r="AL58" s="4">
        <v>0.23799999999999999</v>
      </c>
      <c r="AM58" s="4">
        <v>0.14399999999999999</v>
      </c>
      <c r="AN58" s="4">
        <v>0.58299999999999996</v>
      </c>
      <c r="AO58" s="4">
        <v>0.252</v>
      </c>
      <c r="AP58" s="4">
        <v>0.55600000000000005</v>
      </c>
      <c r="AQ58" s="4">
        <v>0.247</v>
      </c>
      <c r="AR58" s="4">
        <v>0.65</v>
      </c>
      <c r="AS58" s="4">
        <v>0.27100000000000002</v>
      </c>
      <c r="AT58" s="4">
        <v>0.20200000000000001</v>
      </c>
      <c r="AU58" s="4">
        <v>0.61199999999999999</v>
      </c>
      <c r="AV58" s="4">
        <v>0.255</v>
      </c>
      <c r="AW58" s="4">
        <v>0.52400000000000002</v>
      </c>
      <c r="AX58" s="4">
        <v>0.19800000000000001</v>
      </c>
      <c r="AY58" s="4">
        <v>0.52400000000000002</v>
      </c>
      <c r="AZ58" s="4">
        <v>0.19600000000000001</v>
      </c>
      <c r="BA58" s="4">
        <v>0.72699999999999998</v>
      </c>
      <c r="BB58" s="4">
        <v>0.254</v>
      </c>
      <c r="BC58" s="4">
        <v>0.66400000000000003</v>
      </c>
      <c r="BD58" s="4">
        <v>0.193</v>
      </c>
      <c r="BE58" s="4">
        <v>0.13900000000000001</v>
      </c>
      <c r="BF58" s="4">
        <v>0.69499999999999995</v>
      </c>
      <c r="BG58" s="4">
        <v>7.0000000000000007E-2</v>
      </c>
      <c r="BH58" s="4">
        <v>0.20499999999999999</v>
      </c>
      <c r="BI58" s="4">
        <v>0.53100000000000003</v>
      </c>
      <c r="BJ58" s="4">
        <v>0.24399999999999999</v>
      </c>
      <c r="BK58" s="4">
        <v>0.19500000000000001</v>
      </c>
    </row>
    <row r="59" spans="1:63" x14ac:dyDescent="0.3">
      <c r="A59" t="s">
        <v>43</v>
      </c>
      <c r="D59">
        <v>0.24</v>
      </c>
      <c r="E59">
        <v>0.23699999999999999</v>
      </c>
      <c r="F59">
        <v>0.23100000000000001</v>
      </c>
      <c r="G59">
        <v>0.19600000000000001</v>
      </c>
      <c r="H59">
        <v>1.08</v>
      </c>
      <c r="I59">
        <v>0.36699999999999999</v>
      </c>
      <c r="J59">
        <v>0.58199999999999996</v>
      </c>
      <c r="K59">
        <v>0.55500000000000005</v>
      </c>
      <c r="L59">
        <v>1.915</v>
      </c>
      <c r="M59">
        <v>0.78400000000000003</v>
      </c>
      <c r="N59">
        <v>1.627</v>
      </c>
      <c r="P59">
        <v>2.2149999999999999</v>
      </c>
      <c r="Q59">
        <v>0.33100000000000002</v>
      </c>
      <c r="R59">
        <v>0.64700000000000002</v>
      </c>
      <c r="S59">
        <v>0.33400000000000002</v>
      </c>
      <c r="T59">
        <v>0.26800000000000002</v>
      </c>
      <c r="U59">
        <v>0.52</v>
      </c>
      <c r="V59">
        <v>0.40600000000000003</v>
      </c>
      <c r="W59">
        <v>0.70399999999999996</v>
      </c>
      <c r="X59">
        <v>0.13200000000000001</v>
      </c>
      <c r="Y59">
        <v>0.104</v>
      </c>
      <c r="Z59">
        <v>0.96</v>
      </c>
      <c r="AA59">
        <v>0.79800000000000004</v>
      </c>
      <c r="AB59">
        <v>0.5</v>
      </c>
      <c r="AC59">
        <v>0.49199999999999999</v>
      </c>
      <c r="AD59">
        <v>0.85299999999999998</v>
      </c>
      <c r="AE59">
        <v>1.7549999999999999</v>
      </c>
      <c r="AF59">
        <v>3.8</v>
      </c>
      <c r="AG59">
        <v>0.90500000000000003</v>
      </c>
      <c r="AH59">
        <v>0.372</v>
      </c>
      <c r="AI59">
        <v>0.96499999999999997</v>
      </c>
      <c r="AJ59">
        <v>0.39100000000000001</v>
      </c>
      <c r="AK59">
        <v>0.98799999999999999</v>
      </c>
      <c r="AL59">
        <v>0.39400000000000002</v>
      </c>
      <c r="AM59">
        <v>0.23799999999999999</v>
      </c>
      <c r="AN59">
        <v>0.878</v>
      </c>
      <c r="AO59">
        <v>0.38</v>
      </c>
      <c r="AP59">
        <v>0.872</v>
      </c>
      <c r="AQ59">
        <v>0.40899999999999997</v>
      </c>
      <c r="AR59">
        <v>0.97899999999999998</v>
      </c>
      <c r="AS59">
        <v>0.40799999999999997</v>
      </c>
      <c r="AT59">
        <v>0.30399999999999999</v>
      </c>
      <c r="AU59">
        <v>0.92200000000000004</v>
      </c>
      <c r="AV59">
        <v>0.38400000000000001</v>
      </c>
      <c r="AW59">
        <v>1.1599999999999999</v>
      </c>
      <c r="AX59">
        <v>0.439</v>
      </c>
      <c r="AY59">
        <v>0.78900000000000003</v>
      </c>
      <c r="AZ59">
        <v>0.29599999999999999</v>
      </c>
      <c r="BA59">
        <v>1.0780000000000001</v>
      </c>
      <c r="BB59">
        <v>0.377</v>
      </c>
      <c r="BC59">
        <v>1.07</v>
      </c>
      <c r="BD59">
        <v>0.311</v>
      </c>
      <c r="BE59">
        <v>0.224</v>
      </c>
      <c r="BF59">
        <v>1.05</v>
      </c>
      <c r="BG59">
        <v>9.9000000000000005E-2</v>
      </c>
      <c r="BH59">
        <v>0.309</v>
      </c>
      <c r="BI59">
        <v>0.82799999999999996</v>
      </c>
      <c r="BJ59">
        <v>0.38</v>
      </c>
      <c r="BK59">
        <v>0.30399999999999999</v>
      </c>
    </row>
    <row r="60" spans="1:63" x14ac:dyDescent="0.3">
      <c r="A60" t="s">
        <v>44</v>
      </c>
      <c r="D60">
        <v>0.496</v>
      </c>
      <c r="E60">
        <v>0.49</v>
      </c>
      <c r="F60">
        <v>0.47599999999999998</v>
      </c>
      <c r="G60">
        <v>0.40400000000000003</v>
      </c>
      <c r="H60">
        <v>2.8959999999999999</v>
      </c>
      <c r="I60">
        <v>0.98399999999999999</v>
      </c>
      <c r="J60">
        <v>1.508</v>
      </c>
      <c r="K60">
        <v>1.4390000000000001</v>
      </c>
      <c r="L60">
        <v>5.1120000000000001</v>
      </c>
      <c r="M60">
        <v>2.093</v>
      </c>
      <c r="N60">
        <v>4.3419999999999996</v>
      </c>
      <c r="P60">
        <v>5.9109999999999996</v>
      </c>
      <c r="Q60">
        <v>0.89300000000000002</v>
      </c>
      <c r="R60">
        <v>1.7430000000000001</v>
      </c>
      <c r="S60">
        <v>0.9</v>
      </c>
      <c r="T60">
        <v>0.72399999999999998</v>
      </c>
      <c r="U60">
        <v>1.401</v>
      </c>
      <c r="V60">
        <v>1.093</v>
      </c>
      <c r="W60">
        <v>1.899</v>
      </c>
      <c r="X60">
        <v>0.35499999999999998</v>
      </c>
      <c r="Y60">
        <v>0.28799999999999998</v>
      </c>
      <c r="Z60">
        <v>1.9950000000000001</v>
      </c>
      <c r="AA60">
        <v>1.956</v>
      </c>
      <c r="AB60">
        <v>1.171</v>
      </c>
      <c r="AC60">
        <v>1.33</v>
      </c>
      <c r="AD60">
        <v>2.3069999999999999</v>
      </c>
      <c r="AE60">
        <v>4.7450000000000001</v>
      </c>
      <c r="AF60">
        <v>10.199999999999999</v>
      </c>
      <c r="AG60">
        <v>2.613</v>
      </c>
      <c r="AH60">
        <v>1.0720000000000001</v>
      </c>
      <c r="AI60">
        <v>2.7850000000000001</v>
      </c>
      <c r="AJ60">
        <v>1.129</v>
      </c>
      <c r="AK60">
        <v>2.8519999999999999</v>
      </c>
      <c r="AL60">
        <v>1.0860000000000001</v>
      </c>
      <c r="AM60">
        <v>0.65600000000000003</v>
      </c>
      <c r="AN60">
        <v>2.5350000000000001</v>
      </c>
      <c r="AO60">
        <v>1.095</v>
      </c>
      <c r="AP60">
        <v>2.2679999999999998</v>
      </c>
      <c r="AQ60">
        <v>1.1279999999999999</v>
      </c>
      <c r="AR60">
        <v>2.8250000000000002</v>
      </c>
      <c r="AS60">
        <v>1.1759999999999999</v>
      </c>
      <c r="AT60">
        <v>0.878</v>
      </c>
      <c r="AU60">
        <v>2.661</v>
      </c>
      <c r="AV60">
        <v>1.1080000000000001</v>
      </c>
      <c r="AW60">
        <v>2.355</v>
      </c>
      <c r="AX60">
        <v>0.89100000000000001</v>
      </c>
      <c r="AY60">
        <v>2.2759999999999998</v>
      </c>
      <c r="AZ60">
        <v>0.85299999999999998</v>
      </c>
      <c r="BA60">
        <v>2.855</v>
      </c>
      <c r="BB60">
        <v>0.998</v>
      </c>
      <c r="BC60">
        <v>2.9159999999999999</v>
      </c>
      <c r="BD60">
        <v>0.84899999999999998</v>
      </c>
      <c r="BE60">
        <v>0.61099999999999999</v>
      </c>
      <c r="BF60">
        <v>2.7559999999999998</v>
      </c>
      <c r="BG60">
        <v>0.47899999999999998</v>
      </c>
      <c r="BH60">
        <v>0.81200000000000006</v>
      </c>
      <c r="BI60">
        <v>2.27</v>
      </c>
      <c r="BJ60">
        <v>1.042</v>
      </c>
      <c r="BK60">
        <v>0.83499999999999996</v>
      </c>
    </row>
    <row r="61" spans="1:63" x14ac:dyDescent="0.3">
      <c r="A61" t="s">
        <v>45</v>
      </c>
      <c r="D61">
        <v>0.74099999999999999</v>
      </c>
      <c r="E61">
        <v>0.73299999999999998</v>
      </c>
      <c r="F61">
        <v>0.71199999999999997</v>
      </c>
      <c r="G61">
        <v>0.60399999999999998</v>
      </c>
      <c r="H61">
        <v>4.1959999999999997</v>
      </c>
      <c r="I61">
        <v>1.4259999999999999</v>
      </c>
      <c r="J61">
        <v>2.4329999999999998</v>
      </c>
      <c r="K61">
        <v>2.3199999999999998</v>
      </c>
      <c r="L61">
        <v>7.8739999999999997</v>
      </c>
      <c r="M61">
        <v>3.2240000000000002</v>
      </c>
      <c r="N61">
        <v>6.6890000000000001</v>
      </c>
      <c r="P61">
        <v>9.1059999999999999</v>
      </c>
      <c r="Q61">
        <v>1.397</v>
      </c>
      <c r="R61">
        <v>2.7269999999999999</v>
      </c>
      <c r="S61">
        <v>1.4079999999999999</v>
      </c>
      <c r="T61">
        <v>1.133</v>
      </c>
      <c r="U61">
        <v>2.1909999999999998</v>
      </c>
      <c r="V61">
        <v>1.7090000000000001</v>
      </c>
      <c r="W61">
        <v>2.97</v>
      </c>
      <c r="X61">
        <v>0.55600000000000005</v>
      </c>
      <c r="Y61">
        <v>0.48699999999999999</v>
      </c>
      <c r="Z61">
        <v>3.2919999999999998</v>
      </c>
      <c r="AA61">
        <v>3.3370000000000002</v>
      </c>
      <c r="AB61">
        <v>1.915</v>
      </c>
      <c r="AC61">
        <v>2.4289999999999998</v>
      </c>
      <c r="AD61">
        <v>4.2149999999999999</v>
      </c>
      <c r="AE61">
        <v>8.6679999999999993</v>
      </c>
      <c r="AF61">
        <v>16.8</v>
      </c>
      <c r="AG61">
        <v>3.294</v>
      </c>
      <c r="AH61">
        <v>1.351</v>
      </c>
      <c r="AI61">
        <v>3.5110000000000001</v>
      </c>
      <c r="AJ61">
        <v>1.4239999999999999</v>
      </c>
      <c r="AK61">
        <v>3.5950000000000002</v>
      </c>
      <c r="AL61">
        <v>1.393</v>
      </c>
      <c r="AM61">
        <v>0.84199999999999997</v>
      </c>
      <c r="AN61">
        <v>3.1949999999999998</v>
      </c>
      <c r="AO61">
        <v>1.381</v>
      </c>
      <c r="AP61">
        <v>3.0270000000000001</v>
      </c>
      <c r="AQ61">
        <v>1.4470000000000001</v>
      </c>
      <c r="AR61">
        <v>3.5609999999999999</v>
      </c>
      <c r="AS61">
        <v>1.4830000000000001</v>
      </c>
      <c r="AT61">
        <v>1.1060000000000001</v>
      </c>
      <c r="AU61">
        <v>3.355</v>
      </c>
      <c r="AV61">
        <v>1.397</v>
      </c>
      <c r="AW61">
        <v>3.0990000000000002</v>
      </c>
      <c r="AX61">
        <v>1.173</v>
      </c>
      <c r="AY61">
        <v>2.8690000000000002</v>
      </c>
      <c r="AZ61">
        <v>1.075</v>
      </c>
      <c r="BA61">
        <v>4.0019999999999998</v>
      </c>
      <c r="BB61">
        <v>1.399</v>
      </c>
      <c r="BC61">
        <v>4.4370000000000003</v>
      </c>
      <c r="BD61">
        <v>1.2909999999999999</v>
      </c>
      <c r="BE61">
        <v>0.92900000000000005</v>
      </c>
      <c r="BF61">
        <v>4.2640000000000002</v>
      </c>
      <c r="BG61">
        <v>0.161</v>
      </c>
      <c r="BH61">
        <v>1.256</v>
      </c>
      <c r="BI61">
        <v>3.375</v>
      </c>
      <c r="BJ61">
        <v>1.55</v>
      </c>
      <c r="BK61">
        <v>1.242</v>
      </c>
    </row>
    <row r="62" spans="1:63" x14ac:dyDescent="0.3">
      <c r="A62" t="s">
        <v>46</v>
      </c>
      <c r="D62">
        <v>0.184</v>
      </c>
      <c r="E62">
        <v>0.182</v>
      </c>
      <c r="F62">
        <v>0.17699999999999999</v>
      </c>
      <c r="G62">
        <v>0.15</v>
      </c>
      <c r="H62">
        <v>1.0920000000000001</v>
      </c>
      <c r="I62">
        <v>0.371</v>
      </c>
      <c r="J62">
        <v>0.53900000000000003</v>
      </c>
      <c r="K62">
        <v>0.51400000000000001</v>
      </c>
      <c r="L62">
        <v>1.88</v>
      </c>
      <c r="M62">
        <v>0.77</v>
      </c>
      <c r="N62">
        <v>1.597</v>
      </c>
      <c r="P62">
        <v>2.1739999999999999</v>
      </c>
      <c r="Q62">
        <v>0.316</v>
      </c>
      <c r="R62">
        <v>0.61599999999999999</v>
      </c>
      <c r="S62">
        <v>0.318</v>
      </c>
      <c r="T62">
        <v>0.25600000000000001</v>
      </c>
      <c r="U62">
        <v>0.495</v>
      </c>
      <c r="V62">
        <v>0.38600000000000001</v>
      </c>
      <c r="W62">
        <v>0.67100000000000004</v>
      </c>
      <c r="X62">
        <v>0.126</v>
      </c>
      <c r="Y62">
        <v>0.10299999999999999</v>
      </c>
      <c r="Z62">
        <v>0.754</v>
      </c>
      <c r="AA62">
        <v>0.64600000000000002</v>
      </c>
      <c r="AB62">
        <v>0.44700000000000001</v>
      </c>
      <c r="AC62">
        <v>0.47299999999999998</v>
      </c>
      <c r="AD62">
        <v>0.82099999999999995</v>
      </c>
      <c r="AE62">
        <v>1.6879999999999999</v>
      </c>
      <c r="AF62">
        <v>3.7</v>
      </c>
      <c r="AG62">
        <v>0.84299999999999997</v>
      </c>
      <c r="AH62">
        <v>0.34599999999999997</v>
      </c>
      <c r="AI62">
        <v>0.89900000000000002</v>
      </c>
      <c r="AJ62">
        <v>0.36499999999999999</v>
      </c>
      <c r="AK62">
        <v>0.92</v>
      </c>
      <c r="AL62">
        <v>0.35099999999999998</v>
      </c>
      <c r="AM62">
        <v>0.21199999999999999</v>
      </c>
      <c r="AN62">
        <v>0.81799999999999995</v>
      </c>
      <c r="AO62">
        <v>0.35399999999999998</v>
      </c>
      <c r="AP62">
        <v>0.79600000000000004</v>
      </c>
      <c r="AQ62">
        <v>0.36499999999999999</v>
      </c>
      <c r="AR62">
        <v>0.91200000000000003</v>
      </c>
      <c r="AS62">
        <v>0.38</v>
      </c>
      <c r="AT62">
        <v>0.28299999999999997</v>
      </c>
      <c r="AU62">
        <v>0.85899999999999999</v>
      </c>
      <c r="AV62">
        <v>0.35799999999999998</v>
      </c>
      <c r="AW62">
        <v>0.75600000000000001</v>
      </c>
      <c r="AX62">
        <v>0.28599999999999998</v>
      </c>
      <c r="AY62">
        <v>0.73399999999999999</v>
      </c>
      <c r="AZ62">
        <v>0.27500000000000002</v>
      </c>
      <c r="BA62">
        <v>1.05</v>
      </c>
      <c r="BB62">
        <v>0.36699999999999999</v>
      </c>
      <c r="BC62">
        <v>1.095</v>
      </c>
      <c r="BD62">
        <v>0.31900000000000001</v>
      </c>
      <c r="BE62">
        <v>0.22900000000000001</v>
      </c>
      <c r="BF62">
        <v>0.95399999999999996</v>
      </c>
      <c r="BG62">
        <v>6.3E-2</v>
      </c>
      <c r="BH62">
        <v>0.28100000000000003</v>
      </c>
      <c r="BI62">
        <v>0.80300000000000005</v>
      </c>
      <c r="BJ62">
        <v>0.36899999999999999</v>
      </c>
      <c r="BK62">
        <v>0.29499999999999998</v>
      </c>
    </row>
    <row r="63" spans="1:63" x14ac:dyDescent="0.3">
      <c r="A63" t="s">
        <v>47</v>
      </c>
      <c r="D63">
        <v>0.17299999999999999</v>
      </c>
      <c r="E63">
        <v>0.17100000000000001</v>
      </c>
      <c r="F63">
        <v>0.16700000000000001</v>
      </c>
      <c r="G63">
        <v>0.14099999999999999</v>
      </c>
      <c r="H63">
        <v>1.014</v>
      </c>
      <c r="I63">
        <v>0.34399999999999997</v>
      </c>
      <c r="J63">
        <v>0.60699999999999998</v>
      </c>
      <c r="K63">
        <v>0.57899999999999996</v>
      </c>
      <c r="L63">
        <v>2.379</v>
      </c>
      <c r="M63">
        <v>0.97399999999999998</v>
      </c>
      <c r="N63">
        <v>2.02</v>
      </c>
      <c r="P63">
        <v>2.75</v>
      </c>
      <c r="Q63">
        <v>0.436</v>
      </c>
      <c r="R63">
        <v>0.85099999999999998</v>
      </c>
      <c r="S63">
        <v>0.44</v>
      </c>
      <c r="T63">
        <v>0.35299999999999998</v>
      </c>
      <c r="U63">
        <v>0.68400000000000005</v>
      </c>
      <c r="V63">
        <v>0.53300000000000003</v>
      </c>
      <c r="W63">
        <v>0.92700000000000005</v>
      </c>
      <c r="X63">
        <v>0.17299999999999999</v>
      </c>
      <c r="Y63">
        <v>0.14699999999999999</v>
      </c>
      <c r="Z63">
        <v>1.03</v>
      </c>
      <c r="AA63">
        <v>1.403</v>
      </c>
      <c r="AB63">
        <v>0.61899999999999999</v>
      </c>
      <c r="AC63">
        <v>0.64300000000000002</v>
      </c>
      <c r="AD63">
        <v>1.1160000000000001</v>
      </c>
      <c r="AE63">
        <v>2.2959999999999998</v>
      </c>
      <c r="AF63">
        <v>4.5</v>
      </c>
      <c r="AG63">
        <v>0.91600000000000004</v>
      </c>
      <c r="AH63">
        <v>0.376</v>
      </c>
      <c r="AI63">
        <v>0.97599999999999998</v>
      </c>
      <c r="AJ63">
        <v>0.39600000000000002</v>
      </c>
      <c r="AK63">
        <v>1</v>
      </c>
      <c r="AL63">
        <v>0.496</v>
      </c>
      <c r="AM63">
        <v>0.3</v>
      </c>
      <c r="AN63">
        <v>0.88900000000000001</v>
      </c>
      <c r="AO63">
        <v>0.38400000000000001</v>
      </c>
      <c r="AP63">
        <v>1.0720000000000001</v>
      </c>
      <c r="AQ63">
        <v>0.51500000000000001</v>
      </c>
      <c r="AR63">
        <v>0.99</v>
      </c>
      <c r="AS63">
        <v>0.41199999999999998</v>
      </c>
      <c r="AT63">
        <v>0.308</v>
      </c>
      <c r="AU63">
        <v>0.93300000000000005</v>
      </c>
      <c r="AV63">
        <v>0.38800000000000001</v>
      </c>
      <c r="AW63">
        <v>0.874</v>
      </c>
      <c r="AX63">
        <v>0.33100000000000002</v>
      </c>
      <c r="AY63">
        <v>0.79800000000000004</v>
      </c>
      <c r="AZ63">
        <v>0.29899999999999999</v>
      </c>
      <c r="BA63">
        <v>1.0780000000000001</v>
      </c>
      <c r="BB63">
        <v>0.377</v>
      </c>
      <c r="BC63">
        <v>1.099</v>
      </c>
      <c r="BD63">
        <v>0.32</v>
      </c>
      <c r="BE63">
        <v>0.23</v>
      </c>
      <c r="BF63">
        <v>1.095</v>
      </c>
      <c r="BH63">
        <v>0.32300000000000001</v>
      </c>
      <c r="BI63">
        <v>0.79700000000000004</v>
      </c>
      <c r="BJ63">
        <v>0.36599999999999999</v>
      </c>
      <c r="BK63">
        <v>0.29299999999999998</v>
      </c>
    </row>
    <row r="64" spans="1:63" x14ac:dyDescent="0.3">
      <c r="A64" t="s">
        <v>48</v>
      </c>
      <c r="D64">
        <v>0.18099999999999999</v>
      </c>
      <c r="E64">
        <v>0.17899999999999999</v>
      </c>
      <c r="F64">
        <v>0.17399999999999999</v>
      </c>
      <c r="G64">
        <v>0.14799999999999999</v>
      </c>
      <c r="H64">
        <v>1.08</v>
      </c>
      <c r="I64">
        <v>0.36699999999999999</v>
      </c>
      <c r="J64">
        <v>0.72099999999999997</v>
      </c>
      <c r="K64">
        <v>0.68799999999999994</v>
      </c>
      <c r="L64">
        <v>2.3570000000000002</v>
      </c>
      <c r="M64">
        <v>0.96499999999999997</v>
      </c>
      <c r="N64">
        <v>2.0019999999999998</v>
      </c>
      <c r="P64">
        <v>2.7250000000000001</v>
      </c>
      <c r="Q64">
        <v>0.38100000000000001</v>
      </c>
      <c r="R64">
        <v>0.74299999999999999</v>
      </c>
      <c r="S64">
        <v>0.38400000000000001</v>
      </c>
      <c r="T64">
        <v>0.309</v>
      </c>
      <c r="U64">
        <v>0.59699999999999998</v>
      </c>
      <c r="V64">
        <v>0.46600000000000003</v>
      </c>
      <c r="W64">
        <v>0.80900000000000005</v>
      </c>
      <c r="X64">
        <v>0.151</v>
      </c>
      <c r="Y64">
        <v>0.14000000000000001</v>
      </c>
      <c r="Z64">
        <v>1.0189999999999999</v>
      </c>
      <c r="AA64">
        <v>1.121</v>
      </c>
      <c r="AB64">
        <v>0.60099999999999998</v>
      </c>
      <c r="AC64">
        <v>0.626</v>
      </c>
      <c r="AD64">
        <v>1.087</v>
      </c>
      <c r="AE64">
        <v>2.2349999999999999</v>
      </c>
      <c r="AF64">
        <v>4.5999999999999996</v>
      </c>
      <c r="AG64">
        <v>1.175</v>
      </c>
      <c r="AH64">
        <v>0.48199999999999998</v>
      </c>
      <c r="AI64">
        <v>1.2529999999999999</v>
      </c>
      <c r="AJ64">
        <v>0.50800000000000001</v>
      </c>
      <c r="AK64">
        <v>1.282</v>
      </c>
      <c r="AL64">
        <v>0.54400000000000004</v>
      </c>
      <c r="AM64">
        <v>0.32900000000000001</v>
      </c>
      <c r="AN64">
        <v>1.1399999999999999</v>
      </c>
      <c r="AO64">
        <v>0.49299999999999999</v>
      </c>
      <c r="AP64">
        <v>1.171</v>
      </c>
      <c r="AQ64">
        <v>0.56499999999999995</v>
      </c>
      <c r="AR64">
        <v>1.2709999999999999</v>
      </c>
      <c r="AS64">
        <v>0.52900000000000003</v>
      </c>
      <c r="AT64">
        <v>0.39500000000000002</v>
      </c>
      <c r="AU64">
        <v>1.1970000000000001</v>
      </c>
      <c r="AV64">
        <v>0.498</v>
      </c>
      <c r="AW64">
        <v>0.97599999999999998</v>
      </c>
      <c r="AX64">
        <v>0.36899999999999999</v>
      </c>
      <c r="AY64">
        <v>1.0229999999999999</v>
      </c>
      <c r="AZ64">
        <v>0.38400000000000001</v>
      </c>
      <c r="BA64">
        <v>1.19</v>
      </c>
      <c r="BB64">
        <v>0.41599999999999998</v>
      </c>
      <c r="BC64">
        <v>1.1950000000000001</v>
      </c>
      <c r="BD64">
        <v>0.34799999999999998</v>
      </c>
      <c r="BE64">
        <v>0.25</v>
      </c>
      <c r="BF64">
        <v>1.1759999999999999</v>
      </c>
      <c r="BG64">
        <v>3.3000000000000002E-2</v>
      </c>
      <c r="BH64">
        <v>0.34599999999999997</v>
      </c>
      <c r="BI64">
        <v>0.97299999999999998</v>
      </c>
      <c r="BJ64">
        <v>0.44700000000000001</v>
      </c>
      <c r="BK64">
        <v>0.35699999999999998</v>
      </c>
    </row>
    <row r="65" spans="1:39" ht="15" thickBot="1" x14ac:dyDescent="0.35">
      <c r="AM65" s="5"/>
    </row>
    <row r="66" spans="1:39" x14ac:dyDescent="0.3">
      <c r="A66" s="166" t="s">
        <v>623</v>
      </c>
      <c r="B66" s="167"/>
      <c r="C66" s="168"/>
    </row>
    <row r="67" spans="1:39" x14ac:dyDescent="0.3">
      <c r="A67" s="169"/>
      <c r="B67" s="170"/>
      <c r="C67" s="171"/>
    </row>
    <row r="68" spans="1:39" x14ac:dyDescent="0.3">
      <c r="A68" s="169"/>
      <c r="B68" s="170"/>
      <c r="C68" s="171"/>
    </row>
    <row r="69" spans="1:39" x14ac:dyDescent="0.3">
      <c r="A69" s="172"/>
      <c r="B69" s="173"/>
      <c r="C69" s="174"/>
    </row>
    <row r="70" spans="1:39" x14ac:dyDescent="0.3">
      <c r="A70" s="175"/>
      <c r="B70" s="176"/>
      <c r="C70" s="177"/>
    </row>
    <row r="71" spans="1:39" x14ac:dyDescent="0.3">
      <c r="A71" s="69" t="s">
        <v>619</v>
      </c>
      <c r="B71"/>
      <c r="C71"/>
    </row>
    <row r="72" spans="1:39" x14ac:dyDescent="0.3">
      <c r="A72" s="69" t="s">
        <v>620</v>
      </c>
      <c r="B72"/>
      <c r="C72"/>
    </row>
    <row r="73" spans="1:39" x14ac:dyDescent="0.3">
      <c r="B73"/>
      <c r="C73"/>
    </row>
    <row r="74" spans="1:39" ht="15" customHeight="1" x14ac:dyDescent="0.3">
      <c r="A74" s="166" t="s">
        <v>639</v>
      </c>
      <c r="B74" s="167"/>
      <c r="C74" s="168"/>
    </row>
    <row r="75" spans="1:39" ht="15" customHeight="1" x14ac:dyDescent="0.3">
      <c r="A75" s="185"/>
      <c r="B75" s="186"/>
      <c r="C75" s="187"/>
    </row>
    <row r="76" spans="1:39" ht="15" customHeight="1" x14ac:dyDescent="0.3">
      <c r="A76" s="69" t="s">
        <v>640</v>
      </c>
    </row>
    <row r="78" spans="1:39" x14ac:dyDescent="0.3">
      <c r="A78" s="157" t="s">
        <v>621</v>
      </c>
      <c r="B78" s="158"/>
      <c r="C78" s="159"/>
    </row>
    <row r="79" spans="1:39" x14ac:dyDescent="0.3">
      <c r="A79" s="160"/>
      <c r="B79" s="161"/>
      <c r="C79" s="162"/>
    </row>
    <row r="80" spans="1:39" x14ac:dyDescent="0.3">
      <c r="A80" s="163"/>
      <c r="B80" s="164"/>
      <c r="C80" s="165"/>
    </row>
    <row r="81" spans="1:1" x14ac:dyDescent="0.3">
      <c r="A81" s="69" t="s">
        <v>622</v>
      </c>
    </row>
  </sheetData>
  <sheetProtection password="E334" sheet="1" objects="1" scenarios="1"/>
  <mergeCells count="19">
    <mergeCell ref="BF1:BH1"/>
    <mergeCell ref="A3:C3"/>
    <mergeCell ref="A1:A2"/>
    <mergeCell ref="B1:C1"/>
    <mergeCell ref="A74:C75"/>
    <mergeCell ref="B54:B55"/>
    <mergeCell ref="A78:C80"/>
    <mergeCell ref="BI1:BL1"/>
    <mergeCell ref="X1:AF1"/>
    <mergeCell ref="D1:G1"/>
    <mergeCell ref="H1:I1"/>
    <mergeCell ref="J1:M1"/>
    <mergeCell ref="N1:P1"/>
    <mergeCell ref="Q1:W1"/>
    <mergeCell ref="AG1:AZ1"/>
    <mergeCell ref="BA1:BB1"/>
    <mergeCell ref="B2:C2"/>
    <mergeCell ref="A66:C70"/>
    <mergeCell ref="BC1:BE1"/>
  </mergeCells>
  <hyperlinks>
    <hyperlink ref="A78:C80" r:id="rId1" display="Мы выбираем мир без насилия, здоровье и жизнь! " xr:uid="{00000000-0004-0000-0400-000000000000}"/>
  </hyperlinks>
  <pageMargins left="0.7" right="0.7" top="0.75" bottom="0.75" header="0.3" footer="0.3"/>
  <pageSetup paperSize="9" orientation="portrait" horizontalDpi="360" verticalDpi="36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81"/>
  <sheetViews>
    <sheetView workbookViewId="0">
      <pane xSplit="3" ySplit="2" topLeftCell="D55" activePane="bottomRight" state="frozen"/>
      <selection pane="topRight" activeCell="D1" sqref="D1"/>
      <selection pane="bottomLeft" activeCell="A3" sqref="A3"/>
      <selection pane="bottomRight" activeCell="L1" sqref="L1"/>
    </sheetView>
  </sheetViews>
  <sheetFormatPr defaultRowHeight="14.4" x14ac:dyDescent="0.3"/>
  <cols>
    <col min="1" max="1" width="25.88671875" customWidth="1"/>
    <col min="2" max="2" width="11" style="6" customWidth="1"/>
    <col min="3" max="3" width="9.109375" style="6"/>
  </cols>
  <sheetData>
    <row r="1" spans="1:22" s="1" customFormat="1" x14ac:dyDescent="0.3">
      <c r="A1" s="178"/>
      <c r="B1" s="181" t="s">
        <v>612</v>
      </c>
      <c r="C1" s="181"/>
      <c r="D1" s="156" t="s">
        <v>258</v>
      </c>
      <c r="E1" s="156"/>
      <c r="F1" s="156"/>
      <c r="G1" s="156"/>
      <c r="H1" s="156" t="s">
        <v>262</v>
      </c>
      <c r="I1" s="156"/>
      <c r="J1" s="156"/>
      <c r="K1" s="156"/>
      <c r="L1" s="1" t="s">
        <v>261</v>
      </c>
      <c r="M1" s="1" t="s">
        <v>266</v>
      </c>
      <c r="N1" s="1" t="s">
        <v>267</v>
      </c>
      <c r="O1" s="1" t="s">
        <v>268</v>
      </c>
      <c r="P1" s="156" t="s">
        <v>269</v>
      </c>
      <c r="Q1" s="156"/>
      <c r="R1" s="156"/>
      <c r="S1" s="156"/>
      <c r="T1" s="1" t="s">
        <v>271</v>
      </c>
      <c r="U1" s="1" t="s">
        <v>272</v>
      </c>
      <c r="V1" s="1" t="s">
        <v>273</v>
      </c>
    </row>
    <row r="2" spans="1:22" x14ac:dyDescent="0.3">
      <c r="A2" s="179"/>
      <c r="B2" s="180" t="s">
        <v>613</v>
      </c>
      <c r="C2" s="180"/>
      <c r="D2" s="12" t="s">
        <v>71</v>
      </c>
      <c r="E2" s="11" t="s">
        <v>117</v>
      </c>
      <c r="F2" s="11" t="s">
        <v>260</v>
      </c>
      <c r="G2" s="11" t="s">
        <v>259</v>
      </c>
      <c r="H2" s="12" t="s">
        <v>71</v>
      </c>
      <c r="I2" s="11" t="s">
        <v>263</v>
      </c>
      <c r="J2" s="12" t="s">
        <v>265</v>
      </c>
      <c r="K2" s="11" t="s">
        <v>264</v>
      </c>
      <c r="L2" s="12" t="s">
        <v>71</v>
      </c>
      <c r="M2" s="12" t="s">
        <v>71</v>
      </c>
      <c r="N2" s="12" t="s">
        <v>71</v>
      </c>
      <c r="O2" s="12" t="s">
        <v>71</v>
      </c>
      <c r="P2" s="12" t="s">
        <v>71</v>
      </c>
      <c r="Q2" s="9" t="s">
        <v>80</v>
      </c>
      <c r="R2" s="11" t="s">
        <v>260</v>
      </c>
      <c r="S2" s="11" t="s">
        <v>270</v>
      </c>
      <c r="T2" s="12" t="s">
        <v>71</v>
      </c>
      <c r="U2" s="13" t="s">
        <v>81</v>
      </c>
      <c r="V2" s="12" t="s">
        <v>71</v>
      </c>
    </row>
    <row r="3" spans="1:22" x14ac:dyDescent="0.3">
      <c r="A3" s="182" t="s">
        <v>521</v>
      </c>
      <c r="B3" s="183"/>
      <c r="C3" s="18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</row>
    <row r="4" spans="1:22" s="37" customFormat="1" x14ac:dyDescent="0.3">
      <c r="A4" s="28" t="s">
        <v>1</v>
      </c>
      <c r="B4" s="40" t="s">
        <v>31</v>
      </c>
      <c r="C4" s="40" t="s">
        <v>470</v>
      </c>
    </row>
    <row r="5" spans="1:22" x14ac:dyDescent="0.3">
      <c r="A5" t="s">
        <v>5</v>
      </c>
      <c r="B5" s="6" t="s">
        <v>636</v>
      </c>
      <c r="D5">
        <v>92.45</v>
      </c>
      <c r="E5">
        <v>91.08</v>
      </c>
      <c r="F5">
        <v>91.1</v>
      </c>
      <c r="G5">
        <v>88.52</v>
      </c>
      <c r="H5">
        <v>92.82</v>
      </c>
      <c r="I5">
        <v>90.66</v>
      </c>
      <c r="J5">
        <v>92.82</v>
      </c>
      <c r="K5">
        <v>90.66</v>
      </c>
      <c r="L5">
        <v>92.12</v>
      </c>
      <c r="M5">
        <v>89.18</v>
      </c>
      <c r="N5">
        <v>88.34</v>
      </c>
      <c r="O5">
        <v>89.85</v>
      </c>
      <c r="P5">
        <v>89.74</v>
      </c>
      <c r="Q5">
        <v>9.5</v>
      </c>
      <c r="R5">
        <v>87.74</v>
      </c>
      <c r="S5">
        <v>83.48</v>
      </c>
      <c r="T5">
        <v>90.37</v>
      </c>
      <c r="U5">
        <v>89.88</v>
      </c>
      <c r="V5">
        <v>89.61</v>
      </c>
    </row>
    <row r="6" spans="1:22" x14ac:dyDescent="0.3">
      <c r="A6" t="s">
        <v>0</v>
      </c>
      <c r="B6" s="6" t="s">
        <v>655</v>
      </c>
      <c r="D6">
        <v>22</v>
      </c>
      <c r="E6">
        <v>28</v>
      </c>
      <c r="F6">
        <v>26</v>
      </c>
      <c r="G6">
        <v>35</v>
      </c>
      <c r="H6">
        <v>22</v>
      </c>
      <c r="I6">
        <v>29</v>
      </c>
      <c r="J6">
        <v>22</v>
      </c>
      <c r="K6">
        <v>29</v>
      </c>
      <c r="L6">
        <v>22</v>
      </c>
      <c r="M6">
        <v>33</v>
      </c>
      <c r="N6">
        <v>37</v>
      </c>
      <c r="O6">
        <v>38</v>
      </c>
      <c r="P6">
        <v>34</v>
      </c>
      <c r="Q6">
        <v>296</v>
      </c>
      <c r="R6">
        <v>39</v>
      </c>
      <c r="S6">
        <v>56</v>
      </c>
      <c r="T6">
        <v>31</v>
      </c>
      <c r="U6">
        <v>32</v>
      </c>
      <c r="V6">
        <v>31</v>
      </c>
    </row>
    <row r="7" spans="1:22" x14ac:dyDescent="0.3">
      <c r="A7" t="s">
        <v>6</v>
      </c>
      <c r="B7" s="6" t="s">
        <v>637</v>
      </c>
      <c r="C7" s="6" t="s">
        <v>555</v>
      </c>
      <c r="D7" s="35">
        <v>3.09</v>
      </c>
      <c r="E7">
        <v>2.17</v>
      </c>
      <c r="F7" s="35">
        <v>3.58</v>
      </c>
      <c r="G7" s="35">
        <v>3.91</v>
      </c>
      <c r="H7">
        <v>2.11</v>
      </c>
      <c r="I7" s="35">
        <v>3.28</v>
      </c>
      <c r="J7">
        <v>2.11</v>
      </c>
      <c r="K7" s="35">
        <v>3.28</v>
      </c>
      <c r="L7">
        <v>2.5</v>
      </c>
      <c r="M7" s="35">
        <v>3.31</v>
      </c>
      <c r="N7">
        <v>2.66</v>
      </c>
      <c r="O7">
        <v>1.49</v>
      </c>
      <c r="P7">
        <v>2.2400000000000002</v>
      </c>
      <c r="Q7" s="39">
        <v>9.58</v>
      </c>
      <c r="R7" s="35">
        <v>3.45</v>
      </c>
      <c r="S7">
        <v>1.56</v>
      </c>
      <c r="T7">
        <v>1.94</v>
      </c>
      <c r="U7" s="35">
        <v>3.83</v>
      </c>
      <c r="V7">
        <v>3.12</v>
      </c>
    </row>
    <row r="8" spans="1:22" x14ac:dyDescent="0.3">
      <c r="A8" t="s">
        <v>7</v>
      </c>
      <c r="B8" s="6" t="s">
        <v>455</v>
      </c>
      <c r="D8">
        <v>0.34</v>
      </c>
      <c r="E8">
        <v>0.47</v>
      </c>
      <c r="F8">
        <v>0.33</v>
      </c>
      <c r="G8">
        <v>0.46</v>
      </c>
      <c r="H8">
        <v>0.35</v>
      </c>
      <c r="I8">
        <v>0.57999999999999996</v>
      </c>
      <c r="J8">
        <v>0.35</v>
      </c>
      <c r="K8">
        <v>0.57999999999999996</v>
      </c>
      <c r="L8">
        <v>0.1</v>
      </c>
      <c r="M8">
        <v>0.41</v>
      </c>
      <c r="N8">
        <v>0.28999999999999998</v>
      </c>
      <c r="O8">
        <v>0.53</v>
      </c>
      <c r="P8">
        <v>0.49</v>
      </c>
      <c r="Q8">
        <v>0.99</v>
      </c>
      <c r="R8">
        <v>0.35</v>
      </c>
      <c r="S8">
        <v>0.22</v>
      </c>
      <c r="T8">
        <v>0.19</v>
      </c>
      <c r="U8">
        <v>0.68</v>
      </c>
      <c r="V8">
        <v>0.56999999999999995</v>
      </c>
    </row>
    <row r="9" spans="1:22" x14ac:dyDescent="0.3">
      <c r="A9" t="s">
        <v>8</v>
      </c>
      <c r="B9" s="6" t="s">
        <v>635</v>
      </c>
      <c r="D9">
        <v>3.26</v>
      </c>
      <c r="E9">
        <v>5.29</v>
      </c>
      <c r="F9">
        <v>4.04</v>
      </c>
      <c r="G9">
        <v>6.04</v>
      </c>
      <c r="H9">
        <v>3.87</v>
      </c>
      <c r="I9">
        <v>4.4400000000000004</v>
      </c>
      <c r="J9">
        <v>3.87</v>
      </c>
      <c r="K9">
        <v>4.4400000000000004</v>
      </c>
      <c r="L9">
        <v>4.3</v>
      </c>
      <c r="M9">
        <v>6.09</v>
      </c>
      <c r="N9">
        <v>7.81</v>
      </c>
      <c r="O9">
        <v>6.86</v>
      </c>
      <c r="P9">
        <v>6.79</v>
      </c>
      <c r="Q9">
        <v>75.37</v>
      </c>
      <c r="R9">
        <v>7.68</v>
      </c>
      <c r="S9">
        <v>14.39</v>
      </c>
      <c r="T9">
        <v>6.97</v>
      </c>
      <c r="U9">
        <v>4.6399999999999997</v>
      </c>
      <c r="V9">
        <v>5.0999999999999996</v>
      </c>
    </row>
    <row r="10" spans="1:22" x14ac:dyDescent="0.3">
      <c r="A10" t="s">
        <v>33</v>
      </c>
      <c r="B10" s="6" t="s">
        <v>468</v>
      </c>
      <c r="D10">
        <v>1</v>
      </c>
      <c r="E10">
        <v>2.2000000000000002</v>
      </c>
      <c r="F10">
        <v>1.8</v>
      </c>
      <c r="G10">
        <v>2.5</v>
      </c>
      <c r="H10">
        <v>1.3</v>
      </c>
      <c r="I10">
        <v>2.2000000000000002</v>
      </c>
      <c r="J10">
        <v>1.3</v>
      </c>
      <c r="K10">
        <v>2.2000000000000002</v>
      </c>
      <c r="L10">
        <v>0.6</v>
      </c>
      <c r="M10">
        <v>2.2999999999999998</v>
      </c>
      <c r="N10">
        <v>2.7</v>
      </c>
      <c r="O10">
        <v>3.8</v>
      </c>
      <c r="P10">
        <v>2.5</v>
      </c>
      <c r="Q10" s="36">
        <v>11.5</v>
      </c>
      <c r="R10">
        <v>3.6</v>
      </c>
      <c r="S10">
        <v>2.1</v>
      </c>
      <c r="T10">
        <v>2.7</v>
      </c>
      <c r="U10">
        <v>2.5</v>
      </c>
      <c r="V10">
        <v>2.8</v>
      </c>
    </row>
    <row r="11" spans="1:22" x14ac:dyDescent="0.3">
      <c r="A11" t="s">
        <v>32</v>
      </c>
      <c r="D11">
        <v>1.98</v>
      </c>
      <c r="E11">
        <v>2.34</v>
      </c>
      <c r="F11">
        <v>0</v>
      </c>
      <c r="G11">
        <v>0</v>
      </c>
      <c r="H11">
        <v>2.5</v>
      </c>
      <c r="I11">
        <v>2.2599999999999998</v>
      </c>
      <c r="J11">
        <v>2.5</v>
      </c>
      <c r="K11">
        <v>2.2599999999999998</v>
      </c>
      <c r="L11">
        <v>1.72</v>
      </c>
      <c r="M11">
        <v>1.1100000000000001</v>
      </c>
      <c r="N11">
        <v>0.22</v>
      </c>
      <c r="O11">
        <v>1.1599999999999999</v>
      </c>
      <c r="P11">
        <v>2.38</v>
      </c>
      <c r="Q11">
        <v>2.21</v>
      </c>
      <c r="R11">
        <v>0.3</v>
      </c>
      <c r="S11">
        <v>3.84</v>
      </c>
      <c r="T11">
        <v>2.0699999999999998</v>
      </c>
      <c r="V11">
        <v>0.6</v>
      </c>
    </row>
    <row r="12" spans="1:22" s="37" customFormat="1" x14ac:dyDescent="0.3">
      <c r="A12" s="28" t="s">
        <v>2</v>
      </c>
      <c r="B12" s="29"/>
      <c r="C12" s="29"/>
    </row>
    <row r="13" spans="1:22" x14ac:dyDescent="0.3">
      <c r="A13" t="s">
        <v>9</v>
      </c>
      <c r="B13" s="6">
        <v>1000</v>
      </c>
      <c r="C13" s="6">
        <v>2500</v>
      </c>
      <c r="D13">
        <v>3</v>
      </c>
      <c r="E13">
        <v>6</v>
      </c>
      <c r="F13">
        <v>4</v>
      </c>
      <c r="G13">
        <v>6</v>
      </c>
      <c r="H13">
        <v>3</v>
      </c>
      <c r="I13">
        <v>3</v>
      </c>
      <c r="J13">
        <v>3</v>
      </c>
      <c r="K13">
        <v>3</v>
      </c>
      <c r="L13">
        <v>18</v>
      </c>
      <c r="M13">
        <v>3</v>
      </c>
      <c r="N13">
        <v>0</v>
      </c>
      <c r="O13">
        <v>15</v>
      </c>
      <c r="P13">
        <v>2</v>
      </c>
      <c r="Q13">
        <v>11</v>
      </c>
      <c r="R13">
        <v>2</v>
      </c>
      <c r="S13">
        <v>3</v>
      </c>
      <c r="T13">
        <v>1</v>
      </c>
      <c r="U13">
        <v>10</v>
      </c>
      <c r="V13">
        <v>43</v>
      </c>
    </row>
    <row r="14" spans="1:22" x14ac:dyDescent="0.3">
      <c r="A14" t="s">
        <v>10</v>
      </c>
      <c r="B14" s="6" t="s">
        <v>626</v>
      </c>
      <c r="C14" s="6" t="s">
        <v>634</v>
      </c>
      <c r="D14">
        <v>0.5</v>
      </c>
      <c r="E14">
        <v>1.74</v>
      </c>
      <c r="F14">
        <v>0.25</v>
      </c>
      <c r="G14">
        <v>0.33</v>
      </c>
      <c r="H14">
        <v>0.31</v>
      </c>
      <c r="I14">
        <v>0.4</v>
      </c>
      <c r="J14">
        <v>0.31</v>
      </c>
      <c r="K14">
        <v>0.4</v>
      </c>
      <c r="L14">
        <v>0.4</v>
      </c>
      <c r="M14">
        <v>1.33</v>
      </c>
      <c r="N14">
        <v>1.1499999999999999</v>
      </c>
      <c r="O14" s="35">
        <v>3.47</v>
      </c>
      <c r="P14">
        <v>0.41</v>
      </c>
      <c r="Q14">
        <v>1.72</v>
      </c>
      <c r="R14">
        <v>0.53</v>
      </c>
      <c r="S14">
        <v>0.44</v>
      </c>
      <c r="T14">
        <v>0.3</v>
      </c>
      <c r="U14">
        <v>1.43</v>
      </c>
      <c r="V14" s="39">
        <v>12.18</v>
      </c>
    </row>
    <row r="15" spans="1:22" x14ac:dyDescent="0.3">
      <c r="A15" t="s">
        <v>11</v>
      </c>
      <c r="B15" s="6" t="s">
        <v>627</v>
      </c>
      <c r="C15" s="6">
        <v>350</v>
      </c>
      <c r="D15">
        <v>9</v>
      </c>
      <c r="E15">
        <v>12</v>
      </c>
      <c r="F15">
        <v>11</v>
      </c>
      <c r="G15">
        <v>14</v>
      </c>
      <c r="I15">
        <v>13</v>
      </c>
      <c r="J15">
        <v>10</v>
      </c>
      <c r="K15">
        <v>13</v>
      </c>
      <c r="L15">
        <v>9</v>
      </c>
      <c r="M15">
        <v>18</v>
      </c>
      <c r="N15">
        <v>16</v>
      </c>
      <c r="O15">
        <v>13</v>
      </c>
      <c r="P15">
        <v>20</v>
      </c>
      <c r="Q15" s="36">
        <v>132</v>
      </c>
      <c r="R15">
        <v>19</v>
      </c>
      <c r="S15">
        <v>14</v>
      </c>
      <c r="T15">
        <v>10</v>
      </c>
      <c r="U15">
        <v>7</v>
      </c>
      <c r="V15">
        <v>19</v>
      </c>
    </row>
    <row r="16" spans="1:22" x14ac:dyDescent="0.3">
      <c r="A16" t="s">
        <v>12</v>
      </c>
      <c r="B16" s="6" t="s">
        <v>460</v>
      </c>
      <c r="C16" s="6">
        <v>4000</v>
      </c>
      <c r="D16">
        <v>86</v>
      </c>
      <c r="E16">
        <v>87</v>
      </c>
      <c r="F16">
        <v>105</v>
      </c>
      <c r="G16">
        <v>127</v>
      </c>
      <c r="H16">
        <v>108</v>
      </c>
      <c r="I16">
        <v>135</v>
      </c>
      <c r="J16">
        <v>108</v>
      </c>
      <c r="K16">
        <v>135</v>
      </c>
      <c r="L16">
        <v>120</v>
      </c>
      <c r="M16">
        <v>120</v>
      </c>
      <c r="N16">
        <v>105</v>
      </c>
      <c r="O16">
        <v>57</v>
      </c>
      <c r="P16">
        <v>112</v>
      </c>
      <c r="Q16" s="36">
        <v>294</v>
      </c>
      <c r="R16">
        <v>111</v>
      </c>
      <c r="S16">
        <v>29</v>
      </c>
      <c r="T16">
        <v>74</v>
      </c>
      <c r="U16">
        <v>61</v>
      </c>
      <c r="V16" s="35">
        <v>194</v>
      </c>
    </row>
    <row r="17" spans="1:22" x14ac:dyDescent="0.3">
      <c r="A17" t="s">
        <v>13</v>
      </c>
      <c r="B17" s="6" t="s">
        <v>461</v>
      </c>
      <c r="C17" s="6" t="s">
        <v>455</v>
      </c>
      <c r="D17">
        <v>318</v>
      </c>
      <c r="E17">
        <v>356</v>
      </c>
      <c r="F17">
        <v>396</v>
      </c>
      <c r="G17" s="35">
        <v>488</v>
      </c>
      <c r="H17">
        <v>364</v>
      </c>
      <c r="I17" s="35">
        <v>437</v>
      </c>
      <c r="J17">
        <v>364</v>
      </c>
      <c r="K17" s="35">
        <v>437</v>
      </c>
      <c r="L17" s="35">
        <v>448</v>
      </c>
      <c r="M17" s="35">
        <v>420</v>
      </c>
      <c r="N17">
        <v>359</v>
      </c>
      <c r="O17" s="35">
        <v>506</v>
      </c>
      <c r="P17">
        <v>304</v>
      </c>
      <c r="Q17" s="34">
        <v>1534</v>
      </c>
      <c r="R17">
        <v>326</v>
      </c>
      <c r="S17">
        <v>117</v>
      </c>
      <c r="T17">
        <v>204</v>
      </c>
      <c r="U17">
        <v>78</v>
      </c>
      <c r="V17">
        <v>411</v>
      </c>
    </row>
    <row r="18" spans="1:22" x14ac:dyDescent="0.3">
      <c r="A18" t="s">
        <v>14</v>
      </c>
      <c r="B18" s="6" t="s">
        <v>464</v>
      </c>
      <c r="C18" s="6">
        <v>2300</v>
      </c>
      <c r="D18">
        <v>5</v>
      </c>
      <c r="E18">
        <v>2</v>
      </c>
      <c r="F18">
        <v>12</v>
      </c>
      <c r="G18">
        <v>17</v>
      </c>
      <c r="H18">
        <v>9</v>
      </c>
      <c r="I18">
        <v>11</v>
      </c>
      <c r="J18">
        <v>9</v>
      </c>
      <c r="K18">
        <v>11</v>
      </c>
      <c r="L18">
        <v>6</v>
      </c>
      <c r="M18">
        <v>18</v>
      </c>
      <c r="N18">
        <v>3</v>
      </c>
      <c r="O18">
        <v>9</v>
      </c>
      <c r="P18">
        <v>9</v>
      </c>
      <c r="Q18">
        <v>13</v>
      </c>
      <c r="R18">
        <v>5</v>
      </c>
      <c r="S18">
        <v>4</v>
      </c>
      <c r="T18">
        <v>1</v>
      </c>
      <c r="U18" s="4">
        <v>384</v>
      </c>
      <c r="V18">
        <v>21</v>
      </c>
    </row>
    <row r="19" spans="1:22" x14ac:dyDescent="0.3">
      <c r="A19" t="s">
        <v>15</v>
      </c>
      <c r="B19" s="6" t="s">
        <v>629</v>
      </c>
      <c r="C19" s="6">
        <v>40</v>
      </c>
      <c r="D19">
        <v>0.52</v>
      </c>
      <c r="E19">
        <v>0.87</v>
      </c>
      <c r="F19">
        <v>0.56999999999999995</v>
      </c>
      <c r="G19">
        <v>0.73</v>
      </c>
      <c r="H19">
        <v>0.53</v>
      </c>
      <c r="I19">
        <v>0.65</v>
      </c>
      <c r="J19">
        <v>0.53</v>
      </c>
      <c r="K19">
        <v>0.65</v>
      </c>
      <c r="L19" s="35">
        <v>1.1000000000000001</v>
      </c>
      <c r="M19">
        <v>0.77</v>
      </c>
      <c r="N19">
        <v>0.65</v>
      </c>
      <c r="O19">
        <v>0.71</v>
      </c>
      <c r="P19" s="35">
        <v>1.03</v>
      </c>
      <c r="Q19" s="34">
        <v>7.66</v>
      </c>
      <c r="R19">
        <v>0.96</v>
      </c>
      <c r="S19" s="35">
        <v>1.33</v>
      </c>
      <c r="T19">
        <v>0.75</v>
      </c>
      <c r="U19">
        <v>0.67</v>
      </c>
      <c r="V19" s="35">
        <v>2.0299999999999998</v>
      </c>
    </row>
    <row r="20" spans="1:22" x14ac:dyDescent="0.3">
      <c r="A20" t="s">
        <v>16</v>
      </c>
      <c r="B20" s="6" t="s">
        <v>458</v>
      </c>
      <c r="C20" s="6">
        <v>10</v>
      </c>
      <c r="D20">
        <v>0.318</v>
      </c>
      <c r="E20" s="36">
        <v>0.504</v>
      </c>
      <c r="F20">
        <v>0.29099999999999998</v>
      </c>
      <c r="G20">
        <v>0.37</v>
      </c>
      <c r="H20">
        <v>0.28599999999999998</v>
      </c>
      <c r="I20" s="35">
        <v>0.38900000000000001</v>
      </c>
      <c r="J20">
        <v>0.28599999999999998</v>
      </c>
      <c r="K20" s="35">
        <v>0.38900000000000001</v>
      </c>
      <c r="L20">
        <v>0.5</v>
      </c>
      <c r="M20">
        <v>0.24399999999999999</v>
      </c>
      <c r="N20">
        <v>0.107</v>
      </c>
      <c r="O20">
        <v>0.35299999999999998</v>
      </c>
      <c r="P20">
        <v>0.14199999999999999</v>
      </c>
      <c r="Q20" s="39">
        <v>5.165</v>
      </c>
      <c r="R20">
        <v>0.16300000000000001</v>
      </c>
      <c r="S20" s="34">
        <v>0.89600000000000002</v>
      </c>
      <c r="T20">
        <v>0.252</v>
      </c>
      <c r="U20">
        <v>0.13300000000000001</v>
      </c>
      <c r="V20" s="36">
        <v>0.625</v>
      </c>
    </row>
    <row r="21" spans="1:22" x14ac:dyDescent="0.3">
      <c r="A21" t="s">
        <v>17</v>
      </c>
      <c r="B21" s="6" t="s">
        <v>628</v>
      </c>
      <c r="C21" s="6">
        <v>11</v>
      </c>
      <c r="D21">
        <v>4.7E-2</v>
      </c>
      <c r="E21">
        <v>0.115</v>
      </c>
      <c r="F21">
        <v>4.7E-2</v>
      </c>
      <c r="G21">
        <v>6.4000000000000001E-2</v>
      </c>
      <c r="H21">
        <v>6.9000000000000006E-2</v>
      </c>
      <c r="I21">
        <v>6.7000000000000004E-2</v>
      </c>
      <c r="J21">
        <v>6.9000000000000006E-2</v>
      </c>
      <c r="K21">
        <v>6.7000000000000004E-2</v>
      </c>
      <c r="L21">
        <v>0.14199999999999999</v>
      </c>
      <c r="M21">
        <v>0.113</v>
      </c>
      <c r="N21">
        <v>7.4999999999999997E-2</v>
      </c>
      <c r="O21">
        <v>0.28599999999999998</v>
      </c>
      <c r="P21">
        <v>0.23</v>
      </c>
      <c r="Q21" s="36">
        <v>1.1759999999999999</v>
      </c>
      <c r="R21">
        <v>0.223</v>
      </c>
      <c r="S21">
        <v>0.20399999999999999</v>
      </c>
      <c r="T21">
        <v>5.8999999999999997E-2</v>
      </c>
      <c r="U21">
        <v>9.8000000000000004E-2</v>
      </c>
      <c r="V21" s="35">
        <v>0.58699999999999997</v>
      </c>
    </row>
    <row r="22" spans="1:22" x14ac:dyDescent="0.3">
      <c r="A22" t="s">
        <v>18</v>
      </c>
      <c r="B22" s="6" t="s">
        <v>463</v>
      </c>
      <c r="C22" s="6">
        <v>400</v>
      </c>
      <c r="D22">
        <v>9.3000000000000007</v>
      </c>
      <c r="E22">
        <v>11.9</v>
      </c>
      <c r="F22">
        <v>13.9</v>
      </c>
      <c r="G22">
        <v>18</v>
      </c>
      <c r="H22" s="35">
        <v>18.600000000000001</v>
      </c>
      <c r="I22" s="35">
        <v>21.9</v>
      </c>
      <c r="J22" s="35">
        <v>18.600000000000001</v>
      </c>
      <c r="K22" s="35">
        <v>21.9</v>
      </c>
      <c r="L22">
        <v>26</v>
      </c>
      <c r="M22">
        <v>2.6</v>
      </c>
      <c r="N22">
        <v>2.2000000000000002</v>
      </c>
      <c r="O22">
        <v>2.2000000000000002</v>
      </c>
      <c r="P22">
        <v>5.7</v>
      </c>
      <c r="Q22" s="34">
        <v>46.1</v>
      </c>
      <c r="R22">
        <v>6.3</v>
      </c>
      <c r="S22" s="36">
        <v>24.8</v>
      </c>
      <c r="T22">
        <v>2.2000000000000002</v>
      </c>
      <c r="U22">
        <v>15.2</v>
      </c>
      <c r="V22">
        <v>2.2000000000000002</v>
      </c>
    </row>
    <row r="23" spans="1:22" x14ac:dyDescent="0.3">
      <c r="A23" t="s">
        <v>19</v>
      </c>
      <c r="B23" s="6" t="s">
        <v>632</v>
      </c>
      <c r="C23" s="6" t="s">
        <v>633</v>
      </c>
    </row>
    <row r="24" spans="1:22" s="37" customFormat="1" x14ac:dyDescent="0.3">
      <c r="A24" s="28" t="s">
        <v>3</v>
      </c>
      <c r="B24" s="29"/>
      <c r="C24" s="29"/>
    </row>
    <row r="25" spans="1:22" x14ac:dyDescent="0.3">
      <c r="A25" t="s">
        <v>20</v>
      </c>
      <c r="B25" s="6">
        <v>90</v>
      </c>
      <c r="C25" s="6">
        <v>2000</v>
      </c>
      <c r="D25">
        <v>2.1</v>
      </c>
      <c r="E25">
        <v>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Q25">
        <v>3.5</v>
      </c>
      <c r="R25">
        <v>0</v>
      </c>
      <c r="S25">
        <v>0.3</v>
      </c>
      <c r="T25">
        <v>0</v>
      </c>
      <c r="U25">
        <v>0</v>
      </c>
    </row>
    <row r="26" spans="1:22" x14ac:dyDescent="0.3">
      <c r="A26" t="s">
        <v>21</v>
      </c>
      <c r="B26" s="6" t="s">
        <v>465</v>
      </c>
      <c r="C26" s="6" t="s">
        <v>455</v>
      </c>
      <c r="D26">
        <v>8.1000000000000003E-2</v>
      </c>
      <c r="E26">
        <v>7.2999999999999995E-2</v>
      </c>
      <c r="F26">
        <v>9.6000000000000002E-2</v>
      </c>
      <c r="G26">
        <v>0.06</v>
      </c>
      <c r="H26">
        <v>5.8999999999999997E-2</v>
      </c>
      <c r="I26">
        <v>7.1999999999999995E-2</v>
      </c>
      <c r="J26">
        <v>5.8999999999999997E-2</v>
      </c>
      <c r="K26">
        <v>7.1999999999999995E-2</v>
      </c>
      <c r="L26">
        <v>9.5000000000000001E-2</v>
      </c>
      <c r="M26">
        <v>0.125</v>
      </c>
      <c r="N26" s="35">
        <v>0.22500000000000001</v>
      </c>
      <c r="O26">
        <v>1.4999999999999999E-2</v>
      </c>
      <c r="P26">
        <v>1.4999999999999999E-2</v>
      </c>
      <c r="Q26" s="35">
        <v>0.3</v>
      </c>
      <c r="R26">
        <v>9.9000000000000005E-2</v>
      </c>
      <c r="S26">
        <v>3.6999999999999998E-2</v>
      </c>
      <c r="T26">
        <v>0.14599999999999999</v>
      </c>
      <c r="U26">
        <v>1.2999999999999999E-2</v>
      </c>
      <c r="V26">
        <v>6.9000000000000006E-2</v>
      </c>
    </row>
    <row r="27" spans="1:22" x14ac:dyDescent="0.3">
      <c r="A27" t="s">
        <v>22</v>
      </c>
      <c r="B27" s="6" t="s">
        <v>462</v>
      </c>
      <c r="C27" s="6" t="s">
        <v>455</v>
      </c>
      <c r="D27" s="35">
        <v>0.40200000000000002</v>
      </c>
      <c r="E27">
        <v>0.3</v>
      </c>
      <c r="F27" s="35">
        <v>0.46300000000000002</v>
      </c>
      <c r="G27" s="35">
        <v>0.43099999999999999</v>
      </c>
      <c r="H27">
        <v>0.13</v>
      </c>
      <c r="I27" s="35">
        <v>0.40300000000000002</v>
      </c>
      <c r="J27">
        <v>0.13</v>
      </c>
      <c r="K27" s="35">
        <v>0.40300000000000002</v>
      </c>
      <c r="L27" s="35">
        <v>0.49</v>
      </c>
      <c r="M27" s="35">
        <v>0.34899999999999998</v>
      </c>
      <c r="N27">
        <v>0.2</v>
      </c>
      <c r="O27">
        <v>0.215</v>
      </c>
      <c r="P27">
        <v>0.217</v>
      </c>
      <c r="Q27" s="39">
        <v>1.27</v>
      </c>
      <c r="R27">
        <v>0.27400000000000002</v>
      </c>
      <c r="S27">
        <v>0.17</v>
      </c>
      <c r="T27">
        <v>0.24199999999999999</v>
      </c>
      <c r="U27">
        <v>7.0000000000000007E-2</v>
      </c>
      <c r="V27">
        <v>0.20499999999999999</v>
      </c>
    </row>
    <row r="28" spans="1:22" x14ac:dyDescent="0.3">
      <c r="A28" t="s">
        <v>23</v>
      </c>
      <c r="B28" s="6" t="s">
        <v>624</v>
      </c>
      <c r="C28" s="6" t="s">
        <v>631</v>
      </c>
      <c r="D28">
        <v>3.6070000000000002</v>
      </c>
      <c r="E28">
        <v>4.46</v>
      </c>
      <c r="F28">
        <v>3.9870000000000001</v>
      </c>
      <c r="G28">
        <v>5.35</v>
      </c>
      <c r="H28">
        <v>4.4939999999999998</v>
      </c>
      <c r="I28" s="35">
        <v>6.2549999999999999</v>
      </c>
      <c r="J28">
        <v>4.4939999999999998</v>
      </c>
      <c r="K28" s="35">
        <v>6.2549999999999999</v>
      </c>
      <c r="L28">
        <v>3.8</v>
      </c>
      <c r="M28">
        <v>4.9560000000000004</v>
      </c>
      <c r="N28" s="36">
        <v>7.032</v>
      </c>
      <c r="O28">
        <v>4.085</v>
      </c>
      <c r="P28">
        <v>3.8769999999999998</v>
      </c>
      <c r="Q28" s="34">
        <v>14.1</v>
      </c>
      <c r="R28">
        <v>3.87</v>
      </c>
      <c r="S28">
        <v>1.5</v>
      </c>
      <c r="T28" s="35">
        <v>6.585</v>
      </c>
      <c r="U28">
        <v>0.224</v>
      </c>
      <c r="V28">
        <v>2.2519999999999998</v>
      </c>
    </row>
    <row r="29" spans="1:22" x14ac:dyDescent="0.3">
      <c r="A29" t="s">
        <v>59</v>
      </c>
      <c r="B29" s="6">
        <v>1.3</v>
      </c>
      <c r="C29" s="6" t="s">
        <v>466</v>
      </c>
      <c r="D29">
        <v>0.104</v>
      </c>
      <c r="E29">
        <v>9.5000000000000001E-2</v>
      </c>
      <c r="F29">
        <v>4.2000000000000003E-2</v>
      </c>
      <c r="G29">
        <v>4.9000000000000002E-2</v>
      </c>
      <c r="H29">
        <v>0.14799999999999999</v>
      </c>
      <c r="I29">
        <v>0.122</v>
      </c>
      <c r="J29">
        <v>0.14799999999999999</v>
      </c>
      <c r="K29">
        <v>0.122</v>
      </c>
      <c r="L29">
        <v>0.11</v>
      </c>
      <c r="M29">
        <v>0.11</v>
      </c>
      <c r="N29">
        <v>0.1</v>
      </c>
      <c r="O29">
        <v>4.3999999999999997E-2</v>
      </c>
      <c r="P29" s="35">
        <v>0.29299999999999998</v>
      </c>
      <c r="Q29" s="34">
        <v>0.96499999999999997</v>
      </c>
      <c r="R29">
        <v>0.17399999999999999</v>
      </c>
      <c r="S29">
        <v>0.159</v>
      </c>
      <c r="T29">
        <v>5.6000000000000001E-2</v>
      </c>
      <c r="U29">
        <v>1.4E-2</v>
      </c>
      <c r="V29">
        <v>0.13600000000000001</v>
      </c>
    </row>
    <row r="30" spans="1:22" x14ac:dyDescent="0.3">
      <c r="A30" t="s">
        <v>573</v>
      </c>
      <c r="B30" s="6" t="s">
        <v>457</v>
      </c>
      <c r="C30" s="6">
        <v>1000</v>
      </c>
      <c r="D30">
        <v>17</v>
      </c>
      <c r="E30">
        <v>18</v>
      </c>
      <c r="F30">
        <v>20</v>
      </c>
      <c r="G30">
        <v>16</v>
      </c>
      <c r="H30">
        <v>28</v>
      </c>
      <c r="I30">
        <v>19</v>
      </c>
      <c r="J30">
        <v>28</v>
      </c>
      <c r="K30">
        <v>19</v>
      </c>
      <c r="L30">
        <v>25</v>
      </c>
      <c r="M30" s="35">
        <v>38</v>
      </c>
      <c r="N30" s="35">
        <v>48</v>
      </c>
      <c r="O30">
        <v>2</v>
      </c>
      <c r="Q30" s="36">
        <v>163</v>
      </c>
      <c r="R30">
        <v>14</v>
      </c>
      <c r="S30">
        <v>21</v>
      </c>
      <c r="T30">
        <v>21</v>
      </c>
      <c r="U30" s="35">
        <v>38</v>
      </c>
    </row>
    <row r="31" spans="1:22" x14ac:dyDescent="0.3">
      <c r="A31" t="s">
        <v>601</v>
      </c>
      <c r="B31" s="6" t="s">
        <v>625</v>
      </c>
      <c r="C31" s="6" t="s">
        <v>455</v>
      </c>
      <c r="D31">
        <v>0.04</v>
      </c>
      <c r="E31">
        <v>0</v>
      </c>
      <c r="F31">
        <v>0</v>
      </c>
      <c r="G31">
        <v>0</v>
      </c>
      <c r="H31">
        <v>0.05</v>
      </c>
      <c r="I31">
        <v>0</v>
      </c>
      <c r="J31">
        <v>0.05</v>
      </c>
      <c r="K31">
        <v>0</v>
      </c>
      <c r="L31" s="35">
        <v>0.1</v>
      </c>
      <c r="M31">
        <v>0</v>
      </c>
      <c r="N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2" x14ac:dyDescent="0.3">
      <c r="A32" t="s">
        <v>26</v>
      </c>
      <c r="B32" s="6">
        <v>900</v>
      </c>
      <c r="C32" s="6">
        <v>3000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s="15" customFormat="1" x14ac:dyDescent="0.3">
      <c r="A33" s="15" t="s">
        <v>4</v>
      </c>
      <c r="B33" s="16"/>
      <c r="C33" s="16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48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</row>
    <row r="34" spans="1:22" x14ac:dyDescent="0.3">
      <c r="A34" t="s">
        <v>27</v>
      </c>
      <c r="B34" s="6" t="s">
        <v>456</v>
      </c>
      <c r="C34" s="6">
        <v>1000</v>
      </c>
      <c r="D34">
        <v>0.01</v>
      </c>
      <c r="E34">
        <v>0.01</v>
      </c>
      <c r="F34">
        <v>0</v>
      </c>
      <c r="G34">
        <v>0</v>
      </c>
      <c r="H34">
        <v>0.02</v>
      </c>
      <c r="I34">
        <v>0</v>
      </c>
      <c r="J34">
        <v>0.02</v>
      </c>
      <c r="K34">
        <v>0</v>
      </c>
      <c r="L34">
        <v>0.01</v>
      </c>
      <c r="M34">
        <v>0</v>
      </c>
      <c r="N34">
        <v>0.01</v>
      </c>
      <c r="Q34">
        <v>0</v>
      </c>
      <c r="R34">
        <v>0</v>
      </c>
      <c r="S34">
        <v>0</v>
      </c>
      <c r="T34">
        <v>0.01</v>
      </c>
    </row>
    <row r="35" spans="1:22" x14ac:dyDescent="0.3">
      <c r="A35" t="s">
        <v>28</v>
      </c>
      <c r="B35" s="6" t="s">
        <v>604</v>
      </c>
      <c r="C35" s="6">
        <v>100</v>
      </c>
      <c r="D35">
        <v>0.2</v>
      </c>
      <c r="E35">
        <v>0.2</v>
      </c>
      <c r="F35">
        <v>0.2</v>
      </c>
      <c r="G35">
        <v>0.3</v>
      </c>
      <c r="H35">
        <v>0.3</v>
      </c>
      <c r="I35">
        <v>0.3</v>
      </c>
      <c r="J35" s="39">
        <v>11.2</v>
      </c>
      <c r="K35" s="39">
        <v>13.1</v>
      </c>
      <c r="L35">
        <v>0.1</v>
      </c>
      <c r="M35">
        <v>0.7</v>
      </c>
      <c r="N35">
        <v>0.1</v>
      </c>
      <c r="O35" s="36">
        <v>5.3</v>
      </c>
      <c r="P35">
        <v>0.4</v>
      </c>
      <c r="Q35" s="35">
        <v>3.9</v>
      </c>
      <c r="R35">
        <v>0.5</v>
      </c>
      <c r="S35">
        <v>0.7</v>
      </c>
      <c r="T35" s="39">
        <v>28.1</v>
      </c>
      <c r="V35" s="36">
        <v>5.0999999999999996</v>
      </c>
    </row>
    <row r="36" spans="1:22" s="15" customFormat="1" x14ac:dyDescent="0.3">
      <c r="A36" s="15" t="s">
        <v>29</v>
      </c>
      <c r="B36" s="16"/>
      <c r="C36" s="16"/>
      <c r="D36" s="15">
        <v>7</v>
      </c>
      <c r="E36" s="15">
        <v>8</v>
      </c>
      <c r="F36" s="15">
        <v>8</v>
      </c>
      <c r="G36" s="15">
        <v>11</v>
      </c>
      <c r="H36" s="15">
        <v>10</v>
      </c>
      <c r="I36" s="15">
        <v>14</v>
      </c>
      <c r="J36" s="15">
        <v>446</v>
      </c>
      <c r="K36" s="15">
        <v>524</v>
      </c>
      <c r="L36" s="15">
        <v>3</v>
      </c>
      <c r="M36" s="15">
        <v>29</v>
      </c>
      <c r="N36" s="15">
        <v>5</v>
      </c>
      <c r="O36" s="15">
        <v>212</v>
      </c>
      <c r="P36" s="15">
        <v>18</v>
      </c>
      <c r="Q36" s="15">
        <v>154</v>
      </c>
      <c r="R36" s="15">
        <v>21</v>
      </c>
      <c r="S36" s="15">
        <v>28</v>
      </c>
      <c r="T36" s="15">
        <v>1123</v>
      </c>
      <c r="V36" s="15">
        <v>206</v>
      </c>
    </row>
    <row r="37" spans="1:22" x14ac:dyDescent="0.3">
      <c r="A37" t="s">
        <v>30</v>
      </c>
      <c r="B37" s="6">
        <v>120</v>
      </c>
      <c r="C37" s="6" t="s">
        <v>455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">
      <c r="A38" t="s">
        <v>24</v>
      </c>
      <c r="B38" s="6" t="s">
        <v>459</v>
      </c>
      <c r="C38" s="6" t="s">
        <v>455</v>
      </c>
      <c r="D38">
        <v>1.4970000000000001</v>
      </c>
      <c r="E38" s="35">
        <v>2.16</v>
      </c>
      <c r="F38">
        <v>1.45</v>
      </c>
      <c r="G38" s="35">
        <v>1.96</v>
      </c>
      <c r="H38">
        <v>1.1399999999999999</v>
      </c>
      <c r="I38">
        <v>1.262</v>
      </c>
      <c r="J38">
        <v>1.1399999999999999</v>
      </c>
      <c r="K38">
        <v>1.262</v>
      </c>
      <c r="L38">
        <v>1.5</v>
      </c>
      <c r="M38">
        <v>1.294</v>
      </c>
      <c r="N38">
        <v>1.35</v>
      </c>
      <c r="O38">
        <v>1.075</v>
      </c>
      <c r="P38">
        <v>1.5</v>
      </c>
      <c r="Q38" s="39">
        <v>21.879000000000001</v>
      </c>
      <c r="R38">
        <v>1.36</v>
      </c>
      <c r="S38" s="34">
        <v>3.5939999999999999</v>
      </c>
      <c r="T38">
        <v>0.27</v>
      </c>
      <c r="U38">
        <v>0.41199999999999998</v>
      </c>
      <c r="V38">
        <v>0.44</v>
      </c>
    </row>
    <row r="39" spans="1:22" x14ac:dyDescent="0.3">
      <c r="A39" t="s">
        <v>25</v>
      </c>
      <c r="B39" s="6" t="s">
        <v>630</v>
      </c>
      <c r="C39" s="6">
        <v>3500</v>
      </c>
      <c r="D39">
        <v>17.3</v>
      </c>
      <c r="E39">
        <v>20.399999999999999</v>
      </c>
      <c r="F39">
        <v>21.9</v>
      </c>
      <c r="G39">
        <v>30.3</v>
      </c>
      <c r="H39">
        <v>21.2</v>
      </c>
      <c r="I39">
        <v>32.799999999999997</v>
      </c>
      <c r="J39">
        <v>21.2</v>
      </c>
      <c r="K39">
        <v>32.799999999999997</v>
      </c>
      <c r="L39">
        <v>22.1</v>
      </c>
      <c r="M39" s="35">
        <v>48.7</v>
      </c>
      <c r="N39" s="35">
        <v>47.7</v>
      </c>
      <c r="Q39" s="36">
        <v>201.7</v>
      </c>
      <c r="R39" s="35">
        <v>59.4</v>
      </c>
      <c r="S39">
        <v>36.799999999999997</v>
      </c>
      <c r="T39" s="35">
        <v>51.1</v>
      </c>
    </row>
    <row r="40" spans="1:22" x14ac:dyDescent="0.3">
      <c r="A40" t="s">
        <v>467</v>
      </c>
      <c r="D40">
        <v>9.4</v>
      </c>
      <c r="F40">
        <v>9.5</v>
      </c>
      <c r="G40">
        <v>10.1</v>
      </c>
      <c r="H40">
        <v>6.1</v>
      </c>
      <c r="I40">
        <v>11.5</v>
      </c>
      <c r="J40">
        <v>6.1</v>
      </c>
      <c r="K40">
        <v>11.5</v>
      </c>
      <c r="L40">
        <v>11.1</v>
      </c>
      <c r="M40">
        <v>12.1</v>
      </c>
      <c r="N40">
        <v>1.4</v>
      </c>
      <c r="R40">
        <v>0.3</v>
      </c>
    </row>
    <row r="41" spans="1:22" s="37" customFormat="1" x14ac:dyDescent="0.3">
      <c r="A41" s="28" t="s">
        <v>53</v>
      </c>
      <c r="B41" s="29"/>
      <c r="C41" s="29"/>
    </row>
    <row r="42" spans="1:22" x14ac:dyDescent="0.3">
      <c r="A42" t="s">
        <v>55</v>
      </c>
      <c r="B42" s="6" t="s">
        <v>469</v>
      </c>
      <c r="C42" s="6" t="s">
        <v>471</v>
      </c>
      <c r="D42">
        <v>0.05</v>
      </c>
      <c r="E42">
        <v>6.0999999999999999E-2</v>
      </c>
      <c r="F42">
        <v>0.04</v>
      </c>
      <c r="G42">
        <v>0.06</v>
      </c>
      <c r="H42">
        <v>0.06</v>
      </c>
      <c r="I42">
        <v>7.9000000000000001E-2</v>
      </c>
      <c r="J42">
        <v>0.06</v>
      </c>
      <c r="K42">
        <v>6.7000000000000004E-2</v>
      </c>
      <c r="L42">
        <v>1.4E-2</v>
      </c>
      <c r="M42">
        <v>6.2E-2</v>
      </c>
      <c r="N42">
        <v>0.02</v>
      </c>
      <c r="Q42">
        <v>0.22500000000000001</v>
      </c>
      <c r="R42">
        <v>0.03</v>
      </c>
      <c r="S42">
        <v>0.05</v>
      </c>
      <c r="T42">
        <v>0.03</v>
      </c>
      <c r="U42">
        <v>8.8999999999999996E-2</v>
      </c>
      <c r="V42">
        <v>6.5000000000000002E-2</v>
      </c>
    </row>
    <row r="43" spans="1:22" x14ac:dyDescent="0.3">
      <c r="A43" t="s">
        <v>56</v>
      </c>
      <c r="D43">
        <v>0</v>
      </c>
      <c r="E43">
        <v>8.0000000000000002E-3</v>
      </c>
      <c r="F43">
        <v>0</v>
      </c>
      <c r="G43">
        <v>0.02</v>
      </c>
      <c r="H43">
        <v>0.02</v>
      </c>
      <c r="I43">
        <v>1.0999999999999999E-2</v>
      </c>
      <c r="J43">
        <v>0.02</v>
      </c>
      <c r="K43">
        <v>3.5999999999999997E-2</v>
      </c>
      <c r="L43">
        <v>2E-3</v>
      </c>
      <c r="M43">
        <v>3.1E-2</v>
      </c>
      <c r="N43">
        <v>0</v>
      </c>
      <c r="Q43">
        <v>0.317</v>
      </c>
      <c r="R43">
        <v>0</v>
      </c>
      <c r="S43">
        <v>7.0000000000000007E-2</v>
      </c>
      <c r="T43">
        <v>0.03</v>
      </c>
      <c r="U43">
        <v>1.2E-2</v>
      </c>
      <c r="V43">
        <v>5.1999999999999998E-2</v>
      </c>
    </row>
    <row r="44" spans="1:22" x14ac:dyDescent="0.3">
      <c r="A44" t="s">
        <v>57</v>
      </c>
      <c r="D44">
        <v>0.16</v>
      </c>
      <c r="E44">
        <v>0.183</v>
      </c>
      <c r="F44">
        <v>0.16</v>
      </c>
      <c r="G44">
        <v>0.28000000000000003</v>
      </c>
      <c r="H44">
        <v>0.11700000000000001</v>
      </c>
      <c r="I44">
        <v>0.28699999999999998</v>
      </c>
      <c r="J44">
        <v>0.11700000000000001</v>
      </c>
      <c r="K44">
        <v>0.63600000000000001</v>
      </c>
      <c r="L44">
        <v>4.2000000000000003E-2</v>
      </c>
      <c r="M44">
        <v>0.123</v>
      </c>
      <c r="N44">
        <v>0.09</v>
      </c>
      <c r="Q44">
        <v>0.151</v>
      </c>
      <c r="R44">
        <v>0.14000000000000001</v>
      </c>
      <c r="S44">
        <v>3.4000000000000002E-2</v>
      </c>
      <c r="T44">
        <v>0.09</v>
      </c>
      <c r="U44">
        <v>0.26300000000000001</v>
      </c>
      <c r="V44">
        <v>0.433</v>
      </c>
    </row>
    <row r="45" spans="1:22" x14ac:dyDescent="0.3">
      <c r="A45" t="s">
        <v>54</v>
      </c>
      <c r="B45" s="6" t="s">
        <v>469</v>
      </c>
      <c r="C45" s="6" t="s">
        <v>472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s="37" customFormat="1" x14ac:dyDescent="0.3">
      <c r="A46" s="28" t="s">
        <v>34</v>
      </c>
      <c r="B46" s="139" t="s">
        <v>641</v>
      </c>
      <c r="C46" s="29"/>
    </row>
    <row r="47" spans="1:22" s="3" customFormat="1" x14ac:dyDescent="0.3">
      <c r="A47" s="3" t="s">
        <v>35</v>
      </c>
      <c r="B47" s="32" t="s">
        <v>642</v>
      </c>
      <c r="C47" s="32"/>
      <c r="D47" s="3">
        <v>3.5000000000000003E-2</v>
      </c>
      <c r="E47" s="3">
        <v>2.4E-2</v>
      </c>
      <c r="F47" s="3">
        <v>3.6999999999999998E-2</v>
      </c>
      <c r="G47" s="3">
        <v>3.9E-2</v>
      </c>
      <c r="H47" s="3">
        <v>3.5000000000000003E-2</v>
      </c>
      <c r="I47" s="3">
        <v>4.4999999999999998E-2</v>
      </c>
      <c r="J47" s="3">
        <v>3.5000000000000003E-2</v>
      </c>
      <c r="K47" s="3">
        <v>4.7E-2</v>
      </c>
      <c r="L47" s="3">
        <v>5.6000000000000001E-2</v>
      </c>
      <c r="M47" s="3">
        <v>4.2000000000000003E-2</v>
      </c>
      <c r="N47" s="3">
        <v>0.04</v>
      </c>
      <c r="P47" s="3">
        <v>1.0999999999999999E-2</v>
      </c>
      <c r="Q47" s="3">
        <v>3.1E-2</v>
      </c>
      <c r="R47" s="3">
        <v>1.0999999999999999E-2</v>
      </c>
      <c r="S47" s="3">
        <v>4.0000000000000001E-3</v>
      </c>
      <c r="T47" s="3">
        <v>3.5000000000000003E-2</v>
      </c>
    </row>
    <row r="48" spans="1:22" s="3" customFormat="1" x14ac:dyDescent="0.3">
      <c r="A48" s="3" t="s">
        <v>36</v>
      </c>
      <c r="B48" s="32" t="s">
        <v>643</v>
      </c>
      <c r="C48" s="32"/>
      <c r="D48" s="3">
        <v>0.107</v>
      </c>
      <c r="E48" s="3">
        <v>7.4999999999999997E-2</v>
      </c>
      <c r="F48" s="3">
        <v>0.11600000000000001</v>
      </c>
      <c r="G48" s="3">
        <v>0.122</v>
      </c>
      <c r="H48" s="3">
        <v>0.10100000000000001</v>
      </c>
      <c r="I48" s="3">
        <v>0.125</v>
      </c>
      <c r="J48" s="3">
        <v>0.10100000000000001</v>
      </c>
      <c r="K48" s="3">
        <v>0.13300000000000001</v>
      </c>
      <c r="L48" s="3">
        <v>0.113</v>
      </c>
      <c r="M48" s="3">
        <v>0.14000000000000001</v>
      </c>
      <c r="N48" s="3">
        <v>0.11</v>
      </c>
      <c r="P48" s="3">
        <v>0.13400000000000001</v>
      </c>
      <c r="Q48" s="3">
        <v>0.497</v>
      </c>
      <c r="R48" s="3">
        <v>0.13200000000000001</v>
      </c>
      <c r="S48" s="3">
        <v>6.8000000000000005E-2</v>
      </c>
      <c r="T48" s="3">
        <v>9.5000000000000001E-2</v>
      </c>
    </row>
    <row r="49" spans="1:20" s="3" customFormat="1" x14ac:dyDescent="0.3">
      <c r="A49" s="3" t="s">
        <v>37</v>
      </c>
      <c r="B49" s="32" t="s">
        <v>644</v>
      </c>
      <c r="C49" s="32"/>
      <c r="D49" s="3">
        <v>7.5999999999999998E-2</v>
      </c>
      <c r="E49" s="3">
        <v>5.2999999999999999E-2</v>
      </c>
      <c r="F49" s="3">
        <v>8.2000000000000003E-2</v>
      </c>
      <c r="G49" s="3">
        <v>8.5999999999999993E-2</v>
      </c>
      <c r="H49" s="3">
        <v>8.2000000000000003E-2</v>
      </c>
      <c r="I49" s="3">
        <v>0.09</v>
      </c>
      <c r="J49" s="3">
        <v>8.2000000000000003E-2</v>
      </c>
      <c r="K49" s="3">
        <v>0.107</v>
      </c>
      <c r="L49" s="3">
        <v>9.9000000000000005E-2</v>
      </c>
      <c r="M49" s="3">
        <v>0.112</v>
      </c>
      <c r="N49" s="3">
        <v>0.09</v>
      </c>
      <c r="P49" s="3">
        <v>0.111</v>
      </c>
      <c r="Q49" s="3">
        <v>0.40500000000000003</v>
      </c>
      <c r="R49" s="3">
        <v>0.11</v>
      </c>
      <c r="S49" s="3">
        <v>5.5E-2</v>
      </c>
      <c r="T49" s="3">
        <v>5.5E-2</v>
      </c>
    </row>
    <row r="50" spans="1:20" s="3" customFormat="1" x14ac:dyDescent="0.3">
      <c r="A50" s="3" t="s">
        <v>38</v>
      </c>
      <c r="B50" s="32" t="s">
        <v>645</v>
      </c>
      <c r="C50" s="32"/>
      <c r="D50" s="3">
        <v>0.12</v>
      </c>
      <c r="E50" s="3">
        <v>8.4000000000000005E-2</v>
      </c>
      <c r="F50" s="3">
        <v>0.13</v>
      </c>
      <c r="G50" s="3">
        <v>0.13700000000000001</v>
      </c>
      <c r="H50" s="3">
        <v>0.13</v>
      </c>
      <c r="I50" s="3">
        <v>0.15</v>
      </c>
      <c r="J50" s="3">
        <v>0.13</v>
      </c>
      <c r="K50" s="3">
        <v>0.17100000000000001</v>
      </c>
      <c r="L50" s="3">
        <v>0.153</v>
      </c>
      <c r="M50" s="3">
        <v>0.16800000000000001</v>
      </c>
      <c r="N50" s="3">
        <v>0.13</v>
      </c>
      <c r="P50" s="3">
        <v>0.189</v>
      </c>
      <c r="Q50" s="3">
        <v>0.67900000000000005</v>
      </c>
      <c r="R50" s="3">
        <v>0.187</v>
      </c>
      <c r="S50" s="3">
        <v>9.2999999999999999E-2</v>
      </c>
      <c r="T50" s="3">
        <v>0.08</v>
      </c>
    </row>
    <row r="51" spans="1:20" s="3" customFormat="1" x14ac:dyDescent="0.3">
      <c r="A51" s="3" t="s">
        <v>39</v>
      </c>
      <c r="B51" s="32" t="s">
        <v>646</v>
      </c>
      <c r="C51" s="32"/>
      <c r="D51" s="3">
        <v>0.107</v>
      </c>
      <c r="E51" s="3">
        <v>7.4999999999999997E-2</v>
      </c>
      <c r="F51" s="3">
        <v>0.11600000000000001</v>
      </c>
      <c r="G51" s="3">
        <v>0.123</v>
      </c>
      <c r="H51" s="3">
        <v>0.122</v>
      </c>
      <c r="I51" s="3">
        <v>0.11</v>
      </c>
      <c r="J51" s="3">
        <v>0.122</v>
      </c>
      <c r="K51" s="3">
        <v>0.159</v>
      </c>
      <c r="L51" s="3">
        <v>0.252</v>
      </c>
      <c r="M51" s="3">
        <v>0.126</v>
      </c>
      <c r="N51" s="3">
        <v>0.13</v>
      </c>
      <c r="P51" s="3">
        <v>0.13400000000000001</v>
      </c>
      <c r="Q51" s="3">
        <v>0.34300000000000003</v>
      </c>
      <c r="R51" s="3">
        <v>0.13200000000000001</v>
      </c>
      <c r="S51" s="3">
        <v>4.7E-2</v>
      </c>
      <c r="T51" s="3">
        <v>0.09</v>
      </c>
    </row>
    <row r="52" spans="1:20" s="3" customFormat="1" x14ac:dyDescent="0.3">
      <c r="A52" s="3" t="s">
        <v>40</v>
      </c>
      <c r="B52" s="32" t="s">
        <v>647</v>
      </c>
      <c r="C52" s="32"/>
      <c r="D52" s="3">
        <v>3.1E-2</v>
      </c>
      <c r="E52" s="3">
        <v>2.1999999999999999E-2</v>
      </c>
      <c r="F52" s="3">
        <v>3.4000000000000002E-2</v>
      </c>
      <c r="G52" s="3">
        <v>3.5999999999999997E-2</v>
      </c>
      <c r="H52" s="3">
        <v>2.9000000000000001E-2</v>
      </c>
      <c r="I52" s="3">
        <v>3.5000000000000003E-2</v>
      </c>
      <c r="J52" s="3">
        <v>2.9000000000000001E-2</v>
      </c>
      <c r="K52" s="3">
        <v>3.7999999999999999E-2</v>
      </c>
      <c r="L52" s="3">
        <v>4.8000000000000001E-2</v>
      </c>
      <c r="M52" s="3">
        <v>4.2000000000000003E-2</v>
      </c>
      <c r="N52" s="3">
        <v>0.03</v>
      </c>
      <c r="P52" s="3">
        <v>3.3000000000000002E-2</v>
      </c>
      <c r="Q52" s="3">
        <v>0.17899999999999999</v>
      </c>
      <c r="R52" s="3">
        <v>3.3000000000000002E-2</v>
      </c>
      <c r="S52" s="3">
        <v>2.5000000000000001E-2</v>
      </c>
      <c r="T52" s="3">
        <v>1.4999999999999999E-2</v>
      </c>
    </row>
    <row r="53" spans="1:20" x14ac:dyDescent="0.3">
      <c r="A53" t="s">
        <v>41</v>
      </c>
      <c r="B53" s="6" t="s">
        <v>648</v>
      </c>
      <c r="D53">
        <v>1.2E-2</v>
      </c>
      <c r="E53">
        <v>8.9999999999999993E-3</v>
      </c>
      <c r="F53">
        <v>1.2999999999999999E-2</v>
      </c>
      <c r="G53">
        <v>1.4E-2</v>
      </c>
      <c r="H53">
        <v>0.01</v>
      </c>
      <c r="I53">
        <v>0.02</v>
      </c>
      <c r="J53">
        <v>0.01</v>
      </c>
      <c r="K53">
        <v>1.2999999999999999E-2</v>
      </c>
      <c r="L53">
        <v>6.0000000000000001E-3</v>
      </c>
      <c r="M53">
        <v>2.8000000000000001E-2</v>
      </c>
      <c r="N53">
        <v>0.02</v>
      </c>
      <c r="P53">
        <v>2.1999999999999999E-2</v>
      </c>
      <c r="Q53">
        <v>0.19600000000000001</v>
      </c>
      <c r="R53">
        <v>2.1999999999999999E-2</v>
      </c>
      <c r="S53">
        <v>2.7E-2</v>
      </c>
      <c r="T53">
        <v>2.5000000000000001E-2</v>
      </c>
    </row>
    <row r="54" spans="1:20" s="3" customFormat="1" x14ac:dyDescent="0.3">
      <c r="A54" s="3" t="s">
        <v>50</v>
      </c>
      <c r="B54" s="154" t="s">
        <v>649</v>
      </c>
      <c r="C54" s="32"/>
      <c r="D54" s="3">
        <v>8.5000000000000006E-2</v>
      </c>
      <c r="E54" s="3">
        <v>0.06</v>
      </c>
      <c r="F54" s="3">
        <v>9.1999999999999998E-2</v>
      </c>
      <c r="G54" s="3">
        <v>9.7000000000000003E-2</v>
      </c>
      <c r="H54" s="3">
        <v>7.5999999999999998E-2</v>
      </c>
      <c r="I54" s="3">
        <v>0.1</v>
      </c>
      <c r="J54" s="3">
        <v>7.5999999999999998E-2</v>
      </c>
      <c r="K54" s="3">
        <v>0.1</v>
      </c>
      <c r="L54" s="3">
        <v>9.7000000000000003E-2</v>
      </c>
      <c r="M54" s="3">
        <v>0.112</v>
      </c>
      <c r="N54" s="3">
        <v>0.15</v>
      </c>
      <c r="P54" s="3">
        <v>0.111</v>
      </c>
      <c r="Q54" s="3">
        <v>0.48599999999999999</v>
      </c>
      <c r="R54" s="3">
        <v>0.11</v>
      </c>
      <c r="S54" s="3">
        <v>6.7000000000000004E-2</v>
      </c>
      <c r="T54" s="3">
        <v>0.06</v>
      </c>
    </row>
    <row r="55" spans="1:20" x14ac:dyDescent="0.3">
      <c r="A55" t="s">
        <v>42</v>
      </c>
      <c r="B55" s="155"/>
      <c r="D55">
        <v>4.3999999999999997E-2</v>
      </c>
      <c r="E55">
        <v>3.1E-2</v>
      </c>
      <c r="F55">
        <v>4.7E-2</v>
      </c>
      <c r="G55">
        <v>0.05</v>
      </c>
      <c r="H55">
        <v>1.4E-2</v>
      </c>
      <c r="I55">
        <v>7.0000000000000007E-2</v>
      </c>
      <c r="J55">
        <v>1.4E-2</v>
      </c>
      <c r="K55">
        <v>1.7999999999999999E-2</v>
      </c>
      <c r="L55">
        <v>5.3999999999999999E-2</v>
      </c>
      <c r="M55">
        <v>8.4000000000000005E-2</v>
      </c>
      <c r="N55">
        <v>0.14000000000000001</v>
      </c>
      <c r="P55">
        <v>7.8E-2</v>
      </c>
      <c r="Q55">
        <v>0.32300000000000001</v>
      </c>
      <c r="R55">
        <v>7.6999999999999999E-2</v>
      </c>
      <c r="S55">
        <v>4.3999999999999997E-2</v>
      </c>
      <c r="T55">
        <v>7.0000000000000007E-2</v>
      </c>
    </row>
    <row r="56" spans="1:20" s="3" customFormat="1" x14ac:dyDescent="0.3">
      <c r="A56" s="3" t="s">
        <v>49</v>
      </c>
      <c r="B56" s="32" t="s">
        <v>650</v>
      </c>
      <c r="C56" s="32"/>
      <c r="D56" s="3">
        <v>0.23200000000000001</v>
      </c>
      <c r="E56" s="3">
        <v>0.16300000000000001</v>
      </c>
      <c r="F56" s="3">
        <v>0.251</v>
      </c>
      <c r="G56" s="3">
        <v>0.26500000000000001</v>
      </c>
      <c r="H56" s="3">
        <v>7.5999999999999998E-2</v>
      </c>
      <c r="I56" s="3">
        <v>0.41</v>
      </c>
      <c r="J56" s="3">
        <v>7.5999999999999998E-2</v>
      </c>
      <c r="K56" s="3">
        <v>0.1</v>
      </c>
      <c r="L56" s="3">
        <v>0.115</v>
      </c>
      <c r="M56" s="3">
        <v>0.19700000000000001</v>
      </c>
      <c r="N56" s="3">
        <v>0.23</v>
      </c>
      <c r="P56" s="3">
        <v>0.14499999999999999</v>
      </c>
      <c r="Q56" s="3">
        <v>0.48599999999999999</v>
      </c>
      <c r="R56" s="3">
        <v>0.14299999999999999</v>
      </c>
      <c r="S56" s="3">
        <v>6.7000000000000004E-2</v>
      </c>
      <c r="T56" s="3">
        <v>0.1</v>
      </c>
    </row>
    <row r="57" spans="1:20" s="4" customFormat="1" x14ac:dyDescent="0.3">
      <c r="A57" s="4" t="s">
        <v>51</v>
      </c>
      <c r="B57" s="18"/>
      <c r="C57" s="18"/>
      <c r="D57" s="4">
        <v>7.8E-2</v>
      </c>
      <c r="E57" s="4">
        <v>5.5E-2</v>
      </c>
      <c r="F57" s="4">
        <v>8.4000000000000005E-2</v>
      </c>
      <c r="G57" s="4">
        <v>8.8999999999999996E-2</v>
      </c>
      <c r="H57" s="4">
        <v>8.2000000000000003E-2</v>
      </c>
      <c r="I57" s="4">
        <v>0.12</v>
      </c>
      <c r="J57" s="4">
        <v>8.2000000000000003E-2</v>
      </c>
      <c r="K57" s="4">
        <v>0.107</v>
      </c>
      <c r="L57" s="4">
        <v>0.123</v>
      </c>
      <c r="M57" s="4">
        <v>0.182</v>
      </c>
      <c r="N57" s="4">
        <v>0.11</v>
      </c>
      <c r="P57" s="4">
        <v>0.156</v>
      </c>
      <c r="Q57" s="4">
        <v>0.64800000000000002</v>
      </c>
      <c r="R57" s="4">
        <v>0.154</v>
      </c>
      <c r="S57" s="4">
        <v>8.8999999999999996E-2</v>
      </c>
      <c r="T57" s="4">
        <v>0.1</v>
      </c>
    </row>
    <row r="58" spans="1:20" s="4" customFormat="1" x14ac:dyDescent="0.3">
      <c r="A58" s="4" t="s">
        <v>52</v>
      </c>
      <c r="B58" s="18" t="s">
        <v>651</v>
      </c>
      <c r="C58" s="18"/>
      <c r="D58" s="4">
        <v>5.7000000000000002E-2</v>
      </c>
      <c r="E58" s="4">
        <v>0.04</v>
      </c>
      <c r="F58" s="4">
        <v>6.0999999999999999E-2</v>
      </c>
      <c r="G58" s="4">
        <v>6.5000000000000002E-2</v>
      </c>
      <c r="H58" s="4">
        <v>5.8000000000000003E-2</v>
      </c>
      <c r="I58" s="4">
        <v>6.5000000000000002E-2</v>
      </c>
      <c r="J58" s="4">
        <v>5.8000000000000003E-2</v>
      </c>
      <c r="K58" s="4">
        <v>7.5999999999999998E-2</v>
      </c>
      <c r="L58" s="4">
        <v>6.7000000000000004E-2</v>
      </c>
      <c r="M58" s="4">
        <v>7.0000000000000007E-2</v>
      </c>
      <c r="N58" s="4">
        <v>7.0000000000000007E-2</v>
      </c>
      <c r="P58" s="4">
        <v>5.6000000000000001E-2</v>
      </c>
      <c r="Q58" s="4">
        <v>0.159</v>
      </c>
      <c r="R58" s="4">
        <v>5.5E-2</v>
      </c>
      <c r="S58" s="4">
        <v>2.1999999999999999E-2</v>
      </c>
      <c r="T58" s="4">
        <v>4.4999999999999998E-2</v>
      </c>
    </row>
    <row r="59" spans="1:20" x14ac:dyDescent="0.3">
      <c r="A59" t="s">
        <v>43</v>
      </c>
      <c r="D59">
        <v>0.19900000000000001</v>
      </c>
      <c r="E59">
        <v>0.14000000000000001</v>
      </c>
      <c r="F59">
        <v>0.215</v>
      </c>
      <c r="G59">
        <v>0.22700000000000001</v>
      </c>
      <c r="H59">
        <v>0.16800000000000001</v>
      </c>
      <c r="I59">
        <v>0.185</v>
      </c>
      <c r="J59">
        <v>0.16800000000000001</v>
      </c>
      <c r="K59">
        <v>0.22</v>
      </c>
      <c r="L59">
        <v>0.187</v>
      </c>
      <c r="M59">
        <v>0.23899999999999999</v>
      </c>
      <c r="N59">
        <v>0.19</v>
      </c>
      <c r="P59">
        <v>0.16700000000000001</v>
      </c>
      <c r="Q59">
        <v>0.56699999999999995</v>
      </c>
      <c r="R59">
        <v>0.16500000000000001</v>
      </c>
      <c r="S59">
        <v>7.8E-2</v>
      </c>
      <c r="T59">
        <v>0.124</v>
      </c>
    </row>
    <row r="60" spans="1:20" x14ac:dyDescent="0.3">
      <c r="A60" t="s">
        <v>44</v>
      </c>
      <c r="D60">
        <v>0.19500000000000001</v>
      </c>
      <c r="E60">
        <v>0.13700000000000001</v>
      </c>
      <c r="F60">
        <v>0.21099999999999999</v>
      </c>
      <c r="G60">
        <v>0.222</v>
      </c>
      <c r="H60">
        <v>0.221</v>
      </c>
      <c r="I60">
        <v>0.26</v>
      </c>
      <c r="J60">
        <v>0.221</v>
      </c>
      <c r="K60">
        <v>0.28999999999999998</v>
      </c>
      <c r="L60">
        <v>0.22800000000000001</v>
      </c>
      <c r="M60">
        <v>0.29499999999999998</v>
      </c>
      <c r="N60">
        <v>0.19</v>
      </c>
      <c r="P60">
        <v>0.30099999999999999</v>
      </c>
      <c r="Q60">
        <v>0.76</v>
      </c>
      <c r="R60">
        <v>0.29599999999999999</v>
      </c>
      <c r="S60">
        <v>0.104</v>
      </c>
      <c r="T60">
        <v>0.20499999999999999</v>
      </c>
    </row>
    <row r="61" spans="1:20" x14ac:dyDescent="0.3">
      <c r="A61" t="s">
        <v>45</v>
      </c>
      <c r="D61">
        <v>0.34300000000000003</v>
      </c>
      <c r="E61">
        <v>0.24</v>
      </c>
      <c r="F61">
        <v>0.371</v>
      </c>
      <c r="G61">
        <v>0.39100000000000001</v>
      </c>
      <c r="H61">
        <v>0.31900000000000001</v>
      </c>
      <c r="I61">
        <v>0.47</v>
      </c>
      <c r="J61">
        <v>0.31900000000000001</v>
      </c>
      <c r="K61">
        <v>0.41799999999999998</v>
      </c>
      <c r="L61">
        <v>0.42799999999999999</v>
      </c>
      <c r="M61">
        <v>0.63200000000000001</v>
      </c>
      <c r="N61">
        <v>0.38</v>
      </c>
      <c r="P61">
        <v>0.68</v>
      </c>
      <c r="Q61">
        <v>2.5790000000000002</v>
      </c>
      <c r="R61">
        <v>0.67</v>
      </c>
      <c r="S61">
        <v>0.35299999999999998</v>
      </c>
      <c r="T61">
        <v>0.26400000000000001</v>
      </c>
    </row>
    <row r="62" spans="1:20" x14ac:dyDescent="0.3">
      <c r="A62" t="s">
        <v>46</v>
      </c>
      <c r="D62">
        <v>9.1999999999999998E-2</v>
      </c>
      <c r="E62">
        <v>6.4000000000000001E-2</v>
      </c>
      <c r="F62">
        <v>9.9000000000000005E-2</v>
      </c>
      <c r="G62">
        <v>0.104</v>
      </c>
      <c r="H62">
        <v>9.6000000000000002E-2</v>
      </c>
      <c r="I62">
        <v>0.11</v>
      </c>
      <c r="J62">
        <v>9.6000000000000002E-2</v>
      </c>
      <c r="K62">
        <v>0.126</v>
      </c>
      <c r="L62">
        <v>0.111</v>
      </c>
      <c r="M62">
        <v>0.126</v>
      </c>
      <c r="N62">
        <v>0.11</v>
      </c>
      <c r="P62">
        <v>0.14499999999999999</v>
      </c>
      <c r="Q62">
        <v>0.41399999999999998</v>
      </c>
      <c r="R62">
        <v>0.14299999999999999</v>
      </c>
      <c r="S62">
        <v>5.7000000000000002E-2</v>
      </c>
      <c r="T62">
        <v>0.09</v>
      </c>
    </row>
    <row r="63" spans="1:20" x14ac:dyDescent="0.3">
      <c r="A63" t="s">
        <v>47</v>
      </c>
      <c r="D63">
        <v>7.5999999999999998E-2</v>
      </c>
      <c r="E63">
        <v>5.2999999999999999E-2</v>
      </c>
      <c r="F63">
        <v>8.2000000000000003E-2</v>
      </c>
      <c r="G63">
        <v>8.6999999999999994E-2</v>
      </c>
      <c r="H63">
        <v>7.5999999999999998E-2</v>
      </c>
      <c r="I63">
        <v>0.115</v>
      </c>
      <c r="J63">
        <v>7.5999999999999998E-2</v>
      </c>
      <c r="K63">
        <v>0.1</v>
      </c>
      <c r="L63">
        <v>0.17599999999999999</v>
      </c>
      <c r="M63">
        <v>4.2000000000000003E-2</v>
      </c>
      <c r="N63">
        <v>0.06</v>
      </c>
      <c r="P63">
        <v>0.1</v>
      </c>
      <c r="Q63">
        <v>0.41399999999999998</v>
      </c>
      <c r="R63">
        <v>9.9000000000000005E-2</v>
      </c>
      <c r="S63">
        <v>5.7000000000000002E-2</v>
      </c>
      <c r="T63">
        <v>0.06</v>
      </c>
    </row>
    <row r="64" spans="1:20" x14ac:dyDescent="0.3">
      <c r="A64" t="s">
        <v>48</v>
      </c>
      <c r="D64">
        <v>9.4E-2</v>
      </c>
      <c r="E64">
        <v>6.6000000000000003E-2</v>
      </c>
      <c r="F64">
        <v>0.10199999999999999</v>
      </c>
      <c r="G64">
        <v>0.108</v>
      </c>
      <c r="H64">
        <v>9.1999999999999998E-2</v>
      </c>
      <c r="I64">
        <v>0.12</v>
      </c>
      <c r="J64">
        <v>9.1999999999999998E-2</v>
      </c>
      <c r="K64">
        <v>0.12</v>
      </c>
      <c r="L64">
        <v>0.113</v>
      </c>
      <c r="M64">
        <v>0.126</v>
      </c>
      <c r="N64">
        <v>0.09</v>
      </c>
      <c r="P64">
        <v>0.14499999999999999</v>
      </c>
      <c r="Q64">
        <v>0.50600000000000001</v>
      </c>
      <c r="R64">
        <v>0.14299999999999999</v>
      </c>
      <c r="S64">
        <v>6.9000000000000006E-2</v>
      </c>
      <c r="T64">
        <v>0.1</v>
      </c>
    </row>
    <row r="66" spans="1:3" x14ac:dyDescent="0.3">
      <c r="A66" s="166" t="s">
        <v>623</v>
      </c>
      <c r="B66" s="167"/>
      <c r="C66" s="168"/>
    </row>
    <row r="67" spans="1:3" x14ac:dyDescent="0.3">
      <c r="A67" s="169"/>
      <c r="B67" s="170"/>
      <c r="C67" s="171"/>
    </row>
    <row r="68" spans="1:3" x14ac:dyDescent="0.3">
      <c r="A68" s="169"/>
      <c r="B68" s="170"/>
      <c r="C68" s="171"/>
    </row>
    <row r="69" spans="1:3" x14ac:dyDescent="0.3">
      <c r="A69" s="172"/>
      <c r="B69" s="173"/>
      <c r="C69" s="174"/>
    </row>
    <row r="70" spans="1:3" x14ac:dyDescent="0.3">
      <c r="A70" s="175"/>
      <c r="B70" s="176"/>
      <c r="C70" s="177"/>
    </row>
    <row r="71" spans="1:3" x14ac:dyDescent="0.3">
      <c r="A71" s="69" t="s">
        <v>619</v>
      </c>
      <c r="B71"/>
      <c r="C71"/>
    </row>
    <row r="72" spans="1:3" x14ac:dyDescent="0.3">
      <c r="A72" s="69" t="s">
        <v>620</v>
      </c>
      <c r="B72"/>
      <c r="C72"/>
    </row>
    <row r="73" spans="1:3" x14ac:dyDescent="0.3">
      <c r="B73"/>
      <c r="C73"/>
    </row>
    <row r="74" spans="1:3" ht="15" customHeight="1" x14ac:dyDescent="0.3">
      <c r="A74" s="166" t="s">
        <v>639</v>
      </c>
      <c r="B74" s="167"/>
      <c r="C74" s="168"/>
    </row>
    <row r="75" spans="1:3" ht="15" customHeight="1" x14ac:dyDescent="0.3">
      <c r="A75" s="185"/>
      <c r="B75" s="186"/>
      <c r="C75" s="187"/>
    </row>
    <row r="76" spans="1:3" ht="15" customHeight="1" x14ac:dyDescent="0.3">
      <c r="A76" s="69" t="s">
        <v>640</v>
      </c>
    </row>
    <row r="78" spans="1:3" x14ac:dyDescent="0.3">
      <c r="A78" s="157" t="s">
        <v>621</v>
      </c>
      <c r="B78" s="158"/>
      <c r="C78" s="159"/>
    </row>
    <row r="79" spans="1:3" x14ac:dyDescent="0.3">
      <c r="A79" s="160"/>
      <c r="B79" s="161"/>
      <c r="C79" s="162"/>
    </row>
    <row r="80" spans="1:3" x14ac:dyDescent="0.3">
      <c r="A80" s="163"/>
      <c r="B80" s="164"/>
      <c r="C80" s="165"/>
    </row>
    <row r="81" spans="1:1" x14ac:dyDescent="0.3">
      <c r="A81" s="69" t="s">
        <v>622</v>
      </c>
    </row>
  </sheetData>
  <sheetProtection password="E334" sheet="1" objects="1" scenarios="1"/>
  <mergeCells count="11">
    <mergeCell ref="A78:C80"/>
    <mergeCell ref="A3:C3"/>
    <mergeCell ref="D1:G1"/>
    <mergeCell ref="H1:K1"/>
    <mergeCell ref="A74:C75"/>
    <mergeCell ref="P1:S1"/>
    <mergeCell ref="A1:A2"/>
    <mergeCell ref="B1:C1"/>
    <mergeCell ref="B2:C2"/>
    <mergeCell ref="A66:C70"/>
    <mergeCell ref="B54:B55"/>
  </mergeCells>
  <hyperlinks>
    <hyperlink ref="A78:C80" r:id="rId1" display="Мы выбираем мир без насилия, здоровье и жизнь! " xr:uid="{00000000-0004-0000-0500-000000000000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84"/>
  <sheetViews>
    <sheetView workbookViewId="0">
      <pane xSplit="3" ySplit="2" topLeftCell="D49" activePane="bottomRight" state="frozen"/>
      <selection pane="topRight" activeCell="D1" sqref="D1"/>
      <selection pane="bottomLeft" activeCell="A3" sqref="A3"/>
      <selection pane="bottomRight" activeCell="D36" sqref="D36"/>
    </sheetView>
  </sheetViews>
  <sheetFormatPr defaultRowHeight="14.4" x14ac:dyDescent="0.3"/>
  <cols>
    <col min="1" max="1" width="25.88671875" customWidth="1"/>
    <col min="2" max="2" width="11" customWidth="1"/>
  </cols>
  <sheetData>
    <row r="1" spans="1:25" s="1" customFormat="1" x14ac:dyDescent="0.3">
      <c r="A1" s="178"/>
      <c r="B1" s="181" t="s">
        <v>612</v>
      </c>
      <c r="C1" s="181"/>
      <c r="D1" s="1" t="s">
        <v>310</v>
      </c>
      <c r="E1" s="1" t="s">
        <v>311</v>
      </c>
      <c r="F1" s="1" t="s">
        <v>312</v>
      </c>
      <c r="G1" s="1" t="s">
        <v>313</v>
      </c>
      <c r="H1" s="1" t="s">
        <v>314</v>
      </c>
      <c r="I1" s="1" t="s">
        <v>315</v>
      </c>
      <c r="J1" s="1" t="s">
        <v>316</v>
      </c>
      <c r="K1" s="1" t="s">
        <v>318</v>
      </c>
      <c r="L1" s="1" t="s">
        <v>319</v>
      </c>
      <c r="M1" s="1" t="s">
        <v>320</v>
      </c>
      <c r="N1" s="1" t="s">
        <v>321</v>
      </c>
      <c r="O1" s="1" t="s">
        <v>323</v>
      </c>
      <c r="P1" s="1" t="s">
        <v>324</v>
      </c>
      <c r="Q1" s="1" t="s">
        <v>325</v>
      </c>
      <c r="R1" s="1" t="s">
        <v>326</v>
      </c>
      <c r="S1" s="1" t="s">
        <v>327</v>
      </c>
      <c r="T1" s="1" t="s">
        <v>328</v>
      </c>
      <c r="U1" s="1" t="s">
        <v>329</v>
      </c>
      <c r="V1" s="1" t="s">
        <v>330</v>
      </c>
      <c r="W1" s="1" t="s">
        <v>331</v>
      </c>
      <c r="X1" s="1" t="s">
        <v>332</v>
      </c>
      <c r="Y1" s="1" t="s">
        <v>610</v>
      </c>
    </row>
    <row r="2" spans="1:25" x14ac:dyDescent="0.3">
      <c r="A2" s="179"/>
      <c r="B2" s="180" t="s">
        <v>613</v>
      </c>
      <c r="C2" s="180"/>
      <c r="D2" t="s">
        <v>317</v>
      </c>
      <c r="E2" s="58" t="s">
        <v>455</v>
      </c>
      <c r="F2" t="s">
        <v>317</v>
      </c>
      <c r="G2" s="58" t="s">
        <v>455</v>
      </c>
      <c r="H2" s="58" t="s">
        <v>455</v>
      </c>
      <c r="I2" s="58" t="s">
        <v>455</v>
      </c>
      <c r="J2" s="58" t="s">
        <v>455</v>
      </c>
      <c r="K2" s="58" t="s">
        <v>455</v>
      </c>
      <c r="L2" s="58" t="s">
        <v>455</v>
      </c>
      <c r="M2" s="12" t="s">
        <v>322</v>
      </c>
      <c r="N2" s="58" t="s">
        <v>455</v>
      </c>
      <c r="O2" s="58" t="s">
        <v>455</v>
      </c>
      <c r="P2" s="58" t="s">
        <v>455</v>
      </c>
      <c r="Q2" s="58" t="s">
        <v>455</v>
      </c>
      <c r="R2" s="58" t="s">
        <v>455</v>
      </c>
      <c r="S2" s="58" t="s">
        <v>455</v>
      </c>
      <c r="T2" s="58" t="s">
        <v>455</v>
      </c>
      <c r="U2" s="58" t="s">
        <v>455</v>
      </c>
      <c r="V2" s="58" t="s">
        <v>455</v>
      </c>
      <c r="W2" s="58" t="s">
        <v>455</v>
      </c>
      <c r="X2" s="58" t="s">
        <v>455</v>
      </c>
      <c r="Y2" s="58" t="s">
        <v>455</v>
      </c>
    </row>
    <row r="3" spans="1:25" x14ac:dyDescent="0.3">
      <c r="A3" s="182" t="s">
        <v>521</v>
      </c>
      <c r="B3" s="183"/>
      <c r="C3" s="18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5"/>
    </row>
    <row r="4" spans="1:25" s="37" customFormat="1" x14ac:dyDescent="0.3">
      <c r="A4" s="28" t="s">
        <v>1</v>
      </c>
      <c r="B4" s="40" t="s">
        <v>31</v>
      </c>
      <c r="C4" s="40" t="s">
        <v>470</v>
      </c>
    </row>
    <row r="5" spans="1:25" x14ac:dyDescent="0.3">
      <c r="A5" t="s">
        <v>5</v>
      </c>
      <c r="B5" s="6" t="s">
        <v>636</v>
      </c>
      <c r="C5" s="6"/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 t="s">
        <v>0</v>
      </c>
      <c r="B6" s="6" t="s">
        <v>655</v>
      </c>
      <c r="C6" s="6"/>
      <c r="D6">
        <v>884</v>
      </c>
      <c r="E6">
        <v>884</v>
      </c>
      <c r="F6">
        <v>884</v>
      </c>
      <c r="G6">
        <v>884</v>
      </c>
      <c r="H6">
        <v>884</v>
      </c>
      <c r="I6">
        <v>884</v>
      </c>
      <c r="J6">
        <v>884</v>
      </c>
      <c r="K6">
        <v>884</v>
      </c>
      <c r="L6">
        <v>884</v>
      </c>
      <c r="M6">
        <v>884</v>
      </c>
      <c r="N6">
        <v>884</v>
      </c>
      <c r="O6">
        <v>862</v>
      </c>
      <c r="P6">
        <v>884</v>
      </c>
      <c r="Q6">
        <v>862</v>
      </c>
      <c r="R6">
        <v>884</v>
      </c>
      <c r="S6">
        <v>884</v>
      </c>
      <c r="T6">
        <v>884</v>
      </c>
      <c r="U6">
        <v>884</v>
      </c>
      <c r="V6">
        <v>884</v>
      </c>
      <c r="W6">
        <v>884</v>
      </c>
      <c r="X6">
        <v>884</v>
      </c>
      <c r="Y6">
        <v>884</v>
      </c>
    </row>
    <row r="7" spans="1:25" x14ac:dyDescent="0.3">
      <c r="A7" t="s">
        <v>6</v>
      </c>
      <c r="B7" s="6" t="s">
        <v>637</v>
      </c>
      <c r="C7" s="6" t="s">
        <v>555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 t="s">
        <v>7</v>
      </c>
      <c r="B8" s="6" t="s">
        <v>455</v>
      </c>
      <c r="C8" s="6"/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99.98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</row>
    <row r="9" spans="1:25" x14ac:dyDescent="0.3">
      <c r="A9" t="s">
        <v>8</v>
      </c>
      <c r="B9" s="6" t="s">
        <v>635</v>
      </c>
      <c r="C9" s="6"/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">
      <c r="A10" t="s">
        <v>33</v>
      </c>
      <c r="B10" s="6" t="s">
        <v>468</v>
      </c>
      <c r="C10" s="6"/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">
      <c r="A11" t="s">
        <v>32</v>
      </c>
      <c r="B11" s="6"/>
      <c r="C11" s="6"/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s="37" customFormat="1" x14ac:dyDescent="0.3">
      <c r="A12" s="28" t="s">
        <v>2</v>
      </c>
      <c r="B12" s="29"/>
      <c r="C12" s="29"/>
    </row>
    <row r="13" spans="1:25" x14ac:dyDescent="0.3">
      <c r="A13" t="s">
        <v>9</v>
      </c>
      <c r="B13" s="6">
        <v>1000</v>
      </c>
      <c r="C13" s="6">
        <v>2500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">
      <c r="A14" t="s">
        <v>10</v>
      </c>
      <c r="B14" s="6" t="s">
        <v>626</v>
      </c>
      <c r="C14" s="6" t="s">
        <v>634</v>
      </c>
      <c r="D14">
        <v>0.03</v>
      </c>
      <c r="E14">
        <v>0.56000000000000005</v>
      </c>
      <c r="F14">
        <v>0</v>
      </c>
      <c r="G14">
        <v>0.03</v>
      </c>
      <c r="H14">
        <v>0</v>
      </c>
      <c r="I14">
        <v>7.0000000000000007E-2</v>
      </c>
      <c r="J14">
        <v>0</v>
      </c>
      <c r="K14">
        <v>0.05</v>
      </c>
      <c r="L14">
        <v>0</v>
      </c>
      <c r="M14">
        <v>0</v>
      </c>
      <c r="N14">
        <v>0</v>
      </c>
      <c r="O14">
        <v>0.04</v>
      </c>
      <c r="P14">
        <v>0.01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">
      <c r="A15" t="s">
        <v>11</v>
      </c>
      <c r="B15" s="6" t="s">
        <v>627</v>
      </c>
      <c r="C15" s="6">
        <v>350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t="s">
        <v>12</v>
      </c>
      <c r="B16" s="6" t="s">
        <v>460</v>
      </c>
      <c r="C16" s="6">
        <v>4000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">
      <c r="A17" t="s">
        <v>13</v>
      </c>
      <c r="B17" s="6" t="s">
        <v>461</v>
      </c>
      <c r="C17" s="6" t="s">
        <v>455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">
      <c r="A18" t="s">
        <v>14</v>
      </c>
      <c r="B18" s="6" t="s">
        <v>464</v>
      </c>
      <c r="C18" s="6">
        <v>2300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">
      <c r="A19" t="s">
        <v>15</v>
      </c>
      <c r="B19" s="6" t="s">
        <v>629</v>
      </c>
      <c r="C19" s="6">
        <v>40</v>
      </c>
      <c r="D19">
        <v>0</v>
      </c>
      <c r="E19">
        <v>0</v>
      </c>
      <c r="F19">
        <v>0</v>
      </c>
      <c r="G19">
        <v>0.01</v>
      </c>
      <c r="H19">
        <v>0</v>
      </c>
      <c r="I19">
        <v>0</v>
      </c>
      <c r="J19">
        <v>0</v>
      </c>
      <c r="K19">
        <v>0.01</v>
      </c>
      <c r="L19">
        <v>0</v>
      </c>
      <c r="M19">
        <v>7.0000000000000007E-2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">
      <c r="A20" t="s">
        <v>16</v>
      </c>
      <c r="B20" s="6" t="s">
        <v>458</v>
      </c>
      <c r="C20" s="6">
        <v>10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">
      <c r="A21" t="s">
        <v>17</v>
      </c>
      <c r="B21" s="6" t="s">
        <v>628</v>
      </c>
      <c r="C21" s="6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">
      <c r="A22" t="s">
        <v>18</v>
      </c>
      <c r="B22" s="6" t="s">
        <v>463</v>
      </c>
      <c r="C22" s="6">
        <v>400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">
      <c r="A23" t="s">
        <v>19</v>
      </c>
      <c r="B23" s="6" t="s">
        <v>632</v>
      </c>
      <c r="C23" s="6" t="s">
        <v>633</v>
      </c>
    </row>
    <row r="24" spans="1:25" s="37" customFormat="1" x14ac:dyDescent="0.3">
      <c r="A24" s="28" t="s">
        <v>3</v>
      </c>
      <c r="B24" s="29"/>
      <c r="C24" s="29"/>
    </row>
    <row r="25" spans="1:25" x14ac:dyDescent="0.3">
      <c r="A25" t="s">
        <v>20</v>
      </c>
      <c r="B25" s="6">
        <v>90</v>
      </c>
      <c r="C25" s="6">
        <v>2000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">
      <c r="A26" t="s">
        <v>21</v>
      </c>
      <c r="B26" s="6" t="s">
        <v>465</v>
      </c>
      <c r="C26" s="6" t="s">
        <v>455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">
      <c r="A27" t="s">
        <v>22</v>
      </c>
      <c r="B27" s="6" t="s">
        <v>462</v>
      </c>
      <c r="C27" s="6" t="s">
        <v>455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">
      <c r="A28" t="s">
        <v>23</v>
      </c>
      <c r="B28" s="6" t="s">
        <v>624</v>
      </c>
      <c r="C28" s="6" t="s">
        <v>631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">
      <c r="A29" t="s">
        <v>59</v>
      </c>
      <c r="B29" s="6">
        <v>1.3</v>
      </c>
      <c r="C29" s="6" t="s">
        <v>466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">
      <c r="A30" t="s">
        <v>573</v>
      </c>
      <c r="B30" s="6" t="s">
        <v>457</v>
      </c>
      <c r="C30" s="6">
        <v>1000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">
      <c r="A31" t="s">
        <v>601</v>
      </c>
      <c r="B31" s="6" t="s">
        <v>625</v>
      </c>
      <c r="C31" s="6" t="s">
        <v>455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">
      <c r="A32" t="s">
        <v>26</v>
      </c>
      <c r="B32" s="6">
        <v>900</v>
      </c>
      <c r="C32" s="6">
        <v>3000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s="15" customFormat="1" x14ac:dyDescent="0.3">
      <c r="A33" s="15" t="s">
        <v>4</v>
      </c>
      <c r="B33" s="16"/>
      <c r="C33" s="16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</row>
    <row r="34" spans="1:25" x14ac:dyDescent="0.3">
      <c r="A34" t="s">
        <v>27</v>
      </c>
      <c r="B34" s="6" t="s">
        <v>456</v>
      </c>
      <c r="C34" s="6">
        <v>1000</v>
      </c>
      <c r="D34" s="39">
        <v>41.08</v>
      </c>
      <c r="E34" s="35">
        <v>14.35</v>
      </c>
      <c r="F34" s="35">
        <v>14.3</v>
      </c>
      <c r="G34" s="35">
        <v>15.69</v>
      </c>
      <c r="H34">
        <v>0</v>
      </c>
      <c r="I34" s="35">
        <v>32.299999999999997</v>
      </c>
      <c r="J34" s="39">
        <v>149.4</v>
      </c>
      <c r="K34">
        <v>8.18</v>
      </c>
      <c r="L34">
        <v>1.4</v>
      </c>
      <c r="M34">
        <v>0.47</v>
      </c>
      <c r="N34" s="35">
        <v>17.46</v>
      </c>
      <c r="O34">
        <v>0.09</v>
      </c>
      <c r="P34" s="35">
        <v>15.94</v>
      </c>
      <c r="Q34">
        <v>3.81</v>
      </c>
      <c r="R34">
        <v>1.8</v>
      </c>
      <c r="S34">
        <v>0</v>
      </c>
      <c r="T34" s="34">
        <v>28.8</v>
      </c>
      <c r="U34">
        <v>4</v>
      </c>
      <c r="V34">
        <v>0.4</v>
      </c>
      <c r="W34" s="34">
        <v>39.200000000000003</v>
      </c>
      <c r="X34" s="34">
        <v>35.299999999999997</v>
      </c>
      <c r="Y34" s="35">
        <v>11.4</v>
      </c>
    </row>
    <row r="35" spans="1:25" x14ac:dyDescent="0.3">
      <c r="A35" t="s">
        <v>28</v>
      </c>
      <c r="B35" s="6" t="s">
        <v>604</v>
      </c>
      <c r="C35" s="6">
        <v>100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s="15" customFormat="1" x14ac:dyDescent="0.3">
      <c r="A36" s="15" t="s">
        <v>29</v>
      </c>
      <c r="B36" s="16"/>
      <c r="C36" s="16"/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</row>
    <row r="37" spans="1:25" x14ac:dyDescent="0.3">
      <c r="A37" t="s">
        <v>30</v>
      </c>
      <c r="B37" s="6">
        <v>120</v>
      </c>
      <c r="C37" s="6" t="s">
        <v>455</v>
      </c>
      <c r="D37">
        <v>5.4</v>
      </c>
      <c r="E37" s="36">
        <v>60.2</v>
      </c>
      <c r="F37">
        <v>1.9</v>
      </c>
      <c r="G37">
        <v>0.7</v>
      </c>
      <c r="H37">
        <v>0</v>
      </c>
      <c r="I37" s="35">
        <v>24.7</v>
      </c>
      <c r="J37" s="35">
        <v>24.7</v>
      </c>
      <c r="K37" s="39">
        <v>183.9</v>
      </c>
      <c r="L37">
        <v>13.6</v>
      </c>
      <c r="M37">
        <v>9.3000000000000007</v>
      </c>
      <c r="N37" s="36">
        <v>71.3</v>
      </c>
      <c r="O37">
        <v>0.5</v>
      </c>
      <c r="P37">
        <v>8</v>
      </c>
      <c r="Q37" s="35">
        <v>24.7</v>
      </c>
      <c r="R37" s="35">
        <v>24.7</v>
      </c>
      <c r="S37">
        <v>0</v>
      </c>
      <c r="V37">
        <v>15</v>
      </c>
      <c r="W37">
        <v>7</v>
      </c>
      <c r="X37" s="35">
        <v>24.7</v>
      </c>
    </row>
    <row r="38" spans="1:25" x14ac:dyDescent="0.3">
      <c r="A38" t="s">
        <v>24</v>
      </c>
      <c r="B38" s="6" t="s">
        <v>459</v>
      </c>
      <c r="C38" s="6" t="s">
        <v>455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">
      <c r="A39" t="s">
        <v>25</v>
      </c>
      <c r="B39" s="6" t="s">
        <v>630</v>
      </c>
      <c r="C39" s="6">
        <v>3500</v>
      </c>
      <c r="D39">
        <v>0.2</v>
      </c>
      <c r="E39">
        <v>0.3</v>
      </c>
      <c r="F39">
        <v>0.2</v>
      </c>
      <c r="G39">
        <v>0.1</v>
      </c>
      <c r="J39" s="35">
        <v>20</v>
      </c>
      <c r="K39">
        <v>0.2</v>
      </c>
      <c r="L39">
        <v>0.2</v>
      </c>
      <c r="N39">
        <v>0.2</v>
      </c>
      <c r="O39">
        <v>0.3</v>
      </c>
      <c r="P39">
        <v>0.3</v>
      </c>
      <c r="Q39">
        <v>0.2</v>
      </c>
      <c r="R39">
        <v>0.3</v>
      </c>
      <c r="V39">
        <v>0.4</v>
      </c>
      <c r="W39">
        <v>0.4</v>
      </c>
      <c r="X39">
        <v>0.2</v>
      </c>
    </row>
    <row r="40" spans="1:25" x14ac:dyDescent="0.3">
      <c r="A40" t="s">
        <v>467</v>
      </c>
      <c r="B40" s="6"/>
      <c r="C40" s="6"/>
      <c r="E40">
        <v>0.1</v>
      </c>
    </row>
    <row r="41" spans="1:25" s="37" customFormat="1" x14ac:dyDescent="0.3">
      <c r="A41" s="28" t="s">
        <v>53</v>
      </c>
      <c r="B41" s="29"/>
      <c r="C41" s="29"/>
    </row>
    <row r="42" spans="1:25" x14ac:dyDescent="0.3">
      <c r="A42" t="s">
        <v>55</v>
      </c>
      <c r="B42" s="6" t="s">
        <v>469</v>
      </c>
      <c r="C42" s="6" t="s">
        <v>471</v>
      </c>
      <c r="D42">
        <v>9.0090000000000003</v>
      </c>
      <c r="E42">
        <v>13.808</v>
      </c>
      <c r="F42">
        <v>12.948</v>
      </c>
      <c r="G42">
        <v>16.899999999999999</v>
      </c>
      <c r="H42">
        <v>11.582000000000001</v>
      </c>
      <c r="I42">
        <v>19.7</v>
      </c>
      <c r="J42">
        <v>18.8</v>
      </c>
      <c r="K42">
        <v>15.65</v>
      </c>
      <c r="L42">
        <v>14.2</v>
      </c>
      <c r="M42">
        <v>8.9760000000000009</v>
      </c>
      <c r="N42">
        <v>7.3650000000000002</v>
      </c>
      <c r="O42">
        <v>86.5</v>
      </c>
      <c r="P42">
        <v>49.3</v>
      </c>
      <c r="Q42">
        <v>81.5</v>
      </c>
      <c r="R42">
        <v>59.7</v>
      </c>
      <c r="S42">
        <v>11.56</v>
      </c>
      <c r="T42">
        <v>9.6</v>
      </c>
      <c r="U42">
        <v>6.3</v>
      </c>
      <c r="V42">
        <v>9.1</v>
      </c>
      <c r="W42">
        <v>8.1999999999999993</v>
      </c>
      <c r="X42">
        <v>25.9</v>
      </c>
      <c r="Y42">
        <v>13.5</v>
      </c>
    </row>
    <row r="43" spans="1:25" x14ac:dyDescent="0.3">
      <c r="A43" t="s">
        <v>56</v>
      </c>
      <c r="B43" s="6"/>
      <c r="C43" s="6"/>
      <c r="D43">
        <v>57.334000000000003</v>
      </c>
      <c r="E43">
        <v>72.960999999999999</v>
      </c>
      <c r="F43">
        <v>27.576000000000001</v>
      </c>
      <c r="G43">
        <v>46.2</v>
      </c>
      <c r="H43">
        <v>59.186999999999998</v>
      </c>
      <c r="I43">
        <v>39.299999999999997</v>
      </c>
      <c r="J43">
        <v>15.1</v>
      </c>
      <c r="K43">
        <v>22.783000000000001</v>
      </c>
      <c r="L43">
        <v>39.700000000000003</v>
      </c>
      <c r="M43">
        <v>18.437999999999999</v>
      </c>
      <c r="N43">
        <v>63.276000000000003</v>
      </c>
      <c r="O43">
        <v>5.8</v>
      </c>
      <c r="P43">
        <v>37</v>
      </c>
      <c r="Q43">
        <v>11.4</v>
      </c>
      <c r="R43">
        <v>32.9</v>
      </c>
      <c r="S43">
        <v>70.554000000000002</v>
      </c>
      <c r="T43">
        <v>16.100000000000001</v>
      </c>
      <c r="U43">
        <v>60</v>
      </c>
      <c r="V43">
        <v>22.8</v>
      </c>
      <c r="W43">
        <v>69.900000000000006</v>
      </c>
      <c r="X43">
        <v>17.8</v>
      </c>
      <c r="Y43">
        <v>19.7</v>
      </c>
    </row>
    <row r="44" spans="1:25" x14ac:dyDescent="0.3">
      <c r="A44" t="s">
        <v>57</v>
      </c>
      <c r="B44" s="6"/>
      <c r="C44" s="6"/>
      <c r="D44">
        <v>28.962</v>
      </c>
      <c r="E44">
        <v>10.523</v>
      </c>
      <c r="F44">
        <v>54.677</v>
      </c>
      <c r="G44">
        <v>32</v>
      </c>
      <c r="H44">
        <v>21.23</v>
      </c>
      <c r="I44">
        <v>35</v>
      </c>
      <c r="J44">
        <v>61.7</v>
      </c>
      <c r="K44">
        <v>57.74</v>
      </c>
      <c r="L44">
        <v>41.7</v>
      </c>
      <c r="M44">
        <v>67.849000000000004</v>
      </c>
      <c r="N44">
        <v>28.141999999999999</v>
      </c>
      <c r="O44">
        <v>1.8</v>
      </c>
      <c r="P44">
        <v>9.3000000000000007</v>
      </c>
      <c r="Q44">
        <v>1.6</v>
      </c>
      <c r="R44">
        <v>3</v>
      </c>
      <c r="S44">
        <v>13.486000000000001</v>
      </c>
      <c r="T44">
        <v>69.900000000000006</v>
      </c>
      <c r="U44">
        <v>29.3</v>
      </c>
      <c r="V44">
        <v>63.3</v>
      </c>
      <c r="W44">
        <v>17.399999999999999</v>
      </c>
      <c r="X44">
        <v>51.9</v>
      </c>
      <c r="Y44">
        <v>62.4</v>
      </c>
    </row>
    <row r="45" spans="1:25" x14ac:dyDescent="0.3">
      <c r="A45" t="s">
        <v>54</v>
      </c>
      <c r="B45" s="6" t="s">
        <v>469</v>
      </c>
      <c r="C45" s="6" t="s">
        <v>472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s="37" customFormat="1" x14ac:dyDescent="0.3">
      <c r="A46" s="28" t="s">
        <v>34</v>
      </c>
      <c r="B46" s="139" t="s">
        <v>641</v>
      </c>
      <c r="C46" s="29"/>
    </row>
    <row r="47" spans="1:25" x14ac:dyDescent="0.3">
      <c r="A47" s="3" t="s">
        <v>35</v>
      </c>
      <c r="B47" s="32" t="s">
        <v>642</v>
      </c>
      <c r="C47" s="32"/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">
      <c r="A48" s="3" t="s">
        <v>36</v>
      </c>
      <c r="B48" s="32" t="s">
        <v>643</v>
      </c>
      <c r="C48" s="32"/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">
      <c r="A49" s="3" t="s">
        <v>37</v>
      </c>
      <c r="B49" s="32" t="s">
        <v>644</v>
      </c>
      <c r="C49" s="32"/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">
      <c r="A50" s="3" t="s">
        <v>38</v>
      </c>
      <c r="B50" s="32" t="s">
        <v>645</v>
      </c>
      <c r="C50" s="32"/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">
      <c r="A51" s="3" t="s">
        <v>39</v>
      </c>
      <c r="B51" s="32" t="s">
        <v>646</v>
      </c>
      <c r="C51" s="32"/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">
      <c r="A52" s="3" t="s">
        <v>40</v>
      </c>
      <c r="B52" s="32" t="s">
        <v>647</v>
      </c>
      <c r="C52" s="32"/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">
      <c r="A53" t="s">
        <v>41</v>
      </c>
      <c r="B53" s="6" t="s">
        <v>648</v>
      </c>
      <c r="C53" s="6"/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">
      <c r="A54" s="3" t="s">
        <v>50</v>
      </c>
      <c r="B54" s="154" t="s">
        <v>649</v>
      </c>
      <c r="C54" s="32"/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3">
      <c r="A55" t="s">
        <v>42</v>
      </c>
      <c r="B55" s="155"/>
      <c r="C55" s="6"/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3">
      <c r="A56" s="3" t="s">
        <v>49</v>
      </c>
      <c r="B56" s="32" t="s">
        <v>650</v>
      </c>
      <c r="C56" s="32"/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3">
      <c r="A57" s="4" t="s">
        <v>51</v>
      </c>
      <c r="B57" s="18"/>
      <c r="C57" s="18"/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3">
      <c r="A58" s="4" t="s">
        <v>52</v>
      </c>
      <c r="B58" s="18" t="s">
        <v>651</v>
      </c>
      <c r="C58" s="18"/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3">
      <c r="A59" t="s">
        <v>43</v>
      </c>
      <c r="B59" s="6"/>
      <c r="C59" s="6"/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3">
      <c r="A60" t="s">
        <v>44</v>
      </c>
      <c r="B60" s="6"/>
      <c r="C60" s="6"/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3">
      <c r="A61" t="s">
        <v>45</v>
      </c>
      <c r="B61" s="6"/>
      <c r="C61" s="6"/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3">
      <c r="A62" t="s">
        <v>46</v>
      </c>
      <c r="B62" s="6"/>
      <c r="C62" s="6"/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3">
      <c r="A63" t="s">
        <v>47</v>
      </c>
      <c r="B63" s="6"/>
      <c r="C63" s="6"/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3">
      <c r="A64" t="s">
        <v>48</v>
      </c>
      <c r="B64" s="6"/>
      <c r="C64" s="6"/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s="44" customFormat="1" x14ac:dyDescent="0.3">
      <c r="A65" s="188" t="s">
        <v>593</v>
      </c>
      <c r="B65" s="189"/>
      <c r="C65" s="189"/>
    </row>
    <row r="66" spans="1:25" s="43" customFormat="1" x14ac:dyDescent="0.3">
      <c r="A66" s="43" t="s">
        <v>583</v>
      </c>
      <c r="B66" s="43" t="s">
        <v>582</v>
      </c>
      <c r="E66" s="43">
        <v>1</v>
      </c>
      <c r="F66" s="43">
        <v>1</v>
      </c>
      <c r="H66" s="43">
        <v>12</v>
      </c>
      <c r="K66" s="43">
        <v>7</v>
      </c>
      <c r="M66" s="43">
        <v>55</v>
      </c>
      <c r="N66" s="43">
        <v>10</v>
      </c>
      <c r="X66" s="43">
        <v>1</v>
      </c>
    </row>
    <row r="67" spans="1:25" s="43" customFormat="1" x14ac:dyDescent="0.3">
      <c r="A67" s="43" t="s">
        <v>611</v>
      </c>
      <c r="B67" s="45" t="s">
        <v>581</v>
      </c>
      <c r="D67" s="43">
        <v>65.7</v>
      </c>
      <c r="E67" s="43">
        <v>10</v>
      </c>
      <c r="F67" s="43">
        <v>58</v>
      </c>
      <c r="G67" s="43">
        <v>32</v>
      </c>
      <c r="I67" s="43">
        <v>39</v>
      </c>
      <c r="J67" s="43">
        <v>55</v>
      </c>
      <c r="K67" s="43">
        <v>54</v>
      </c>
      <c r="L67" s="43">
        <v>45</v>
      </c>
      <c r="M67" s="43">
        <v>15</v>
      </c>
      <c r="N67" s="43">
        <v>22</v>
      </c>
      <c r="O67" s="43">
        <v>2</v>
      </c>
      <c r="P67" s="43">
        <v>10</v>
      </c>
      <c r="R67" s="43">
        <v>3</v>
      </c>
      <c r="T67" s="43">
        <v>69.599999999999994</v>
      </c>
      <c r="V67" s="43">
        <v>51</v>
      </c>
      <c r="W67" s="43">
        <v>24</v>
      </c>
      <c r="X67" s="43">
        <v>54</v>
      </c>
      <c r="Y67" s="43">
        <v>70</v>
      </c>
    </row>
    <row r="69" spans="1:25" x14ac:dyDescent="0.3">
      <c r="A69" s="166" t="s">
        <v>623</v>
      </c>
      <c r="B69" s="167"/>
      <c r="C69" s="168"/>
    </row>
    <row r="70" spans="1:25" x14ac:dyDescent="0.3">
      <c r="A70" s="169"/>
      <c r="B70" s="170"/>
      <c r="C70" s="171"/>
    </row>
    <row r="71" spans="1:25" x14ac:dyDescent="0.3">
      <c r="A71" s="169"/>
      <c r="B71" s="170"/>
      <c r="C71" s="171"/>
    </row>
    <row r="72" spans="1:25" s="43" customFormat="1" x14ac:dyDescent="0.3">
      <c r="A72" s="172"/>
      <c r="B72" s="173"/>
      <c r="C72" s="174"/>
    </row>
    <row r="73" spans="1:25" x14ac:dyDescent="0.3">
      <c r="A73" s="175"/>
      <c r="B73" s="176"/>
      <c r="C73" s="177"/>
    </row>
    <row r="74" spans="1:25" x14ac:dyDescent="0.3">
      <c r="A74" s="69" t="s">
        <v>619</v>
      </c>
    </row>
    <row r="75" spans="1:25" x14ac:dyDescent="0.3">
      <c r="A75" s="69" t="s">
        <v>620</v>
      </c>
    </row>
    <row r="77" spans="1:25" ht="15" customHeight="1" x14ac:dyDescent="0.3">
      <c r="A77" s="166" t="s">
        <v>639</v>
      </c>
      <c r="B77" s="167"/>
      <c r="C77" s="168"/>
    </row>
    <row r="78" spans="1:25" ht="15" customHeight="1" x14ac:dyDescent="0.3">
      <c r="A78" s="185"/>
      <c r="B78" s="186"/>
      <c r="C78" s="187"/>
    </row>
    <row r="79" spans="1:25" ht="15" customHeight="1" x14ac:dyDescent="0.3">
      <c r="A79" s="69" t="s">
        <v>640</v>
      </c>
      <c r="B79" s="6"/>
      <c r="C79" s="6"/>
    </row>
    <row r="80" spans="1:25" x14ac:dyDescent="0.3">
      <c r="B80" s="6"/>
      <c r="C80" s="6"/>
    </row>
    <row r="81" spans="1:3" x14ac:dyDescent="0.3">
      <c r="A81" s="157" t="s">
        <v>621</v>
      </c>
      <c r="B81" s="158"/>
      <c r="C81" s="159"/>
    </row>
    <row r="82" spans="1:3" x14ac:dyDescent="0.3">
      <c r="A82" s="160"/>
      <c r="B82" s="161"/>
      <c r="C82" s="162"/>
    </row>
    <row r="83" spans="1:3" x14ac:dyDescent="0.3">
      <c r="A83" s="163"/>
      <c r="B83" s="164"/>
      <c r="C83" s="165"/>
    </row>
    <row r="84" spans="1:3" x14ac:dyDescent="0.3">
      <c r="A84" s="69" t="s">
        <v>622</v>
      </c>
      <c r="B84" s="6"/>
      <c r="C84" s="6"/>
    </row>
  </sheetData>
  <sheetProtection password="E334" sheet="1" objects="1" scenarios="1"/>
  <mergeCells count="9">
    <mergeCell ref="A81:C83"/>
    <mergeCell ref="A69:C73"/>
    <mergeCell ref="A3:C3"/>
    <mergeCell ref="A65:C65"/>
    <mergeCell ref="A1:A2"/>
    <mergeCell ref="B1:C1"/>
    <mergeCell ref="B2:C2"/>
    <mergeCell ref="A77:C78"/>
    <mergeCell ref="B54:B55"/>
  </mergeCells>
  <hyperlinks>
    <hyperlink ref="A81:C83" r:id="rId1" display="Мы выбираем мир без насилия, здоровье и жизнь! " xr:uid="{00000000-0004-0000-0600-000000000000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81"/>
  <sheetViews>
    <sheetView workbookViewId="0">
      <pane xSplit="3" ySplit="2" topLeftCell="D42" activePane="bottomRight" state="frozen"/>
      <selection pane="topRight" activeCell="D1" sqref="D1"/>
      <selection pane="bottomLeft" activeCell="A3" sqref="A3"/>
      <selection pane="bottomRight" activeCell="I8" sqref="I8"/>
    </sheetView>
  </sheetViews>
  <sheetFormatPr defaultRowHeight="14.4" x14ac:dyDescent="0.3"/>
  <cols>
    <col min="1" max="1" width="25.88671875" customWidth="1"/>
    <col min="2" max="2" width="11" style="6" customWidth="1"/>
    <col min="3" max="3" width="9.109375" style="6"/>
  </cols>
  <sheetData>
    <row r="1" spans="1:48" s="1" customFormat="1" x14ac:dyDescent="0.3">
      <c r="A1" s="178"/>
      <c r="B1" s="181" t="s">
        <v>612</v>
      </c>
      <c r="C1" s="181"/>
      <c r="D1" s="156" t="s">
        <v>343</v>
      </c>
      <c r="E1" s="156"/>
      <c r="F1" s="156"/>
      <c r="G1" s="156" t="s">
        <v>333</v>
      </c>
      <c r="H1" s="156"/>
      <c r="I1" s="156" t="s">
        <v>337</v>
      </c>
      <c r="J1" s="156"/>
      <c r="K1" s="156"/>
      <c r="L1" s="156" t="s">
        <v>338</v>
      </c>
      <c r="M1" s="156"/>
      <c r="N1" s="156" t="s">
        <v>339</v>
      </c>
      <c r="O1" s="156"/>
      <c r="P1" s="156"/>
      <c r="Q1" s="1" t="s">
        <v>340</v>
      </c>
      <c r="R1" s="1" t="s">
        <v>341</v>
      </c>
      <c r="S1" s="1" t="s">
        <v>404</v>
      </c>
      <c r="T1" s="156" t="s">
        <v>408</v>
      </c>
      <c r="U1" s="156"/>
      <c r="V1" s="156"/>
      <c r="W1" s="156"/>
      <c r="X1" s="1" t="s">
        <v>412</v>
      </c>
      <c r="Y1" s="1" t="s">
        <v>413</v>
      </c>
      <c r="Z1" s="1" t="s">
        <v>415</v>
      </c>
      <c r="AA1" s="1" t="s">
        <v>417</v>
      </c>
      <c r="AB1" s="1" t="s">
        <v>419</v>
      </c>
      <c r="AC1" s="156" t="s">
        <v>420</v>
      </c>
      <c r="AD1" s="156"/>
      <c r="AE1" s="1" t="s">
        <v>424</v>
      </c>
      <c r="AF1" s="156" t="s">
        <v>425</v>
      </c>
      <c r="AG1" s="156"/>
      <c r="AH1" s="1" t="s">
        <v>427</v>
      </c>
      <c r="AI1" s="1" t="s">
        <v>298</v>
      </c>
      <c r="AJ1" s="156" t="s">
        <v>428</v>
      </c>
      <c r="AK1" s="156"/>
      <c r="AL1" s="1" t="s">
        <v>429</v>
      </c>
      <c r="AM1" s="1" t="s">
        <v>430</v>
      </c>
      <c r="AN1" s="1" t="s">
        <v>431</v>
      </c>
      <c r="AO1" s="1" t="s">
        <v>432</v>
      </c>
      <c r="AP1" s="1" t="s">
        <v>433</v>
      </c>
      <c r="AQ1" s="156" t="s">
        <v>434</v>
      </c>
      <c r="AR1" s="156"/>
      <c r="AS1" s="1" t="s">
        <v>435</v>
      </c>
      <c r="AT1" s="1" t="s">
        <v>436</v>
      </c>
      <c r="AU1" s="1" t="s">
        <v>609</v>
      </c>
      <c r="AV1" s="1" t="s">
        <v>96</v>
      </c>
    </row>
    <row r="2" spans="1:48" x14ac:dyDescent="0.3">
      <c r="A2" s="179"/>
      <c r="B2" s="180" t="s">
        <v>613</v>
      </c>
      <c r="C2" s="180"/>
      <c r="D2" s="9" t="s">
        <v>344</v>
      </c>
      <c r="E2" s="9" t="s">
        <v>106</v>
      </c>
      <c r="F2" s="9" t="s">
        <v>345</v>
      </c>
      <c r="G2" s="12" t="s">
        <v>334</v>
      </c>
      <c r="H2" s="9" t="s">
        <v>282</v>
      </c>
      <c r="I2" s="12" t="s">
        <v>335</v>
      </c>
      <c r="J2" s="9" t="s">
        <v>80</v>
      </c>
      <c r="K2" s="26" t="s">
        <v>336</v>
      </c>
      <c r="L2" s="12" t="s">
        <v>335</v>
      </c>
      <c r="M2" s="9" t="s">
        <v>80</v>
      </c>
      <c r="N2" s="12" t="s">
        <v>335</v>
      </c>
      <c r="O2" s="9" t="s">
        <v>80</v>
      </c>
      <c r="P2" s="26" t="s">
        <v>336</v>
      </c>
      <c r="Q2" s="12" t="s">
        <v>334</v>
      </c>
      <c r="R2" s="9" t="s">
        <v>80</v>
      </c>
      <c r="S2" s="26" t="s">
        <v>336</v>
      </c>
      <c r="T2" s="25" t="s">
        <v>416</v>
      </c>
      <c r="U2" s="11" t="s">
        <v>409</v>
      </c>
      <c r="V2" s="12" t="s">
        <v>410</v>
      </c>
      <c r="W2" s="11" t="s">
        <v>411</v>
      </c>
      <c r="X2" s="25"/>
      <c r="Y2" s="24" t="s">
        <v>414</v>
      </c>
      <c r="Z2" s="25" t="s">
        <v>422</v>
      </c>
      <c r="AA2" s="9" t="s">
        <v>418</v>
      </c>
      <c r="AB2" s="25" t="s">
        <v>422</v>
      </c>
      <c r="AC2" s="12" t="s">
        <v>421</v>
      </c>
      <c r="AD2" s="25" t="s">
        <v>423</v>
      </c>
      <c r="AE2" s="25" t="s">
        <v>422</v>
      </c>
      <c r="AF2" s="25" t="s">
        <v>423</v>
      </c>
      <c r="AG2" s="25" t="s">
        <v>426</v>
      </c>
      <c r="AH2" s="26" t="s">
        <v>336</v>
      </c>
      <c r="AI2" s="26" t="s">
        <v>336</v>
      </c>
      <c r="AJ2" s="12" t="s">
        <v>334</v>
      </c>
      <c r="AK2" s="9" t="s">
        <v>282</v>
      </c>
      <c r="AL2" s="12" t="s">
        <v>334</v>
      </c>
      <c r="AM2" s="25" t="s">
        <v>423</v>
      </c>
      <c r="AN2" s="25"/>
      <c r="AO2" s="9" t="s">
        <v>80</v>
      </c>
      <c r="AP2" s="9" t="s">
        <v>282</v>
      </c>
      <c r="AQ2" s="12" t="s">
        <v>335</v>
      </c>
      <c r="AR2" s="9" t="s">
        <v>80</v>
      </c>
      <c r="AS2" s="25" t="s">
        <v>423</v>
      </c>
      <c r="AT2" s="11" t="s">
        <v>437</v>
      </c>
      <c r="AU2" s="67" t="s">
        <v>150</v>
      </c>
      <c r="AV2" s="17" t="s">
        <v>100</v>
      </c>
    </row>
    <row r="3" spans="1:48" x14ac:dyDescent="0.3">
      <c r="A3" s="182" t="s">
        <v>521</v>
      </c>
      <c r="B3" s="183"/>
      <c r="C3" s="18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5"/>
      <c r="AV3" s="74"/>
    </row>
    <row r="4" spans="1:48" s="38" customFormat="1" x14ac:dyDescent="0.3">
      <c r="A4" s="28" t="s">
        <v>1</v>
      </c>
      <c r="B4" s="40" t="s">
        <v>31</v>
      </c>
      <c r="C4" s="40" t="s">
        <v>470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V4" s="28"/>
    </row>
    <row r="5" spans="1:48" x14ac:dyDescent="0.3">
      <c r="A5" t="s">
        <v>5</v>
      </c>
      <c r="B5" s="6" t="s">
        <v>636</v>
      </c>
      <c r="D5">
        <v>12.46</v>
      </c>
      <c r="E5">
        <v>8.0500000000000007</v>
      </c>
      <c r="F5">
        <v>11.42</v>
      </c>
      <c r="G5">
        <v>87.71</v>
      </c>
      <c r="H5">
        <v>5.89</v>
      </c>
      <c r="I5">
        <v>85.95</v>
      </c>
      <c r="J5">
        <v>7.3</v>
      </c>
      <c r="K5">
        <v>7.7</v>
      </c>
      <c r="L5">
        <v>92.06</v>
      </c>
      <c r="M5">
        <v>10.35</v>
      </c>
      <c r="N5">
        <v>92.21</v>
      </c>
      <c r="O5">
        <v>7.3</v>
      </c>
      <c r="P5">
        <v>8.86</v>
      </c>
      <c r="Q5">
        <v>91.71</v>
      </c>
      <c r="R5">
        <v>7.64</v>
      </c>
      <c r="S5">
        <v>8.81</v>
      </c>
      <c r="T5">
        <v>5.27</v>
      </c>
      <c r="U5">
        <v>82.65</v>
      </c>
      <c r="V5">
        <v>90.8</v>
      </c>
      <c r="W5">
        <v>94.46</v>
      </c>
      <c r="X5">
        <v>11.24</v>
      </c>
      <c r="Y5">
        <v>52.58</v>
      </c>
      <c r="Z5">
        <v>9.8699999999999992</v>
      </c>
      <c r="AA5">
        <v>5.44</v>
      </c>
      <c r="AB5">
        <v>10.58</v>
      </c>
      <c r="AC5">
        <v>78.89</v>
      </c>
      <c r="AD5">
        <v>9.94</v>
      </c>
      <c r="AE5">
        <v>11.36</v>
      </c>
      <c r="AF5">
        <v>6.23</v>
      </c>
      <c r="AG5">
        <v>8.17</v>
      </c>
      <c r="AH5">
        <v>9.8699999999999992</v>
      </c>
      <c r="AI5">
        <v>6.04</v>
      </c>
      <c r="AJ5">
        <v>85.55</v>
      </c>
      <c r="AK5">
        <v>11.3</v>
      </c>
      <c r="AL5">
        <v>78.650000000000006</v>
      </c>
      <c r="AM5">
        <v>7.96</v>
      </c>
      <c r="AN5">
        <v>11.9</v>
      </c>
      <c r="AO5">
        <v>7.74</v>
      </c>
      <c r="AP5">
        <v>9.93</v>
      </c>
      <c r="AQ5">
        <v>65.11</v>
      </c>
      <c r="AR5">
        <v>7.79</v>
      </c>
      <c r="AS5">
        <v>9</v>
      </c>
      <c r="AT5">
        <v>85.08</v>
      </c>
      <c r="AU5">
        <v>87.67</v>
      </c>
      <c r="AV5">
        <v>73.319999999999993</v>
      </c>
    </row>
    <row r="6" spans="1:48" x14ac:dyDescent="0.3">
      <c r="A6" t="s">
        <v>0</v>
      </c>
      <c r="B6" s="6" t="s">
        <v>655</v>
      </c>
      <c r="D6">
        <v>251</v>
      </c>
      <c r="E6">
        <v>318</v>
      </c>
      <c r="F6">
        <v>296</v>
      </c>
      <c r="G6">
        <v>36</v>
      </c>
      <c r="H6">
        <v>292</v>
      </c>
      <c r="I6">
        <v>43</v>
      </c>
      <c r="J6">
        <v>253</v>
      </c>
      <c r="K6">
        <v>305</v>
      </c>
      <c r="L6">
        <v>23</v>
      </c>
      <c r="M6">
        <v>233</v>
      </c>
      <c r="N6">
        <v>23</v>
      </c>
      <c r="O6">
        <v>279</v>
      </c>
      <c r="P6">
        <v>298</v>
      </c>
      <c r="Q6">
        <v>25</v>
      </c>
      <c r="R6">
        <v>271</v>
      </c>
      <c r="S6">
        <v>345</v>
      </c>
      <c r="T6">
        <v>508</v>
      </c>
      <c r="U6">
        <v>67</v>
      </c>
      <c r="V6">
        <v>26</v>
      </c>
      <c r="W6">
        <v>15</v>
      </c>
      <c r="X6">
        <v>282</v>
      </c>
      <c r="Y6">
        <v>288</v>
      </c>
      <c r="Z6">
        <v>274</v>
      </c>
      <c r="AA6">
        <v>313</v>
      </c>
      <c r="AB6">
        <v>247</v>
      </c>
      <c r="AC6">
        <v>80</v>
      </c>
      <c r="AD6">
        <v>335</v>
      </c>
      <c r="AE6">
        <v>354</v>
      </c>
      <c r="AF6">
        <v>525</v>
      </c>
      <c r="AG6">
        <v>475</v>
      </c>
      <c r="AH6">
        <v>333</v>
      </c>
      <c r="AI6">
        <v>392</v>
      </c>
      <c r="AJ6">
        <v>44</v>
      </c>
      <c r="AK6">
        <v>285</v>
      </c>
      <c r="AL6">
        <v>70</v>
      </c>
      <c r="AM6">
        <v>315</v>
      </c>
      <c r="AN6">
        <v>310</v>
      </c>
      <c r="AO6">
        <v>295</v>
      </c>
      <c r="AP6">
        <v>265</v>
      </c>
      <c r="AQ6">
        <v>101</v>
      </c>
      <c r="AR6">
        <v>276</v>
      </c>
      <c r="AS6">
        <v>272</v>
      </c>
      <c r="AT6">
        <v>48</v>
      </c>
      <c r="AU6">
        <v>42</v>
      </c>
      <c r="AV6">
        <v>93</v>
      </c>
    </row>
    <row r="7" spans="1:48" x14ac:dyDescent="0.3">
      <c r="A7" t="s">
        <v>6</v>
      </c>
      <c r="B7" s="6" t="s">
        <v>637</v>
      </c>
      <c r="C7" s="6" t="s">
        <v>555</v>
      </c>
      <c r="D7" s="35">
        <v>10.39</v>
      </c>
      <c r="E7" s="35">
        <v>12.01</v>
      </c>
      <c r="F7" s="35">
        <v>10.4</v>
      </c>
      <c r="G7">
        <v>2.97</v>
      </c>
      <c r="H7" s="39">
        <v>26.63</v>
      </c>
      <c r="I7">
        <v>3.46</v>
      </c>
      <c r="J7" s="36">
        <v>19.96</v>
      </c>
      <c r="K7" s="35">
        <v>15.98</v>
      </c>
      <c r="L7">
        <v>3.15</v>
      </c>
      <c r="M7" s="39">
        <v>22.98</v>
      </c>
      <c r="N7">
        <v>2.13</v>
      </c>
      <c r="O7" s="39">
        <v>21.93</v>
      </c>
      <c r="P7" s="35">
        <v>12.37</v>
      </c>
      <c r="Q7">
        <v>2.58</v>
      </c>
      <c r="R7" s="35">
        <v>12.66</v>
      </c>
      <c r="S7" s="35">
        <v>15.8</v>
      </c>
      <c r="T7" s="39">
        <v>26.08</v>
      </c>
      <c r="U7">
        <v>4.37</v>
      </c>
      <c r="V7">
        <v>2.7</v>
      </c>
      <c r="W7">
        <v>2.2599999999999998</v>
      </c>
      <c r="X7" s="35">
        <v>14.14</v>
      </c>
      <c r="Y7">
        <v>0.06</v>
      </c>
      <c r="Z7">
        <v>5.97</v>
      </c>
      <c r="AA7">
        <v>7.61</v>
      </c>
      <c r="AB7">
        <v>3.99</v>
      </c>
      <c r="AC7">
        <v>1.82</v>
      </c>
      <c r="AD7">
        <v>8.98</v>
      </c>
      <c r="AE7">
        <v>7.83</v>
      </c>
      <c r="AF7">
        <v>5.84</v>
      </c>
      <c r="AG7">
        <v>6.71</v>
      </c>
      <c r="AH7" s="36">
        <v>19.77</v>
      </c>
      <c r="AI7" s="36">
        <v>18.07</v>
      </c>
      <c r="AJ7">
        <v>3.29</v>
      </c>
      <c r="AK7" s="36">
        <v>19.93</v>
      </c>
      <c r="AL7">
        <v>3.75</v>
      </c>
      <c r="AM7" s="35">
        <v>10.63</v>
      </c>
      <c r="AN7" s="35">
        <v>11.43</v>
      </c>
      <c r="AO7" s="39">
        <v>22.77</v>
      </c>
      <c r="AP7">
        <v>9</v>
      </c>
      <c r="AQ7">
        <v>5.56</v>
      </c>
      <c r="AR7" s="35">
        <v>9.11</v>
      </c>
      <c r="AS7">
        <v>6.73</v>
      </c>
      <c r="AT7">
        <v>1.18</v>
      </c>
      <c r="AU7">
        <v>2.71</v>
      </c>
      <c r="AV7">
        <v>5.6</v>
      </c>
    </row>
    <row r="8" spans="1:48" x14ac:dyDescent="0.3">
      <c r="A8" t="s">
        <v>7</v>
      </c>
      <c r="B8" s="6" t="s">
        <v>455</v>
      </c>
      <c r="D8">
        <v>3.26</v>
      </c>
      <c r="E8" s="36">
        <v>17.27</v>
      </c>
      <c r="F8">
        <v>2.12</v>
      </c>
      <c r="G8">
        <v>0.79</v>
      </c>
      <c r="H8">
        <v>5.48</v>
      </c>
      <c r="I8">
        <v>1.1200000000000001</v>
      </c>
      <c r="J8">
        <v>4.3600000000000003</v>
      </c>
      <c r="K8" s="36">
        <v>14.54</v>
      </c>
      <c r="L8">
        <v>0.64</v>
      </c>
      <c r="M8">
        <v>4.07</v>
      </c>
      <c r="N8">
        <v>0.52</v>
      </c>
      <c r="O8">
        <v>4.78</v>
      </c>
      <c r="P8" s="36">
        <v>17.77</v>
      </c>
      <c r="Q8">
        <v>0.66</v>
      </c>
      <c r="R8">
        <v>7.04</v>
      </c>
      <c r="S8" s="36">
        <v>14.87</v>
      </c>
      <c r="T8" s="39">
        <v>36.24</v>
      </c>
      <c r="U8">
        <v>4.01</v>
      </c>
      <c r="V8">
        <v>0.2</v>
      </c>
      <c r="W8">
        <v>0.24</v>
      </c>
      <c r="X8" s="35">
        <v>12.89</v>
      </c>
      <c r="Y8">
        <v>0.06</v>
      </c>
      <c r="Z8">
        <v>13</v>
      </c>
      <c r="AA8">
        <v>8.36</v>
      </c>
      <c r="AB8">
        <v>1.24</v>
      </c>
      <c r="AC8">
        <v>0.75</v>
      </c>
      <c r="AD8">
        <v>4.24</v>
      </c>
      <c r="AE8" s="35">
        <v>9.8800000000000008</v>
      </c>
      <c r="AF8" s="39">
        <v>36.31</v>
      </c>
      <c r="AG8" s="39">
        <v>32.380000000000003</v>
      </c>
      <c r="AH8" s="36">
        <v>14.59</v>
      </c>
      <c r="AI8" s="39">
        <v>25.27</v>
      </c>
      <c r="AJ8">
        <v>0.73</v>
      </c>
      <c r="AK8">
        <v>6.03</v>
      </c>
      <c r="AL8">
        <v>0.94</v>
      </c>
      <c r="AM8" s="35">
        <v>12.75</v>
      </c>
      <c r="AN8">
        <v>5.85</v>
      </c>
      <c r="AO8" s="35">
        <v>7.24</v>
      </c>
      <c r="AP8">
        <v>4.28</v>
      </c>
      <c r="AQ8">
        <v>1.68</v>
      </c>
      <c r="AR8" s="35">
        <v>7.43</v>
      </c>
      <c r="AS8">
        <v>5.91</v>
      </c>
      <c r="AT8">
        <v>0.69</v>
      </c>
      <c r="AU8">
        <v>0.11</v>
      </c>
      <c r="AV8">
        <v>2.12</v>
      </c>
    </row>
    <row r="9" spans="1:48" x14ac:dyDescent="0.3">
      <c r="A9" t="s">
        <v>8</v>
      </c>
      <c r="B9" s="6" t="s">
        <v>635</v>
      </c>
      <c r="D9">
        <v>63.95</v>
      </c>
      <c r="E9">
        <v>56.63</v>
      </c>
      <c r="F9">
        <v>68.61</v>
      </c>
      <c r="G9">
        <v>6.33</v>
      </c>
      <c r="H9">
        <v>50.64</v>
      </c>
      <c r="I9">
        <v>7.02</v>
      </c>
      <c r="J9">
        <v>55.82</v>
      </c>
      <c r="K9">
        <v>55.17</v>
      </c>
      <c r="L9">
        <v>2.65</v>
      </c>
      <c r="M9">
        <v>47.75</v>
      </c>
      <c r="N9">
        <v>3.67</v>
      </c>
      <c r="O9">
        <v>52.1</v>
      </c>
      <c r="P9">
        <v>54.99</v>
      </c>
      <c r="Q9">
        <v>3.65</v>
      </c>
      <c r="R9">
        <v>60.56</v>
      </c>
      <c r="S9">
        <v>52.29</v>
      </c>
      <c r="T9">
        <v>28.09</v>
      </c>
      <c r="U9">
        <v>5.33</v>
      </c>
      <c r="V9">
        <v>4.9000000000000004</v>
      </c>
      <c r="W9">
        <v>2.1</v>
      </c>
      <c r="X9">
        <v>53.99</v>
      </c>
      <c r="Y9">
        <v>12.65</v>
      </c>
      <c r="Z9">
        <v>65.53</v>
      </c>
      <c r="AA9">
        <v>74.97</v>
      </c>
      <c r="AB9">
        <v>80.59</v>
      </c>
      <c r="AC9">
        <v>17.77</v>
      </c>
      <c r="AD9">
        <v>71.62</v>
      </c>
      <c r="AE9">
        <v>64.930000000000007</v>
      </c>
      <c r="AF9">
        <v>49.29</v>
      </c>
      <c r="AG9">
        <v>50.5</v>
      </c>
      <c r="AH9">
        <v>49.9</v>
      </c>
      <c r="AI9">
        <v>41.35</v>
      </c>
      <c r="AJ9">
        <v>8.41</v>
      </c>
      <c r="AK9">
        <v>52.04</v>
      </c>
      <c r="AL9">
        <v>14.89</v>
      </c>
      <c r="AM9">
        <v>60.73</v>
      </c>
      <c r="AN9">
        <v>65.37</v>
      </c>
      <c r="AO9">
        <v>50.22</v>
      </c>
      <c r="AP9">
        <v>68.92</v>
      </c>
      <c r="AQ9">
        <v>24.45</v>
      </c>
      <c r="AR9">
        <v>63.94</v>
      </c>
      <c r="AS9">
        <v>68.73</v>
      </c>
      <c r="AT9">
        <v>11.29</v>
      </c>
      <c r="AU9">
        <v>7.49</v>
      </c>
      <c r="AV9">
        <v>17.309999999999999</v>
      </c>
    </row>
    <row r="10" spans="1:48" x14ac:dyDescent="0.3">
      <c r="A10" t="s">
        <v>33</v>
      </c>
      <c r="B10" s="6" t="s">
        <v>468</v>
      </c>
      <c r="D10" s="36">
        <v>25.3</v>
      </c>
      <c r="E10" s="36">
        <v>27.2</v>
      </c>
      <c r="F10" s="36">
        <v>26.2</v>
      </c>
      <c r="G10">
        <v>3.3</v>
      </c>
      <c r="H10" s="36">
        <v>26.7</v>
      </c>
      <c r="I10">
        <v>2.1</v>
      </c>
      <c r="J10" s="35">
        <v>13.6</v>
      </c>
      <c r="K10" s="36">
        <v>21.1</v>
      </c>
      <c r="L10">
        <v>1.6</v>
      </c>
      <c r="M10" s="39">
        <v>37.700000000000003</v>
      </c>
      <c r="N10">
        <v>2.8</v>
      </c>
      <c r="O10" s="35">
        <v>10.4</v>
      </c>
      <c r="P10" s="39">
        <v>41.9</v>
      </c>
      <c r="Q10">
        <v>1.6</v>
      </c>
      <c r="R10" s="39">
        <v>40.299999999999997</v>
      </c>
      <c r="S10" s="39">
        <v>39.799999999999997</v>
      </c>
      <c r="T10" s="35">
        <v>12.2</v>
      </c>
      <c r="U10">
        <v>3.3</v>
      </c>
      <c r="V10">
        <v>3.3</v>
      </c>
      <c r="W10">
        <v>2</v>
      </c>
      <c r="X10" s="39">
        <v>34.9</v>
      </c>
      <c r="Y10">
        <v>0</v>
      </c>
      <c r="Z10" s="39">
        <v>33.9</v>
      </c>
      <c r="AA10" s="36">
        <v>26.3</v>
      </c>
      <c r="AB10" s="39">
        <v>53.1</v>
      </c>
      <c r="AC10">
        <v>2</v>
      </c>
      <c r="AD10" s="35">
        <v>14.1</v>
      </c>
      <c r="AE10" s="36">
        <v>21.1</v>
      </c>
      <c r="AF10" s="36">
        <v>20.8</v>
      </c>
      <c r="AG10" s="36">
        <v>20.2</v>
      </c>
      <c r="AH10" s="39">
        <v>38</v>
      </c>
      <c r="AI10" s="35">
        <v>11.8</v>
      </c>
      <c r="AJ10">
        <v>6.8</v>
      </c>
      <c r="AK10" s="39">
        <v>29.8</v>
      </c>
      <c r="AL10">
        <v>8</v>
      </c>
      <c r="AM10" s="39">
        <v>40.299999999999997</v>
      </c>
      <c r="AN10">
        <v>3.9</v>
      </c>
      <c r="AO10">
        <v>7.4</v>
      </c>
      <c r="AP10" s="39">
        <v>42.5</v>
      </c>
      <c r="AQ10" s="35">
        <v>14</v>
      </c>
      <c r="AR10" s="39">
        <v>37</v>
      </c>
      <c r="AS10" s="39">
        <v>45.7</v>
      </c>
      <c r="AT10">
        <v>3.3</v>
      </c>
      <c r="AU10">
        <v>6.9</v>
      </c>
      <c r="AV10">
        <v>11</v>
      </c>
    </row>
    <row r="11" spans="1:48" x14ac:dyDescent="0.3">
      <c r="A11" t="s">
        <v>32</v>
      </c>
      <c r="D11">
        <v>0.64</v>
      </c>
      <c r="E11">
        <v>10.34</v>
      </c>
      <c r="G11">
        <v>0.85</v>
      </c>
      <c r="H11">
        <v>7.27</v>
      </c>
      <c r="L11">
        <v>0.3</v>
      </c>
      <c r="M11">
        <v>1.71</v>
      </c>
      <c r="N11">
        <v>0.87</v>
      </c>
      <c r="O11">
        <v>7.27</v>
      </c>
      <c r="Q11">
        <v>2.0499999999999998</v>
      </c>
      <c r="R11">
        <v>4.09</v>
      </c>
      <c r="T11">
        <v>6.79</v>
      </c>
      <c r="U11">
        <v>0.86</v>
      </c>
      <c r="V11">
        <v>1.6</v>
      </c>
      <c r="W11">
        <v>0.1</v>
      </c>
      <c r="X11">
        <v>10.34</v>
      </c>
      <c r="Y11">
        <v>12.65</v>
      </c>
      <c r="Z11">
        <v>2.38</v>
      </c>
      <c r="AB11">
        <v>2.17</v>
      </c>
      <c r="AC11">
        <v>1.7</v>
      </c>
      <c r="AD11">
        <v>3.39</v>
      </c>
      <c r="AE11">
        <v>3.21</v>
      </c>
      <c r="AF11">
        <v>28.49</v>
      </c>
      <c r="AH11">
        <v>0.64</v>
      </c>
      <c r="AI11">
        <v>0.67</v>
      </c>
      <c r="AM11">
        <v>1.71</v>
      </c>
      <c r="AP11">
        <v>4.09</v>
      </c>
      <c r="AR11">
        <v>1.71</v>
      </c>
      <c r="AT11">
        <v>7.99</v>
      </c>
      <c r="AU11">
        <v>0.25</v>
      </c>
      <c r="AV11">
        <v>6.3</v>
      </c>
    </row>
    <row r="12" spans="1:48" s="38" customFormat="1" x14ac:dyDescent="0.3">
      <c r="A12" s="28" t="s">
        <v>2</v>
      </c>
      <c r="B12" s="29"/>
      <c r="C12" s="29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28"/>
    </row>
    <row r="13" spans="1:48" x14ac:dyDescent="0.3">
      <c r="A13" t="s">
        <v>9</v>
      </c>
      <c r="B13" s="6">
        <v>1000</v>
      </c>
      <c r="C13" s="6">
        <v>2500</v>
      </c>
      <c r="D13" s="36">
        <v>443</v>
      </c>
      <c r="E13">
        <v>148</v>
      </c>
      <c r="F13" s="35">
        <v>265</v>
      </c>
      <c r="G13">
        <v>138</v>
      </c>
      <c r="H13" s="39">
        <v>1140</v>
      </c>
      <c r="I13" s="35">
        <v>208</v>
      </c>
      <c r="J13" s="39">
        <v>1784</v>
      </c>
      <c r="K13" s="39">
        <v>1516</v>
      </c>
      <c r="L13">
        <v>177</v>
      </c>
      <c r="M13" s="39">
        <v>2240</v>
      </c>
      <c r="N13">
        <v>67</v>
      </c>
      <c r="O13" s="39">
        <v>1246</v>
      </c>
      <c r="P13" s="34">
        <v>709</v>
      </c>
      <c r="Q13">
        <v>160</v>
      </c>
      <c r="R13" s="39">
        <v>1990</v>
      </c>
      <c r="S13" s="39">
        <v>1196</v>
      </c>
      <c r="T13" s="35">
        <v>266</v>
      </c>
      <c r="U13">
        <v>58</v>
      </c>
      <c r="V13">
        <v>103</v>
      </c>
      <c r="W13">
        <v>74</v>
      </c>
      <c r="X13" s="35">
        <v>229</v>
      </c>
      <c r="Y13">
        <v>11</v>
      </c>
      <c r="Z13" s="34">
        <v>632</v>
      </c>
      <c r="AA13" s="34">
        <v>834</v>
      </c>
      <c r="AB13" s="39">
        <v>1002</v>
      </c>
      <c r="AC13">
        <v>16</v>
      </c>
      <c r="AD13">
        <v>114</v>
      </c>
      <c r="AE13">
        <v>183</v>
      </c>
      <c r="AF13">
        <v>184</v>
      </c>
      <c r="AG13" s="35">
        <v>252</v>
      </c>
      <c r="AH13" s="34">
        <v>689</v>
      </c>
      <c r="AI13" s="39">
        <v>1767</v>
      </c>
      <c r="AJ13" s="35">
        <v>199</v>
      </c>
      <c r="AK13" s="39">
        <v>1488</v>
      </c>
      <c r="AL13" s="35">
        <v>243</v>
      </c>
      <c r="AM13" s="39">
        <v>1652</v>
      </c>
      <c r="AN13">
        <v>111</v>
      </c>
      <c r="AO13" s="39">
        <v>1139</v>
      </c>
      <c r="AP13" s="39">
        <v>1597</v>
      </c>
      <c r="AQ13" s="36">
        <v>405</v>
      </c>
      <c r="AR13" s="39">
        <v>1890</v>
      </c>
      <c r="AS13" s="39">
        <v>2132</v>
      </c>
      <c r="AT13">
        <v>56</v>
      </c>
      <c r="AU13" s="36">
        <v>481</v>
      </c>
      <c r="AV13" s="36">
        <v>363</v>
      </c>
    </row>
    <row r="14" spans="1:48" x14ac:dyDescent="0.3">
      <c r="A14" t="s">
        <v>10</v>
      </c>
      <c r="B14" s="6" t="s">
        <v>626</v>
      </c>
      <c r="C14" s="6" t="s">
        <v>634</v>
      </c>
      <c r="D14" s="36">
        <v>9.7100000000000009</v>
      </c>
      <c r="E14" s="36">
        <v>7.8</v>
      </c>
      <c r="F14" s="34">
        <v>14.31</v>
      </c>
      <c r="G14" s="35">
        <v>6.2</v>
      </c>
      <c r="H14" s="39">
        <v>22.04</v>
      </c>
      <c r="I14" s="35">
        <v>6.59</v>
      </c>
      <c r="J14" s="41">
        <v>48.78</v>
      </c>
      <c r="K14" s="34">
        <v>16.329999999999998</v>
      </c>
      <c r="L14">
        <v>3.17</v>
      </c>
      <c r="M14" s="41">
        <v>89.8</v>
      </c>
      <c r="N14">
        <v>1.77</v>
      </c>
      <c r="O14" s="41">
        <v>42.46</v>
      </c>
      <c r="P14" s="34">
        <v>16.32</v>
      </c>
      <c r="Q14">
        <v>1.46</v>
      </c>
      <c r="R14" s="41">
        <v>82.71</v>
      </c>
      <c r="S14" s="39">
        <v>18.54</v>
      </c>
      <c r="T14" s="36">
        <v>9.2100000000000009</v>
      </c>
      <c r="U14">
        <v>1.51</v>
      </c>
      <c r="V14">
        <v>1.46</v>
      </c>
      <c r="W14">
        <v>0.7</v>
      </c>
      <c r="X14" s="39">
        <v>21.14</v>
      </c>
      <c r="Y14">
        <v>0.12</v>
      </c>
      <c r="Z14" s="34">
        <v>11.83</v>
      </c>
      <c r="AA14" s="41">
        <v>43</v>
      </c>
      <c r="AB14" s="36">
        <v>8.32</v>
      </c>
      <c r="AC14">
        <v>0.6</v>
      </c>
      <c r="AD14" s="39">
        <v>19.8</v>
      </c>
      <c r="AE14" s="41">
        <v>41.42</v>
      </c>
      <c r="AF14">
        <v>3.04</v>
      </c>
      <c r="AG14" s="34">
        <v>13.9</v>
      </c>
      <c r="AH14" s="34">
        <v>16.23</v>
      </c>
      <c r="AI14" s="41">
        <v>44.9</v>
      </c>
      <c r="AJ14" s="34">
        <v>11.87</v>
      </c>
      <c r="AK14" s="41">
        <v>87.47</v>
      </c>
      <c r="AL14" s="35">
        <v>5.08</v>
      </c>
      <c r="AM14" s="39">
        <v>28.12</v>
      </c>
      <c r="AN14" s="34">
        <v>11.1</v>
      </c>
      <c r="AO14" s="39">
        <v>32.299999999999997</v>
      </c>
      <c r="AP14" s="39">
        <v>36.799999999999997</v>
      </c>
      <c r="AQ14" s="39">
        <v>17.45</v>
      </c>
      <c r="AR14" s="41">
        <v>123.6</v>
      </c>
      <c r="AS14" s="39">
        <v>37.880000000000003</v>
      </c>
      <c r="AT14">
        <v>0.42</v>
      </c>
      <c r="AU14">
        <v>1.64</v>
      </c>
      <c r="AV14">
        <v>2.63</v>
      </c>
    </row>
    <row r="15" spans="1:48" x14ac:dyDescent="0.3">
      <c r="A15" t="s">
        <v>11</v>
      </c>
      <c r="B15" s="6" t="s">
        <v>627</v>
      </c>
      <c r="C15" s="6">
        <v>350</v>
      </c>
      <c r="D15" s="35">
        <v>171</v>
      </c>
      <c r="E15" s="35">
        <v>152</v>
      </c>
      <c r="F15">
        <v>90</v>
      </c>
      <c r="G15">
        <v>50</v>
      </c>
      <c r="H15" s="41">
        <v>400</v>
      </c>
      <c r="I15">
        <v>55</v>
      </c>
      <c r="J15" s="41">
        <v>451</v>
      </c>
      <c r="K15" s="39">
        <v>256</v>
      </c>
      <c r="L15">
        <v>64</v>
      </c>
      <c r="M15" s="41">
        <v>711</v>
      </c>
      <c r="N15">
        <v>26</v>
      </c>
      <c r="O15" s="41">
        <v>694</v>
      </c>
      <c r="P15" s="39">
        <v>330</v>
      </c>
      <c r="Q15">
        <v>47</v>
      </c>
      <c r="R15" s="39">
        <v>346</v>
      </c>
      <c r="S15" s="41">
        <v>385</v>
      </c>
      <c r="T15" s="41">
        <v>370</v>
      </c>
      <c r="U15">
        <v>49</v>
      </c>
      <c r="V15">
        <v>32</v>
      </c>
      <c r="W15">
        <v>15</v>
      </c>
      <c r="X15" s="35">
        <v>178</v>
      </c>
      <c r="Y15">
        <v>12</v>
      </c>
      <c r="Z15" s="36">
        <v>259</v>
      </c>
      <c r="AA15" s="35">
        <v>120</v>
      </c>
      <c r="AB15">
        <v>60</v>
      </c>
      <c r="AC15">
        <v>43</v>
      </c>
      <c r="AD15" s="36">
        <v>214</v>
      </c>
      <c r="AE15" s="35">
        <v>193</v>
      </c>
      <c r="AF15" s="35">
        <v>183</v>
      </c>
      <c r="AG15" s="35">
        <v>163</v>
      </c>
      <c r="AH15" s="36">
        <v>258</v>
      </c>
      <c r="AI15" s="41">
        <v>440</v>
      </c>
      <c r="AJ15">
        <v>63</v>
      </c>
      <c r="AK15" s="41">
        <v>602</v>
      </c>
      <c r="AL15">
        <v>80</v>
      </c>
      <c r="AM15" s="41">
        <v>428</v>
      </c>
      <c r="AN15" s="36">
        <v>264</v>
      </c>
      <c r="AO15" s="39">
        <v>347</v>
      </c>
      <c r="AP15" s="39">
        <v>270</v>
      </c>
      <c r="AQ15" s="35">
        <v>160</v>
      </c>
      <c r="AR15" s="36">
        <v>220</v>
      </c>
      <c r="AS15" s="41">
        <v>377</v>
      </c>
      <c r="AT15">
        <v>27</v>
      </c>
      <c r="AU15">
        <v>57</v>
      </c>
      <c r="AV15">
        <v>95</v>
      </c>
    </row>
    <row r="16" spans="1:48" x14ac:dyDescent="0.3">
      <c r="A16" t="s">
        <v>12</v>
      </c>
      <c r="B16" s="6" t="s">
        <v>460</v>
      </c>
      <c r="C16" s="6">
        <v>4000</v>
      </c>
      <c r="D16">
        <v>158</v>
      </c>
      <c r="E16" s="35">
        <v>293</v>
      </c>
      <c r="F16">
        <v>176</v>
      </c>
      <c r="G16">
        <v>58</v>
      </c>
      <c r="H16" s="36">
        <v>436</v>
      </c>
      <c r="I16">
        <v>66</v>
      </c>
      <c r="J16" s="34">
        <v>543</v>
      </c>
      <c r="K16" s="35">
        <v>277</v>
      </c>
      <c r="L16">
        <v>56</v>
      </c>
      <c r="M16" s="35">
        <v>274</v>
      </c>
      <c r="N16">
        <v>48</v>
      </c>
      <c r="O16" s="36">
        <v>481</v>
      </c>
      <c r="P16" s="36">
        <v>409</v>
      </c>
      <c r="Q16">
        <v>52</v>
      </c>
      <c r="R16" s="35">
        <v>306</v>
      </c>
      <c r="S16" s="36">
        <v>487</v>
      </c>
      <c r="T16" s="39">
        <v>828</v>
      </c>
      <c r="U16">
        <v>106</v>
      </c>
      <c r="V16">
        <v>43</v>
      </c>
      <c r="W16">
        <v>41</v>
      </c>
      <c r="X16" s="35">
        <v>314</v>
      </c>
      <c r="Y16">
        <v>6</v>
      </c>
      <c r="Z16">
        <v>104</v>
      </c>
      <c r="AA16">
        <v>113</v>
      </c>
      <c r="AB16">
        <v>64</v>
      </c>
      <c r="AC16">
        <v>34</v>
      </c>
      <c r="AD16">
        <v>168</v>
      </c>
      <c r="AE16" s="35">
        <v>268</v>
      </c>
      <c r="AF16">
        <v>213</v>
      </c>
      <c r="AG16">
        <v>110</v>
      </c>
      <c r="AH16" s="34">
        <v>568</v>
      </c>
      <c r="AI16" s="34">
        <v>547</v>
      </c>
      <c r="AJ16">
        <v>60</v>
      </c>
      <c r="AK16" s="35">
        <v>276</v>
      </c>
      <c r="AL16">
        <v>73</v>
      </c>
      <c r="AM16">
        <v>91</v>
      </c>
      <c r="AN16" s="35">
        <v>252</v>
      </c>
      <c r="AO16" s="35">
        <v>313</v>
      </c>
      <c r="AP16">
        <v>148</v>
      </c>
      <c r="AQ16">
        <v>106</v>
      </c>
      <c r="AR16">
        <v>201</v>
      </c>
      <c r="AS16">
        <v>140</v>
      </c>
      <c r="AT16">
        <v>31</v>
      </c>
      <c r="AU16">
        <v>71</v>
      </c>
      <c r="AV16">
        <v>91</v>
      </c>
    </row>
    <row r="17" spans="1:48" x14ac:dyDescent="0.3">
      <c r="A17" t="s">
        <v>13</v>
      </c>
      <c r="B17" s="6" t="s">
        <v>461</v>
      </c>
      <c r="C17" s="6" t="s">
        <v>455</v>
      </c>
      <c r="D17" s="35">
        <v>1329</v>
      </c>
      <c r="E17" s="36">
        <v>2014</v>
      </c>
      <c r="F17">
        <v>73</v>
      </c>
      <c r="G17">
        <v>554</v>
      </c>
      <c r="H17" s="36">
        <v>2683</v>
      </c>
      <c r="I17">
        <v>738</v>
      </c>
      <c r="J17" s="34">
        <v>3308</v>
      </c>
      <c r="K17" s="35">
        <v>1186</v>
      </c>
      <c r="L17">
        <v>295</v>
      </c>
      <c r="M17" s="36">
        <v>2630</v>
      </c>
      <c r="N17">
        <v>521</v>
      </c>
      <c r="O17" s="39">
        <v>4466</v>
      </c>
      <c r="P17" s="35">
        <v>1267</v>
      </c>
      <c r="Q17">
        <v>369</v>
      </c>
      <c r="R17" s="35">
        <v>1522</v>
      </c>
      <c r="S17" s="35">
        <v>1694</v>
      </c>
      <c r="T17">
        <v>738</v>
      </c>
      <c r="U17">
        <v>138</v>
      </c>
      <c r="V17">
        <v>354</v>
      </c>
      <c r="W17">
        <v>202</v>
      </c>
      <c r="X17" s="36">
        <v>2280</v>
      </c>
      <c r="Y17">
        <v>148</v>
      </c>
      <c r="Z17" s="35">
        <v>1020</v>
      </c>
      <c r="AA17">
        <v>529</v>
      </c>
      <c r="AB17">
        <v>431</v>
      </c>
      <c r="AC17">
        <v>415</v>
      </c>
      <c r="AD17" s="35">
        <v>1320</v>
      </c>
      <c r="AE17" s="36">
        <v>2525</v>
      </c>
      <c r="AF17">
        <v>350</v>
      </c>
      <c r="AG17">
        <v>463</v>
      </c>
      <c r="AH17" s="35">
        <v>1351</v>
      </c>
      <c r="AI17" s="35">
        <v>1400</v>
      </c>
      <c r="AJ17">
        <v>458</v>
      </c>
      <c r="AK17" s="36">
        <v>1924</v>
      </c>
      <c r="AL17">
        <v>569</v>
      </c>
      <c r="AM17" s="35">
        <v>1070</v>
      </c>
      <c r="AN17" s="35">
        <v>1724</v>
      </c>
      <c r="AO17" s="34">
        <v>3020</v>
      </c>
      <c r="AP17" s="35">
        <v>1260</v>
      </c>
      <c r="AQ17">
        <v>609</v>
      </c>
      <c r="AR17">
        <v>814</v>
      </c>
      <c r="AS17" s="35">
        <v>1051</v>
      </c>
      <c r="AT17">
        <v>246</v>
      </c>
      <c r="AU17">
        <v>334</v>
      </c>
      <c r="AV17">
        <v>272</v>
      </c>
    </row>
    <row r="18" spans="1:48" x14ac:dyDescent="0.3">
      <c r="A18" t="s">
        <v>14</v>
      </c>
      <c r="B18" s="6" t="s">
        <v>464</v>
      </c>
      <c r="C18" s="6">
        <v>2300</v>
      </c>
      <c r="D18">
        <v>20</v>
      </c>
      <c r="E18">
        <v>30</v>
      </c>
      <c r="F18">
        <v>5</v>
      </c>
      <c r="G18">
        <v>56</v>
      </c>
      <c r="H18" s="36">
        <v>452</v>
      </c>
      <c r="I18">
        <v>61</v>
      </c>
      <c r="J18" s="35">
        <v>208</v>
      </c>
      <c r="K18">
        <v>20</v>
      </c>
      <c r="L18">
        <v>4</v>
      </c>
      <c r="M18">
        <v>76</v>
      </c>
      <c r="N18">
        <v>46</v>
      </c>
      <c r="O18" s="35">
        <v>211</v>
      </c>
      <c r="P18">
        <v>35</v>
      </c>
      <c r="Q18">
        <v>27</v>
      </c>
      <c r="R18">
        <v>77</v>
      </c>
      <c r="S18">
        <v>88</v>
      </c>
      <c r="T18">
        <v>13</v>
      </c>
      <c r="U18" s="33">
        <v>1135</v>
      </c>
      <c r="V18">
        <v>25</v>
      </c>
      <c r="W18">
        <v>16</v>
      </c>
      <c r="X18">
        <v>68</v>
      </c>
      <c r="Y18">
        <v>9</v>
      </c>
      <c r="Z18" s="35">
        <v>277</v>
      </c>
      <c r="AA18">
        <v>23</v>
      </c>
      <c r="AB18">
        <v>10</v>
      </c>
      <c r="AC18">
        <v>13</v>
      </c>
      <c r="AD18">
        <v>27</v>
      </c>
      <c r="AE18">
        <v>38</v>
      </c>
      <c r="AF18">
        <v>16</v>
      </c>
      <c r="AG18">
        <v>80</v>
      </c>
      <c r="AH18">
        <v>17</v>
      </c>
      <c r="AI18" s="35">
        <v>160</v>
      </c>
      <c r="AJ18">
        <v>30</v>
      </c>
      <c r="AK18" s="36">
        <v>344</v>
      </c>
      <c r="AL18">
        <v>31</v>
      </c>
      <c r="AM18">
        <v>11</v>
      </c>
      <c r="AN18" s="35">
        <v>148</v>
      </c>
      <c r="AO18">
        <v>62</v>
      </c>
      <c r="AP18">
        <v>25</v>
      </c>
      <c r="AQ18">
        <v>9</v>
      </c>
      <c r="AR18">
        <v>55</v>
      </c>
      <c r="AS18">
        <v>24</v>
      </c>
      <c r="AT18" s="4">
        <v>314</v>
      </c>
      <c r="AU18">
        <v>4</v>
      </c>
      <c r="AV18">
        <v>9</v>
      </c>
    </row>
    <row r="19" spans="1:48" x14ac:dyDescent="0.3">
      <c r="A19" t="s">
        <v>15</v>
      </c>
      <c r="B19" s="6" t="s">
        <v>629</v>
      </c>
      <c r="C19" s="6">
        <v>40</v>
      </c>
      <c r="D19">
        <v>1.19</v>
      </c>
      <c r="E19">
        <v>2.48</v>
      </c>
      <c r="F19">
        <v>1.1299999999999999</v>
      </c>
      <c r="G19">
        <v>1.07</v>
      </c>
      <c r="H19" s="35">
        <v>5.44</v>
      </c>
      <c r="I19">
        <v>0.91</v>
      </c>
      <c r="J19">
        <v>3.3</v>
      </c>
      <c r="K19" s="35">
        <v>5.2</v>
      </c>
      <c r="L19">
        <v>0.81</v>
      </c>
      <c r="M19" s="36">
        <v>7.1</v>
      </c>
      <c r="N19">
        <v>0.5</v>
      </c>
      <c r="O19" s="35">
        <v>4.72</v>
      </c>
      <c r="P19" s="35">
        <v>4.7</v>
      </c>
      <c r="Q19">
        <v>0.47</v>
      </c>
      <c r="R19">
        <v>3.6</v>
      </c>
      <c r="S19">
        <v>3.7</v>
      </c>
      <c r="T19" s="36">
        <v>6.08</v>
      </c>
      <c r="U19">
        <v>0.64</v>
      </c>
      <c r="V19">
        <v>0.2</v>
      </c>
      <c r="W19">
        <v>0.11</v>
      </c>
      <c r="X19" s="35">
        <v>4.33</v>
      </c>
      <c r="Y19">
        <v>0.11</v>
      </c>
      <c r="Z19">
        <v>2.3199999999999998</v>
      </c>
      <c r="AA19">
        <v>3.7</v>
      </c>
      <c r="AB19">
        <v>1.83</v>
      </c>
      <c r="AC19">
        <v>0.34</v>
      </c>
      <c r="AD19">
        <v>3.64</v>
      </c>
      <c r="AE19" s="35">
        <v>4.3499999999999996</v>
      </c>
      <c r="AF19">
        <v>2.15</v>
      </c>
      <c r="AG19">
        <v>2.2999999999999998</v>
      </c>
      <c r="AH19" s="35">
        <v>5.5</v>
      </c>
      <c r="AI19" s="36">
        <v>6.93</v>
      </c>
      <c r="AJ19">
        <v>1.0900000000000001</v>
      </c>
      <c r="AK19">
        <v>2.41</v>
      </c>
      <c r="AL19">
        <v>1.1100000000000001</v>
      </c>
      <c r="AM19" s="35">
        <v>4.7</v>
      </c>
      <c r="AN19">
        <v>1.0900000000000001</v>
      </c>
      <c r="AO19" s="35">
        <v>3.9</v>
      </c>
      <c r="AP19">
        <v>2.69</v>
      </c>
      <c r="AQ19">
        <v>1.81</v>
      </c>
      <c r="AR19" s="36">
        <v>6.18</v>
      </c>
      <c r="AS19" s="35">
        <v>4.3</v>
      </c>
      <c r="AT19">
        <v>0.83</v>
      </c>
      <c r="AU19">
        <v>0.34</v>
      </c>
      <c r="AV19">
        <v>0.67</v>
      </c>
    </row>
    <row r="20" spans="1:48" x14ac:dyDescent="0.3">
      <c r="A20" t="s">
        <v>16</v>
      </c>
      <c r="B20" s="6" t="s">
        <v>458</v>
      </c>
      <c r="C20" s="6">
        <v>10</v>
      </c>
      <c r="D20" s="39">
        <v>1.33</v>
      </c>
      <c r="E20">
        <v>0.373</v>
      </c>
      <c r="F20" s="39">
        <v>0.91</v>
      </c>
      <c r="G20">
        <v>0.14899999999999999</v>
      </c>
      <c r="H20" s="36">
        <v>0.78</v>
      </c>
      <c r="I20">
        <v>0.14599999999999999</v>
      </c>
      <c r="J20">
        <v>0.49</v>
      </c>
      <c r="K20" s="36">
        <v>0.78</v>
      </c>
      <c r="L20">
        <v>0.38500000000000001</v>
      </c>
      <c r="M20" s="39">
        <v>2.1</v>
      </c>
      <c r="N20">
        <v>0.22500000000000001</v>
      </c>
      <c r="O20" s="39">
        <v>1.786</v>
      </c>
      <c r="P20" s="39">
        <v>0.97499999999999998</v>
      </c>
      <c r="Q20">
        <v>7.5999999999999998E-2</v>
      </c>
      <c r="R20" s="39">
        <v>1.133</v>
      </c>
      <c r="S20" s="39">
        <v>1.0669999999999999</v>
      </c>
      <c r="T20" s="36">
        <v>0.64500000000000002</v>
      </c>
      <c r="U20">
        <v>8.5000000000000006E-2</v>
      </c>
      <c r="V20">
        <v>0.14699999999999999</v>
      </c>
      <c r="W20">
        <v>8.4000000000000005E-2</v>
      </c>
      <c r="X20" s="36">
        <v>0.71299999999999997</v>
      </c>
      <c r="Y20">
        <v>7.1999999999999995E-2</v>
      </c>
      <c r="Z20">
        <v>0.36799999999999999</v>
      </c>
      <c r="AA20">
        <v>0.41599999999999998</v>
      </c>
      <c r="AB20">
        <v>0.33900000000000002</v>
      </c>
      <c r="AC20">
        <v>0.22600000000000001</v>
      </c>
      <c r="AD20">
        <v>0.48</v>
      </c>
      <c r="AE20" s="35">
        <v>0.60299999999999998</v>
      </c>
      <c r="AF20" s="39">
        <v>1.0269999999999999</v>
      </c>
      <c r="AG20" s="39">
        <v>2.4670000000000001</v>
      </c>
      <c r="AH20" s="39">
        <v>0.91</v>
      </c>
      <c r="AI20" s="39">
        <v>1.37</v>
      </c>
      <c r="AJ20">
        <v>0.24</v>
      </c>
      <c r="AK20" s="39">
        <v>1.542</v>
      </c>
      <c r="AL20">
        <v>0.32900000000000001</v>
      </c>
      <c r="AM20" s="36">
        <v>0.75700000000000001</v>
      </c>
      <c r="AN20">
        <v>0.32800000000000001</v>
      </c>
      <c r="AO20" s="35">
        <v>0.67700000000000005</v>
      </c>
      <c r="AP20" s="35">
        <v>0.63300000000000001</v>
      </c>
      <c r="AQ20">
        <v>0.55500000000000005</v>
      </c>
      <c r="AR20" s="36">
        <v>0.86</v>
      </c>
      <c r="AS20" s="36">
        <v>0.84699999999999998</v>
      </c>
      <c r="AT20">
        <v>5.8000000000000003E-2</v>
      </c>
      <c r="AU20">
        <v>7.5999999999999998E-2</v>
      </c>
      <c r="AV20" s="36">
        <v>0.41499999999999998</v>
      </c>
    </row>
    <row r="21" spans="1:48" x14ac:dyDescent="0.3">
      <c r="A21" t="s">
        <v>17</v>
      </c>
      <c r="B21" s="6" t="s">
        <v>628</v>
      </c>
      <c r="C21" s="6">
        <v>11</v>
      </c>
      <c r="D21" s="41">
        <v>12.753</v>
      </c>
      <c r="E21" s="36">
        <v>2</v>
      </c>
      <c r="F21" s="39">
        <v>4.3</v>
      </c>
      <c r="G21">
        <v>0.16</v>
      </c>
      <c r="H21" s="39">
        <v>9.81</v>
      </c>
      <c r="I21" s="35">
        <v>1.264</v>
      </c>
      <c r="J21" s="39">
        <v>3.95</v>
      </c>
      <c r="K21" s="36">
        <v>1.833</v>
      </c>
      <c r="L21" s="35">
        <v>1.1479999999999999</v>
      </c>
      <c r="M21" s="39">
        <v>9.8000000000000007</v>
      </c>
      <c r="N21">
        <v>0.42599999999999999</v>
      </c>
      <c r="O21" s="39">
        <v>6.3550000000000004</v>
      </c>
      <c r="P21" s="36">
        <v>1.9</v>
      </c>
      <c r="Q21">
        <v>0.32100000000000001</v>
      </c>
      <c r="R21" s="39">
        <v>5.4329999999999998</v>
      </c>
      <c r="S21" s="39">
        <v>6.5330000000000004</v>
      </c>
      <c r="T21" s="39">
        <v>2.448</v>
      </c>
      <c r="U21">
        <v>0.41699999999999998</v>
      </c>
      <c r="V21">
        <v>0.48</v>
      </c>
      <c r="W21">
        <v>0.27400000000000002</v>
      </c>
      <c r="X21" s="35">
        <v>1.59</v>
      </c>
      <c r="Y21">
        <v>0.23</v>
      </c>
      <c r="Z21" s="41">
        <v>60.127000000000002</v>
      </c>
      <c r="AA21" s="39">
        <v>8.1669999999999998</v>
      </c>
      <c r="AB21" s="41">
        <v>17.466000000000001</v>
      </c>
      <c r="AC21">
        <v>0.22900000000000001</v>
      </c>
      <c r="AD21" s="41">
        <v>33.299999999999997</v>
      </c>
      <c r="AE21" s="39">
        <v>7.8330000000000002</v>
      </c>
      <c r="AF21" s="39">
        <v>2.9</v>
      </c>
      <c r="AG21" s="35">
        <v>1.5</v>
      </c>
      <c r="AH21" s="35">
        <v>1.3</v>
      </c>
      <c r="AI21" s="39">
        <v>7.5670000000000002</v>
      </c>
      <c r="AJ21" s="35">
        <v>1.1180000000000001</v>
      </c>
      <c r="AK21" s="41">
        <v>11.481999999999999</v>
      </c>
      <c r="AL21" s="35">
        <v>1.1759999999999999</v>
      </c>
      <c r="AM21" s="39">
        <v>3.133</v>
      </c>
      <c r="AN21" s="41">
        <v>28.408000000000001</v>
      </c>
      <c r="AO21" s="39">
        <v>7.9669999999999996</v>
      </c>
      <c r="AP21" s="39">
        <v>4.99</v>
      </c>
      <c r="AQ21" s="35">
        <v>1.7190000000000001</v>
      </c>
      <c r="AR21" s="39">
        <v>7.867</v>
      </c>
      <c r="AS21" s="39">
        <v>6.1</v>
      </c>
      <c r="AT21">
        <v>0.126</v>
      </c>
      <c r="AU21">
        <v>0.77900000000000003</v>
      </c>
      <c r="AV21" s="39">
        <v>2.855</v>
      </c>
    </row>
    <row r="22" spans="1:48" x14ac:dyDescent="0.3">
      <c r="A22" t="s">
        <v>18</v>
      </c>
      <c r="B22" s="6" t="s">
        <v>463</v>
      </c>
      <c r="C22" s="6">
        <v>400</v>
      </c>
      <c r="D22">
        <v>4.9000000000000004</v>
      </c>
      <c r="E22">
        <v>8.8000000000000007</v>
      </c>
      <c r="F22">
        <v>3.1</v>
      </c>
      <c r="G22">
        <v>0.1</v>
      </c>
      <c r="H22" s="35">
        <v>14.1</v>
      </c>
      <c r="K22" s="35">
        <v>12.1</v>
      </c>
      <c r="L22">
        <v>0.3</v>
      </c>
      <c r="M22">
        <v>3</v>
      </c>
      <c r="N22">
        <v>0.9</v>
      </c>
      <c r="O22" s="36">
        <v>29.3</v>
      </c>
      <c r="P22" s="36">
        <v>26.2</v>
      </c>
      <c r="Q22">
        <v>0.3</v>
      </c>
      <c r="R22">
        <v>4.5</v>
      </c>
      <c r="T22" s="39">
        <v>208.1</v>
      </c>
      <c r="U22" s="36">
        <v>32.9</v>
      </c>
      <c r="V22">
        <v>0.9</v>
      </c>
      <c r="W22">
        <v>0.6</v>
      </c>
      <c r="X22">
        <v>6.3</v>
      </c>
      <c r="Y22">
        <v>0</v>
      </c>
      <c r="Z22">
        <v>7.2</v>
      </c>
      <c r="AA22">
        <v>2.8</v>
      </c>
      <c r="AB22">
        <v>3.1</v>
      </c>
      <c r="AC22">
        <v>0.7</v>
      </c>
      <c r="AD22" s="39">
        <v>55.8</v>
      </c>
      <c r="AE22">
        <v>4.5</v>
      </c>
      <c r="AF22">
        <v>1.6</v>
      </c>
      <c r="AG22">
        <v>2.7</v>
      </c>
      <c r="AH22" s="35">
        <v>12.1</v>
      </c>
      <c r="AI22" s="35">
        <v>12.1</v>
      </c>
      <c r="AM22">
        <v>3.7</v>
      </c>
      <c r="AN22">
        <v>5.6</v>
      </c>
      <c r="AO22">
        <v>4.4000000000000004</v>
      </c>
      <c r="AP22">
        <v>4.5</v>
      </c>
      <c r="AR22">
        <v>4.5999999999999996</v>
      </c>
      <c r="AS22">
        <v>4.5999999999999996</v>
      </c>
      <c r="AT22">
        <v>2.8</v>
      </c>
      <c r="AU22">
        <v>0.3</v>
      </c>
      <c r="AV22">
        <v>0.9</v>
      </c>
    </row>
    <row r="23" spans="1:48" x14ac:dyDescent="0.3">
      <c r="A23" t="s">
        <v>19</v>
      </c>
      <c r="B23" s="6" t="s">
        <v>632</v>
      </c>
      <c r="C23" s="6" t="s">
        <v>633</v>
      </c>
      <c r="D23">
        <v>34.200000000000003</v>
      </c>
      <c r="U23">
        <v>1.5</v>
      </c>
    </row>
    <row r="24" spans="1:48" s="38" customFormat="1" x14ac:dyDescent="0.3">
      <c r="A24" s="28" t="s">
        <v>3</v>
      </c>
      <c r="B24" s="29"/>
      <c r="C24" s="29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28"/>
    </row>
    <row r="25" spans="1:48" x14ac:dyDescent="0.3">
      <c r="A25" t="s">
        <v>20</v>
      </c>
      <c r="B25" s="6">
        <v>90</v>
      </c>
      <c r="C25" s="6">
        <v>2000</v>
      </c>
      <c r="D25">
        <v>0</v>
      </c>
      <c r="E25" s="36">
        <v>76.400000000000006</v>
      </c>
      <c r="F25">
        <v>21</v>
      </c>
      <c r="G25" s="39">
        <v>133</v>
      </c>
      <c r="H25" s="39">
        <v>125</v>
      </c>
      <c r="I25" s="36">
        <v>85</v>
      </c>
      <c r="J25" s="35">
        <v>50</v>
      </c>
      <c r="K25">
        <v>21</v>
      </c>
      <c r="L25">
        <v>18</v>
      </c>
      <c r="M25">
        <v>0.8</v>
      </c>
      <c r="N25">
        <v>27</v>
      </c>
      <c r="O25" s="39">
        <v>566.70000000000005</v>
      </c>
      <c r="P25">
        <v>21</v>
      </c>
      <c r="Q25">
        <v>15</v>
      </c>
      <c r="R25" s="35">
        <v>51.4</v>
      </c>
      <c r="S25">
        <v>21</v>
      </c>
      <c r="T25">
        <v>7.1</v>
      </c>
      <c r="U25">
        <v>1.5</v>
      </c>
      <c r="V25" s="36">
        <v>70</v>
      </c>
      <c r="W25">
        <v>25.3</v>
      </c>
      <c r="X25">
        <v>0.9</v>
      </c>
      <c r="Y25">
        <v>0</v>
      </c>
      <c r="Z25">
        <v>0.2</v>
      </c>
      <c r="AA25" s="35">
        <v>46.5</v>
      </c>
      <c r="AB25">
        <v>3.8</v>
      </c>
      <c r="AC25">
        <v>5</v>
      </c>
      <c r="AD25">
        <v>0.7</v>
      </c>
      <c r="AE25">
        <v>25.9</v>
      </c>
      <c r="AF25">
        <v>3</v>
      </c>
      <c r="AG25">
        <v>21</v>
      </c>
      <c r="AH25">
        <v>21</v>
      </c>
      <c r="AI25">
        <v>17.100000000000001</v>
      </c>
      <c r="AJ25">
        <v>13.3</v>
      </c>
      <c r="AK25">
        <v>0</v>
      </c>
      <c r="AL25">
        <v>31.8</v>
      </c>
      <c r="AM25">
        <v>32.4</v>
      </c>
      <c r="AN25" s="36">
        <v>80.8</v>
      </c>
      <c r="AO25" s="35">
        <v>50</v>
      </c>
      <c r="AP25">
        <v>2.2999999999999998</v>
      </c>
      <c r="AQ25" s="39">
        <v>160.1</v>
      </c>
      <c r="AR25" s="35">
        <v>50</v>
      </c>
      <c r="AS25" s="35">
        <v>50</v>
      </c>
      <c r="AT25">
        <v>24.9</v>
      </c>
      <c r="AV25">
        <v>11.1</v>
      </c>
    </row>
    <row r="26" spans="1:48" x14ac:dyDescent="0.3">
      <c r="A26" t="s">
        <v>21</v>
      </c>
      <c r="B26" s="6" t="s">
        <v>465</v>
      </c>
      <c r="C26" s="6" t="s">
        <v>455</v>
      </c>
      <c r="D26">
        <v>0.108</v>
      </c>
      <c r="E26">
        <v>0.32800000000000001</v>
      </c>
      <c r="F26">
        <v>2.1999999999999999E-2</v>
      </c>
      <c r="G26">
        <v>8.5999999999999993E-2</v>
      </c>
      <c r="H26">
        <v>0.19600000000000001</v>
      </c>
      <c r="I26">
        <v>5.8000000000000003E-2</v>
      </c>
      <c r="J26" s="35">
        <v>0.41799999999999998</v>
      </c>
      <c r="K26" s="35">
        <v>0.41799999999999998</v>
      </c>
      <c r="L26">
        <v>3.4000000000000002E-2</v>
      </c>
      <c r="M26">
        <v>0.08</v>
      </c>
      <c r="N26">
        <v>6.7000000000000004E-2</v>
      </c>
      <c r="O26" s="39">
        <v>1.252</v>
      </c>
      <c r="P26">
        <v>0.23899999999999999</v>
      </c>
      <c r="Q26">
        <v>4.3999999999999997E-2</v>
      </c>
      <c r="R26">
        <v>0.28899999999999998</v>
      </c>
      <c r="S26" s="35">
        <v>0.40799999999999997</v>
      </c>
      <c r="T26" s="36">
        <v>0.80500000000000005</v>
      </c>
      <c r="U26">
        <v>0.34300000000000003</v>
      </c>
      <c r="V26">
        <v>0.08</v>
      </c>
      <c r="W26">
        <v>4.1000000000000002E-2</v>
      </c>
      <c r="X26">
        <v>0.33</v>
      </c>
      <c r="Y26">
        <v>1.0999999999999999E-2</v>
      </c>
      <c r="Z26">
        <v>0.158</v>
      </c>
      <c r="AA26">
        <v>8.9999999999999993E-3</v>
      </c>
      <c r="AB26">
        <v>2.1999999999999999E-2</v>
      </c>
      <c r="AC26">
        <v>2.5000000000000001E-2</v>
      </c>
      <c r="AD26">
        <v>4.5999999999999999E-2</v>
      </c>
      <c r="AE26">
        <v>0.152</v>
      </c>
      <c r="AF26">
        <v>0.34599999999999997</v>
      </c>
      <c r="AG26">
        <v>0.312</v>
      </c>
      <c r="AH26">
        <v>0.38300000000000001</v>
      </c>
      <c r="AI26">
        <v>0.34</v>
      </c>
      <c r="AJ26">
        <v>7.8E-2</v>
      </c>
      <c r="AK26">
        <v>0.28799999999999998</v>
      </c>
      <c r="AL26">
        <v>8.2000000000000003E-2</v>
      </c>
      <c r="AM26" s="36">
        <v>0.754</v>
      </c>
      <c r="AN26">
        <v>0.115</v>
      </c>
      <c r="AO26">
        <v>0.251</v>
      </c>
      <c r="AP26">
        <v>0.17699999999999999</v>
      </c>
      <c r="AQ26">
        <v>4.8000000000000001E-2</v>
      </c>
      <c r="AR26">
        <v>0.51300000000000001</v>
      </c>
      <c r="AS26">
        <v>0.36599999999999999</v>
      </c>
      <c r="AT26">
        <v>8.0000000000000002E-3</v>
      </c>
      <c r="AU26">
        <v>8.0000000000000002E-3</v>
      </c>
      <c r="AV26">
        <v>0.04</v>
      </c>
    </row>
    <row r="27" spans="1:48" x14ac:dyDescent="0.3">
      <c r="A27" t="s">
        <v>22</v>
      </c>
      <c r="B27" s="6" t="s">
        <v>462</v>
      </c>
      <c r="C27" s="6" t="s">
        <v>455</v>
      </c>
      <c r="D27">
        <v>0.18</v>
      </c>
      <c r="E27" s="36">
        <v>0.91900000000000004</v>
      </c>
      <c r="F27">
        <v>0.126</v>
      </c>
      <c r="G27">
        <v>9.8000000000000004E-2</v>
      </c>
      <c r="H27" s="39">
        <v>2.383</v>
      </c>
      <c r="I27">
        <v>0.29599999999999999</v>
      </c>
      <c r="J27">
        <v>0.28399999999999997</v>
      </c>
      <c r="K27">
        <v>0.28399999999999997</v>
      </c>
      <c r="L27">
        <v>7.5999999999999998E-2</v>
      </c>
      <c r="M27" s="39">
        <v>1.2</v>
      </c>
      <c r="N27">
        <v>0.16200000000000001</v>
      </c>
      <c r="O27" s="39">
        <v>1.5</v>
      </c>
      <c r="P27">
        <v>0.28999999999999998</v>
      </c>
      <c r="Q27">
        <v>8.5999999999999993E-2</v>
      </c>
      <c r="R27">
        <v>0.316</v>
      </c>
      <c r="S27">
        <v>0.35299999999999998</v>
      </c>
      <c r="T27">
        <v>0.26100000000000001</v>
      </c>
      <c r="U27">
        <v>0.03</v>
      </c>
      <c r="V27">
        <v>0.11</v>
      </c>
      <c r="W27">
        <v>6.3E-2</v>
      </c>
      <c r="X27" s="39">
        <v>1.23</v>
      </c>
      <c r="Y27">
        <v>9.5000000000000001E-2</v>
      </c>
      <c r="Z27">
        <v>0.22</v>
      </c>
      <c r="AA27" s="35">
        <v>0.42099999999999999</v>
      </c>
      <c r="AB27">
        <v>4.1000000000000002E-2</v>
      </c>
      <c r="AC27">
        <v>3.4000000000000002E-2</v>
      </c>
      <c r="AD27">
        <v>0.17</v>
      </c>
      <c r="AE27">
        <v>0.23300000000000001</v>
      </c>
      <c r="AF27">
        <v>5.7000000000000002E-2</v>
      </c>
      <c r="AG27" s="35">
        <v>0.44800000000000001</v>
      </c>
      <c r="AH27" s="35">
        <v>0.379</v>
      </c>
      <c r="AI27">
        <v>0.28999999999999998</v>
      </c>
      <c r="AJ27">
        <v>0.17499999999999999</v>
      </c>
      <c r="AK27" s="39">
        <v>1.421</v>
      </c>
      <c r="AL27">
        <v>0.26600000000000001</v>
      </c>
      <c r="AM27" s="35">
        <v>0.33600000000000002</v>
      </c>
      <c r="AN27">
        <v>0.26700000000000002</v>
      </c>
      <c r="AO27" s="39">
        <v>1.339</v>
      </c>
      <c r="AP27" s="35">
        <v>0.52800000000000002</v>
      </c>
      <c r="AQ27" s="35">
        <v>0.47099999999999997</v>
      </c>
      <c r="AR27" s="35">
        <v>0.39900000000000002</v>
      </c>
      <c r="AT27">
        <v>2.4E-2</v>
      </c>
      <c r="AU27">
        <v>0.16</v>
      </c>
      <c r="AV27">
        <v>0.35399999999999998</v>
      </c>
    </row>
    <row r="28" spans="1:48" x14ac:dyDescent="0.3">
      <c r="A28" t="s">
        <v>23</v>
      </c>
      <c r="B28" s="6" t="s">
        <v>624</v>
      </c>
      <c r="C28" s="6" t="s">
        <v>631</v>
      </c>
      <c r="D28">
        <v>1.143</v>
      </c>
      <c r="E28" s="36">
        <v>8.7010000000000005</v>
      </c>
      <c r="F28">
        <v>0.21199999999999999</v>
      </c>
      <c r="G28">
        <v>1.3129999999999999</v>
      </c>
      <c r="H28" s="36">
        <v>9.9429999999999996</v>
      </c>
      <c r="I28">
        <v>1.57</v>
      </c>
      <c r="J28">
        <v>2.8069999999999999</v>
      </c>
      <c r="K28">
        <v>2.8069999999999999</v>
      </c>
      <c r="L28">
        <v>0.90200000000000002</v>
      </c>
      <c r="M28" s="35">
        <v>4.9000000000000004</v>
      </c>
      <c r="N28">
        <v>1.1140000000000001</v>
      </c>
      <c r="O28" s="36">
        <v>10.707000000000001</v>
      </c>
      <c r="P28">
        <v>2.13</v>
      </c>
      <c r="Q28">
        <v>0.30499999999999999</v>
      </c>
      <c r="R28">
        <v>4.12</v>
      </c>
      <c r="S28" s="35">
        <v>6.05</v>
      </c>
      <c r="T28" s="35">
        <v>4.7329999999999997</v>
      </c>
      <c r="U28">
        <v>0.52300000000000002</v>
      </c>
      <c r="V28">
        <v>0.8</v>
      </c>
      <c r="W28">
        <v>0.433</v>
      </c>
      <c r="X28" s="36">
        <v>10.06</v>
      </c>
      <c r="Y28">
        <v>0.42499999999999999</v>
      </c>
      <c r="Z28">
        <v>1.56</v>
      </c>
      <c r="AA28">
        <v>2.0049999999999999</v>
      </c>
      <c r="AB28">
        <v>1.3320000000000001</v>
      </c>
      <c r="AC28">
        <v>0.75</v>
      </c>
      <c r="AD28" s="36">
        <v>9.6199999999999992</v>
      </c>
      <c r="AE28" s="35">
        <v>5.14</v>
      </c>
      <c r="AF28">
        <v>1.2989999999999999</v>
      </c>
      <c r="AG28">
        <v>1.35</v>
      </c>
      <c r="AH28">
        <v>3.6059999999999999</v>
      </c>
      <c r="AI28">
        <v>3.06</v>
      </c>
      <c r="AJ28">
        <v>0.94799999999999995</v>
      </c>
      <c r="AK28" s="35">
        <v>6.5609999999999999</v>
      </c>
      <c r="AL28">
        <v>1.706</v>
      </c>
      <c r="AM28" s="35">
        <v>5.72</v>
      </c>
      <c r="AN28">
        <v>1.46</v>
      </c>
      <c r="AO28" s="36">
        <v>8.9499999999999993</v>
      </c>
      <c r="AP28" s="35">
        <v>4.6399999999999997</v>
      </c>
      <c r="AQ28">
        <v>1.8240000000000001</v>
      </c>
      <c r="AR28" s="35">
        <v>4.9400000000000004</v>
      </c>
      <c r="AS28" s="35">
        <v>4.08</v>
      </c>
      <c r="AT28">
        <v>0.38600000000000001</v>
      </c>
      <c r="AU28">
        <v>0.38800000000000001</v>
      </c>
      <c r="AV28">
        <v>2.3620000000000001</v>
      </c>
    </row>
    <row r="29" spans="1:48" x14ac:dyDescent="0.3">
      <c r="A29" t="s">
        <v>59</v>
      </c>
      <c r="B29" s="6">
        <v>1.3</v>
      </c>
      <c r="C29" s="6" t="s">
        <v>466</v>
      </c>
      <c r="D29">
        <v>0.29099999999999998</v>
      </c>
      <c r="E29" s="39">
        <v>2.4500000000000002</v>
      </c>
      <c r="F29">
        <v>0.1</v>
      </c>
      <c r="G29">
        <v>0.09</v>
      </c>
      <c r="H29" s="36">
        <v>0.9</v>
      </c>
      <c r="I29">
        <v>0.185</v>
      </c>
      <c r="J29" s="39">
        <v>1.71</v>
      </c>
      <c r="K29">
        <v>0.25</v>
      </c>
      <c r="L29">
        <v>0.155</v>
      </c>
      <c r="M29" s="39">
        <v>1.34</v>
      </c>
      <c r="N29">
        <v>0.14899999999999999</v>
      </c>
      <c r="O29">
        <v>0.61</v>
      </c>
      <c r="Q29">
        <v>7.2999999999999995E-2</v>
      </c>
      <c r="R29" s="36">
        <v>1.19</v>
      </c>
      <c r="S29">
        <v>0.47</v>
      </c>
      <c r="T29" s="35">
        <v>0.39700000000000002</v>
      </c>
      <c r="U29">
        <v>6.3E-2</v>
      </c>
      <c r="V29">
        <v>0.18</v>
      </c>
      <c r="W29">
        <v>9.8000000000000004E-2</v>
      </c>
      <c r="X29" s="39">
        <v>2.141</v>
      </c>
      <c r="Y29">
        <v>2.5999999999999999E-2</v>
      </c>
      <c r="Z29" s="35">
        <v>0.39100000000000001</v>
      </c>
      <c r="AA29" s="39">
        <v>1.74</v>
      </c>
      <c r="AB29">
        <v>0.158</v>
      </c>
      <c r="AC29">
        <v>0.16</v>
      </c>
      <c r="AD29" s="35">
        <v>0.626</v>
      </c>
      <c r="AE29" s="39">
        <v>1.8</v>
      </c>
      <c r="AF29">
        <v>0.16</v>
      </c>
      <c r="AG29">
        <v>0.16</v>
      </c>
      <c r="AH29">
        <v>0.36</v>
      </c>
      <c r="AI29" s="36">
        <v>0.89</v>
      </c>
      <c r="AJ29">
        <v>0.158</v>
      </c>
      <c r="AK29" s="39">
        <v>2.5790000000000002</v>
      </c>
      <c r="AL29">
        <v>0.129</v>
      </c>
      <c r="AM29" s="39">
        <v>2.69</v>
      </c>
      <c r="AN29" s="36">
        <v>1.01</v>
      </c>
      <c r="AO29" s="39">
        <v>2.41</v>
      </c>
      <c r="AP29" s="36">
        <v>1.044</v>
      </c>
      <c r="AQ29">
        <v>0.34799999999999998</v>
      </c>
      <c r="AR29">
        <v>0.55000000000000004</v>
      </c>
      <c r="AS29" s="39">
        <v>1.81</v>
      </c>
      <c r="AT29">
        <v>7.2999999999999995E-2</v>
      </c>
      <c r="AU29">
        <v>0.10299999999999999</v>
      </c>
      <c r="AV29">
        <v>0.4</v>
      </c>
    </row>
    <row r="30" spans="1:48" x14ac:dyDescent="0.3">
      <c r="A30" t="s">
        <v>573</v>
      </c>
      <c r="B30" s="6" t="s">
        <v>457</v>
      </c>
      <c r="C30" s="6">
        <v>1000</v>
      </c>
      <c r="D30">
        <v>17</v>
      </c>
      <c r="E30" s="35">
        <v>106</v>
      </c>
      <c r="F30">
        <v>10</v>
      </c>
      <c r="G30" s="35">
        <v>152</v>
      </c>
      <c r="H30" s="35">
        <v>180</v>
      </c>
      <c r="I30" s="35">
        <v>150</v>
      </c>
      <c r="K30">
        <v>10</v>
      </c>
      <c r="L30">
        <v>68</v>
      </c>
      <c r="M30" s="36">
        <v>310</v>
      </c>
      <c r="N30">
        <v>62</v>
      </c>
      <c r="O30" s="35">
        <v>274</v>
      </c>
      <c r="P30">
        <v>0</v>
      </c>
      <c r="Q30" s="35">
        <v>97</v>
      </c>
      <c r="R30" s="35">
        <v>274</v>
      </c>
      <c r="T30" s="35">
        <v>162</v>
      </c>
      <c r="U30">
        <v>7</v>
      </c>
      <c r="V30" s="35">
        <v>187</v>
      </c>
      <c r="W30">
        <v>73</v>
      </c>
      <c r="X30">
        <v>49</v>
      </c>
      <c r="Y30">
        <v>0</v>
      </c>
      <c r="Z30">
        <v>25</v>
      </c>
      <c r="AA30" s="35">
        <v>180</v>
      </c>
      <c r="AB30">
        <v>6</v>
      </c>
      <c r="AC30">
        <v>11</v>
      </c>
      <c r="AD30">
        <v>13</v>
      </c>
      <c r="AE30">
        <v>39</v>
      </c>
      <c r="AF30">
        <v>76</v>
      </c>
      <c r="AG30">
        <v>76</v>
      </c>
      <c r="AH30">
        <v>10</v>
      </c>
      <c r="AI30">
        <v>10</v>
      </c>
      <c r="AJ30" s="35">
        <v>105</v>
      </c>
      <c r="AK30" s="39">
        <v>530</v>
      </c>
      <c r="AL30" s="35">
        <v>114</v>
      </c>
      <c r="AM30" s="35">
        <v>274</v>
      </c>
      <c r="AN30">
        <v>93</v>
      </c>
      <c r="AO30" s="35">
        <v>274</v>
      </c>
      <c r="AP30" s="35">
        <v>237</v>
      </c>
      <c r="AQ30">
        <v>45</v>
      </c>
      <c r="AR30" s="35">
        <v>274</v>
      </c>
      <c r="AT30">
        <v>57</v>
      </c>
      <c r="AU30">
        <v>14</v>
      </c>
      <c r="AV30">
        <v>83</v>
      </c>
    </row>
    <row r="31" spans="1:48" x14ac:dyDescent="0.3">
      <c r="A31" t="s">
        <v>601</v>
      </c>
      <c r="B31" s="6" t="s">
        <v>625</v>
      </c>
      <c r="C31" s="6" t="s">
        <v>455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V31">
        <v>0</v>
      </c>
    </row>
    <row r="32" spans="1:48" x14ac:dyDescent="0.3">
      <c r="A32" t="s">
        <v>26</v>
      </c>
      <c r="B32" s="6">
        <v>900</v>
      </c>
      <c r="C32" s="6">
        <v>3000</v>
      </c>
      <c r="D32">
        <v>27</v>
      </c>
      <c r="E32" s="39">
        <v>2081</v>
      </c>
      <c r="F32">
        <v>0</v>
      </c>
      <c r="G32" s="35">
        <v>421</v>
      </c>
      <c r="H32">
        <v>97</v>
      </c>
      <c r="I32">
        <v>386</v>
      </c>
      <c r="J32">
        <v>293</v>
      </c>
      <c r="K32">
        <v>3</v>
      </c>
      <c r="L32">
        <v>264</v>
      </c>
      <c r="M32">
        <v>37</v>
      </c>
      <c r="N32">
        <v>337</v>
      </c>
      <c r="O32">
        <v>293</v>
      </c>
      <c r="P32">
        <v>0</v>
      </c>
      <c r="Q32">
        <v>119</v>
      </c>
      <c r="R32" s="35">
        <v>403</v>
      </c>
      <c r="S32">
        <v>7</v>
      </c>
      <c r="T32">
        <v>2</v>
      </c>
      <c r="U32">
        <v>4</v>
      </c>
      <c r="V32" s="35">
        <v>525</v>
      </c>
      <c r="W32">
        <v>316</v>
      </c>
      <c r="X32" s="39">
        <v>2463</v>
      </c>
      <c r="Y32">
        <v>0</v>
      </c>
      <c r="Z32">
        <v>8</v>
      </c>
      <c r="AA32">
        <v>309</v>
      </c>
      <c r="AB32">
        <v>15</v>
      </c>
      <c r="AC32">
        <v>0</v>
      </c>
      <c r="AD32">
        <v>2</v>
      </c>
      <c r="AE32">
        <v>0</v>
      </c>
      <c r="AF32">
        <v>5</v>
      </c>
      <c r="AG32">
        <v>40</v>
      </c>
      <c r="AH32">
        <v>18</v>
      </c>
      <c r="AI32">
        <v>3</v>
      </c>
      <c r="AJ32">
        <v>203</v>
      </c>
      <c r="AK32" s="35">
        <v>529</v>
      </c>
      <c r="AL32">
        <v>212</v>
      </c>
      <c r="AM32">
        <v>295</v>
      </c>
      <c r="AN32">
        <v>27</v>
      </c>
      <c r="AO32">
        <v>210</v>
      </c>
      <c r="AP32">
        <v>85</v>
      </c>
      <c r="AQ32">
        <v>238</v>
      </c>
      <c r="AR32">
        <v>190</v>
      </c>
      <c r="AS32">
        <v>257</v>
      </c>
      <c r="AT32">
        <v>0</v>
      </c>
      <c r="AU32">
        <v>101</v>
      </c>
      <c r="AV32" s="39">
        <v>1376</v>
      </c>
    </row>
    <row r="33" spans="1:48" s="15" customFormat="1" x14ac:dyDescent="0.3">
      <c r="A33" s="15" t="s">
        <v>4</v>
      </c>
      <c r="B33" s="16"/>
      <c r="C33" s="16"/>
      <c r="D33" s="15">
        <v>547</v>
      </c>
      <c r="E33" s="15">
        <v>41610</v>
      </c>
      <c r="F33" s="15">
        <v>0</v>
      </c>
      <c r="G33" s="15">
        <v>8424</v>
      </c>
      <c r="H33" s="15">
        <v>1939</v>
      </c>
      <c r="I33" s="15">
        <v>7718</v>
      </c>
      <c r="J33" s="15">
        <v>5850</v>
      </c>
      <c r="K33" s="15">
        <v>53</v>
      </c>
      <c r="L33" s="15">
        <v>5275</v>
      </c>
      <c r="M33" s="15">
        <v>744</v>
      </c>
      <c r="N33" s="15">
        <v>6748</v>
      </c>
      <c r="O33" s="15">
        <v>5850</v>
      </c>
      <c r="P33" s="15">
        <v>0</v>
      </c>
      <c r="Q33" s="15">
        <v>2373</v>
      </c>
      <c r="R33" s="15">
        <v>8068</v>
      </c>
      <c r="S33" s="15">
        <v>135</v>
      </c>
      <c r="T33" s="15">
        <v>31</v>
      </c>
      <c r="U33" s="15">
        <v>71</v>
      </c>
      <c r="V33" s="15">
        <v>10500</v>
      </c>
      <c r="W33" s="15">
        <v>6323</v>
      </c>
      <c r="X33" s="15">
        <v>49254</v>
      </c>
      <c r="Y33" s="15">
        <v>0</v>
      </c>
      <c r="Z33" s="15">
        <v>160</v>
      </c>
      <c r="AA33" s="15">
        <v>6185</v>
      </c>
      <c r="AB33" s="15">
        <v>295</v>
      </c>
      <c r="AC33" s="15">
        <v>0</v>
      </c>
      <c r="AD33" s="15">
        <v>30</v>
      </c>
      <c r="AE33" s="15">
        <v>0</v>
      </c>
      <c r="AF33" s="15">
        <v>102</v>
      </c>
      <c r="AG33" s="15">
        <v>800</v>
      </c>
      <c r="AH33" s="15">
        <v>363</v>
      </c>
      <c r="AI33" s="15">
        <v>52</v>
      </c>
      <c r="AJ33" s="15">
        <v>4054</v>
      </c>
      <c r="AK33" s="15">
        <v>10579</v>
      </c>
      <c r="AL33" s="15">
        <v>4248</v>
      </c>
      <c r="AM33" s="15">
        <v>5900</v>
      </c>
      <c r="AN33" s="15">
        <v>530</v>
      </c>
      <c r="AO33" s="15">
        <v>4200</v>
      </c>
      <c r="AP33" s="15">
        <v>1701</v>
      </c>
      <c r="AQ33" s="15">
        <v>4751</v>
      </c>
      <c r="AR33" s="15">
        <v>3800</v>
      </c>
      <c r="AS33" s="15">
        <v>5130</v>
      </c>
      <c r="AT33" s="15">
        <v>2</v>
      </c>
      <c r="AU33" s="15">
        <v>2011</v>
      </c>
      <c r="AV33" s="15">
        <v>27521</v>
      </c>
    </row>
    <row r="34" spans="1:48" x14ac:dyDescent="0.3">
      <c r="A34" t="s">
        <v>27</v>
      </c>
      <c r="B34" s="6" t="s">
        <v>456</v>
      </c>
      <c r="C34" s="6">
        <v>1000</v>
      </c>
      <c r="D34">
        <v>1.04</v>
      </c>
      <c r="E34" s="39">
        <v>29.83</v>
      </c>
      <c r="G34">
        <v>0.75</v>
      </c>
      <c r="H34" s="35">
        <v>8.9600000000000009</v>
      </c>
      <c r="L34">
        <v>0.8</v>
      </c>
      <c r="M34" s="36">
        <v>10.7</v>
      </c>
      <c r="N34">
        <v>2.5</v>
      </c>
      <c r="O34">
        <v>1.03</v>
      </c>
      <c r="Q34">
        <v>0.43</v>
      </c>
      <c r="R34">
        <v>1.69</v>
      </c>
      <c r="T34" s="35">
        <v>5.07</v>
      </c>
      <c r="U34">
        <v>0.36</v>
      </c>
      <c r="V34">
        <v>2.0099999999999998</v>
      </c>
      <c r="W34">
        <v>1.21</v>
      </c>
      <c r="X34" s="39">
        <v>29.83</v>
      </c>
      <c r="Y34">
        <v>0</v>
      </c>
      <c r="Z34" s="35">
        <v>8.82</v>
      </c>
      <c r="AB34">
        <v>2.3199999999999998</v>
      </c>
      <c r="AC34">
        <v>0.26</v>
      </c>
      <c r="AD34">
        <v>0</v>
      </c>
      <c r="AE34">
        <v>3.1</v>
      </c>
      <c r="AF34">
        <v>0</v>
      </c>
      <c r="AH34">
        <v>2.5</v>
      </c>
      <c r="AI34">
        <v>1.07</v>
      </c>
      <c r="AM34" s="35">
        <v>7.48</v>
      </c>
      <c r="AP34" s="39">
        <v>18.260000000000002</v>
      </c>
      <c r="AR34" s="35">
        <v>7.48</v>
      </c>
      <c r="AT34">
        <v>0.01</v>
      </c>
      <c r="AV34">
        <v>2</v>
      </c>
    </row>
    <row r="35" spans="1:48" x14ac:dyDescent="0.3">
      <c r="A35" t="s">
        <v>28</v>
      </c>
      <c r="B35" s="6" t="s">
        <v>604</v>
      </c>
      <c r="C35" s="6">
        <v>100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V35">
        <v>0</v>
      </c>
    </row>
    <row r="36" spans="1:48" s="15" customFormat="1" x14ac:dyDescent="0.3">
      <c r="A36" s="15" t="s">
        <v>29</v>
      </c>
      <c r="B36" s="16"/>
      <c r="C36" s="16"/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/>
      <c r="AV36" s="15">
        <v>0</v>
      </c>
    </row>
    <row r="37" spans="1:48" x14ac:dyDescent="0.3">
      <c r="A37" t="s">
        <v>30</v>
      </c>
      <c r="B37" s="6">
        <v>120</v>
      </c>
      <c r="C37" s="6" t="s">
        <v>455</v>
      </c>
      <c r="D37" s="39">
        <v>163.69999999999999</v>
      </c>
      <c r="E37" s="36">
        <v>80.3</v>
      </c>
      <c r="G37" s="39">
        <v>1640</v>
      </c>
      <c r="H37" s="39">
        <v>1359.5</v>
      </c>
      <c r="L37" s="39">
        <v>414.8</v>
      </c>
      <c r="M37" s="39">
        <v>1714.5</v>
      </c>
      <c r="N37" s="39">
        <v>310</v>
      </c>
      <c r="O37" s="39">
        <v>1359.5</v>
      </c>
      <c r="Q37" s="36">
        <v>108.6</v>
      </c>
      <c r="R37" s="39">
        <v>621.70000000000005</v>
      </c>
      <c r="T37">
        <v>5.4</v>
      </c>
      <c r="U37">
        <v>1.8</v>
      </c>
      <c r="V37" s="39">
        <v>497.3</v>
      </c>
      <c r="W37" s="39">
        <v>299.5</v>
      </c>
      <c r="X37" s="36">
        <v>80.3</v>
      </c>
      <c r="Y37">
        <v>0</v>
      </c>
      <c r="Z37" s="39">
        <v>141.80000000000001</v>
      </c>
      <c r="AB37">
        <v>31.2</v>
      </c>
      <c r="AC37">
        <v>0.1</v>
      </c>
      <c r="AD37">
        <v>0.8</v>
      </c>
      <c r="AE37">
        <v>13.4</v>
      </c>
      <c r="AF37">
        <v>0</v>
      </c>
      <c r="AH37">
        <v>0</v>
      </c>
      <c r="AI37">
        <v>0</v>
      </c>
      <c r="AM37" s="39">
        <v>1714.5</v>
      </c>
      <c r="AP37" s="39">
        <v>621.70000000000005</v>
      </c>
      <c r="AR37" s="39">
        <v>1714.5</v>
      </c>
      <c r="AT37">
        <v>1.3</v>
      </c>
      <c r="AU37">
        <v>498.6</v>
      </c>
      <c r="AV37" s="35">
        <v>108.6</v>
      </c>
    </row>
    <row r="38" spans="1:48" x14ac:dyDescent="0.3">
      <c r="A38" t="s">
        <v>24</v>
      </c>
      <c r="B38" s="6" t="s">
        <v>459</v>
      </c>
      <c r="C38" s="6" t="s">
        <v>455</v>
      </c>
      <c r="D38" s="35">
        <v>1.399</v>
      </c>
      <c r="G38">
        <v>0.4</v>
      </c>
      <c r="H38" s="35">
        <v>1.0620000000000001</v>
      </c>
      <c r="I38">
        <v>0.39700000000000002</v>
      </c>
      <c r="L38">
        <v>0.20899999999999999</v>
      </c>
      <c r="M38">
        <v>0.83799999999999997</v>
      </c>
      <c r="N38">
        <v>0.56999999999999995</v>
      </c>
      <c r="Q38">
        <v>0.437</v>
      </c>
      <c r="T38">
        <v>0.81</v>
      </c>
      <c r="U38">
        <v>0.3</v>
      </c>
      <c r="V38">
        <v>0.21</v>
      </c>
      <c r="W38">
        <v>0.12</v>
      </c>
      <c r="X38" s="36">
        <v>2.5099999999999998</v>
      </c>
      <c r="Y38">
        <v>3.5000000000000003E-2</v>
      </c>
      <c r="Z38">
        <v>0.50900000000000001</v>
      </c>
      <c r="AB38">
        <v>0.35799999999999998</v>
      </c>
      <c r="AC38">
        <v>0.20300000000000001</v>
      </c>
      <c r="AD38">
        <v>0.47699999999999998</v>
      </c>
      <c r="AJ38">
        <v>0.25</v>
      </c>
      <c r="AK38" s="35">
        <v>1.399</v>
      </c>
      <c r="AL38">
        <v>0.33800000000000002</v>
      </c>
      <c r="AP38" s="35">
        <v>0.92100000000000004</v>
      </c>
      <c r="AQ38">
        <v>0.40899999999999997</v>
      </c>
      <c r="AT38">
        <v>9.2999999999999999E-2</v>
      </c>
      <c r="AV38">
        <v>0.23100000000000001</v>
      </c>
    </row>
    <row r="39" spans="1:48" x14ac:dyDescent="0.3">
      <c r="A39" t="s">
        <v>25</v>
      </c>
      <c r="B39" s="6" t="s">
        <v>630</v>
      </c>
      <c r="C39" s="6">
        <v>3500</v>
      </c>
      <c r="D39">
        <v>11.3</v>
      </c>
      <c r="E39">
        <v>51.5</v>
      </c>
      <c r="G39">
        <v>12.8</v>
      </c>
      <c r="H39" s="35">
        <v>97.1</v>
      </c>
      <c r="L39">
        <v>11.4</v>
      </c>
      <c r="M39">
        <v>54.9</v>
      </c>
      <c r="N39">
        <v>12.8</v>
      </c>
      <c r="O39" s="35">
        <v>97.1</v>
      </c>
      <c r="Q39">
        <v>15.3</v>
      </c>
      <c r="R39">
        <v>43.6</v>
      </c>
      <c r="T39" s="35">
        <v>122.7</v>
      </c>
      <c r="U39">
        <v>22.4</v>
      </c>
      <c r="V39">
        <v>0.4</v>
      </c>
      <c r="W39">
        <v>0.3</v>
      </c>
      <c r="X39">
        <v>51.5</v>
      </c>
      <c r="Z39">
        <v>37.4</v>
      </c>
      <c r="AB39">
        <v>11</v>
      </c>
      <c r="AC39">
        <v>28.8</v>
      </c>
      <c r="AD39">
        <v>41.2</v>
      </c>
      <c r="AE39">
        <v>49.2</v>
      </c>
      <c r="AF39">
        <v>8.8000000000000007</v>
      </c>
      <c r="AH39">
        <v>24.7</v>
      </c>
      <c r="AI39">
        <v>24.7</v>
      </c>
      <c r="AM39">
        <v>43.6</v>
      </c>
      <c r="AP39">
        <v>32.299999999999997</v>
      </c>
      <c r="AR39">
        <v>43.6</v>
      </c>
      <c r="AT39">
        <v>6.5</v>
      </c>
      <c r="AU39">
        <v>17.399999999999999</v>
      </c>
      <c r="AV39">
        <v>12.8</v>
      </c>
    </row>
    <row r="40" spans="1:48" x14ac:dyDescent="0.3">
      <c r="A40" t="s">
        <v>467</v>
      </c>
      <c r="D40">
        <v>8.9</v>
      </c>
      <c r="H40">
        <v>1.7</v>
      </c>
      <c r="L40">
        <v>0.4</v>
      </c>
      <c r="M40">
        <v>16.100000000000001</v>
      </c>
      <c r="Q40">
        <v>0.1</v>
      </c>
      <c r="T40">
        <v>1.9</v>
      </c>
      <c r="U40">
        <v>0.2</v>
      </c>
      <c r="X40">
        <v>7.1</v>
      </c>
      <c r="Z40">
        <v>1.4</v>
      </c>
      <c r="AB40">
        <v>3.9</v>
      </c>
      <c r="AD40">
        <v>3.4</v>
      </c>
      <c r="AE40">
        <v>9.6999999999999993</v>
      </c>
      <c r="AP40">
        <v>9.8000000000000007</v>
      </c>
      <c r="AU40">
        <v>21.4</v>
      </c>
    </row>
    <row r="41" spans="1:48" s="38" customFormat="1" x14ac:dyDescent="0.3">
      <c r="A41" s="28" t="s">
        <v>53</v>
      </c>
      <c r="B41" s="29"/>
      <c r="C41" s="29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V41" s="28"/>
    </row>
    <row r="42" spans="1:48" x14ac:dyDescent="0.3">
      <c r="A42" t="s">
        <v>55</v>
      </c>
      <c r="B42" s="6" t="s">
        <v>469</v>
      </c>
      <c r="C42" s="6" t="s">
        <v>471</v>
      </c>
      <c r="D42">
        <v>1.3919999999999999</v>
      </c>
      <c r="E42">
        <v>3.26</v>
      </c>
      <c r="F42">
        <v>0.626</v>
      </c>
      <c r="G42">
        <v>0.13200000000000001</v>
      </c>
      <c r="H42">
        <v>1.3779999999999999</v>
      </c>
      <c r="I42">
        <v>0.06</v>
      </c>
      <c r="J42">
        <v>0.23400000000000001</v>
      </c>
      <c r="K42">
        <v>0.73</v>
      </c>
      <c r="L42">
        <v>4.1000000000000002E-2</v>
      </c>
      <c r="M42">
        <v>2.157</v>
      </c>
      <c r="N42">
        <v>1.4E-2</v>
      </c>
      <c r="O42">
        <v>0.115</v>
      </c>
      <c r="P42">
        <v>0.99</v>
      </c>
      <c r="Q42">
        <v>8.5999999999999993E-2</v>
      </c>
      <c r="R42">
        <v>0.52900000000000003</v>
      </c>
      <c r="S42">
        <v>0.48</v>
      </c>
      <c r="T42">
        <v>1.9890000000000001</v>
      </c>
      <c r="U42">
        <v>0.248</v>
      </c>
      <c r="V42">
        <v>0.01</v>
      </c>
      <c r="W42">
        <v>1.2E-2</v>
      </c>
      <c r="X42">
        <v>2.14</v>
      </c>
      <c r="Y42">
        <v>0.01</v>
      </c>
      <c r="Z42">
        <v>3.952</v>
      </c>
      <c r="AA42">
        <v>2.2799999999999998</v>
      </c>
      <c r="AB42">
        <v>0.34499999999999997</v>
      </c>
      <c r="AC42">
        <v>0.20300000000000001</v>
      </c>
      <c r="AD42">
        <v>2.5990000000000002</v>
      </c>
      <c r="AE42">
        <v>3.12</v>
      </c>
      <c r="AF42">
        <v>25.94</v>
      </c>
      <c r="AG42">
        <v>9.51</v>
      </c>
      <c r="AH42">
        <v>0.62</v>
      </c>
      <c r="AI42">
        <v>2.19</v>
      </c>
      <c r="AJ42">
        <v>0.191</v>
      </c>
      <c r="AK42">
        <v>1.577</v>
      </c>
      <c r="AL42">
        <v>0.246</v>
      </c>
      <c r="AM42">
        <v>7.03</v>
      </c>
      <c r="AN42">
        <v>1.5860000000000001</v>
      </c>
      <c r="AO42">
        <v>1.881</v>
      </c>
      <c r="AP42">
        <v>1.5509999999999999</v>
      </c>
      <c r="AQ42">
        <v>0.46700000000000003</v>
      </c>
      <c r="AR42">
        <v>2.73</v>
      </c>
      <c r="AS42">
        <v>3.26</v>
      </c>
      <c r="AT42">
        <v>0.09</v>
      </c>
      <c r="AV42">
        <v>0.33600000000000002</v>
      </c>
    </row>
    <row r="43" spans="1:48" x14ac:dyDescent="0.3">
      <c r="A43" t="s">
        <v>56</v>
      </c>
      <c r="D43">
        <v>0.73899999999999999</v>
      </c>
      <c r="E43">
        <v>2.75</v>
      </c>
      <c r="F43">
        <v>0.78900000000000003</v>
      </c>
      <c r="G43">
        <v>0.29499999999999998</v>
      </c>
      <c r="H43">
        <v>0.76100000000000001</v>
      </c>
      <c r="I43">
        <v>0.80200000000000005</v>
      </c>
      <c r="K43">
        <v>9.41</v>
      </c>
      <c r="L43">
        <v>8.7999999999999995E-2</v>
      </c>
      <c r="M43">
        <v>1.238</v>
      </c>
      <c r="N43">
        <v>0.27500000000000002</v>
      </c>
      <c r="O43">
        <v>2.2320000000000002</v>
      </c>
      <c r="P43">
        <v>13.58</v>
      </c>
      <c r="Q43">
        <v>4.9000000000000002E-2</v>
      </c>
      <c r="R43">
        <v>0.94</v>
      </c>
      <c r="S43">
        <v>9.91</v>
      </c>
      <c r="T43">
        <v>22.518000000000001</v>
      </c>
      <c r="U43">
        <v>2.6269999999999998</v>
      </c>
      <c r="V43">
        <v>9.1999999999999998E-2</v>
      </c>
      <c r="W43">
        <v>0.11</v>
      </c>
      <c r="X43">
        <v>1.6950000000000001</v>
      </c>
      <c r="Y43">
        <v>0.01</v>
      </c>
      <c r="Z43">
        <v>1.393</v>
      </c>
      <c r="AA43">
        <v>1.64</v>
      </c>
      <c r="AB43">
        <v>0.246</v>
      </c>
      <c r="AC43">
        <v>0.154</v>
      </c>
      <c r="AD43">
        <v>0.47899999999999998</v>
      </c>
      <c r="AE43">
        <v>1.66</v>
      </c>
      <c r="AF43">
        <v>3.22</v>
      </c>
      <c r="AG43">
        <v>11.17</v>
      </c>
      <c r="AH43">
        <v>7.125</v>
      </c>
      <c r="AI43">
        <v>15.93</v>
      </c>
      <c r="AJ43">
        <v>2.5000000000000001E-2</v>
      </c>
      <c r="AK43">
        <v>0.21</v>
      </c>
      <c r="AL43">
        <v>3.3000000000000002E-2</v>
      </c>
      <c r="AM43">
        <v>1.87</v>
      </c>
      <c r="AN43">
        <v>0.42899999999999999</v>
      </c>
      <c r="AO43">
        <v>0.47399999999999998</v>
      </c>
      <c r="AP43">
        <v>0.71599999999999997</v>
      </c>
      <c r="AQ43">
        <v>8.1000000000000003E-2</v>
      </c>
      <c r="AR43">
        <v>0.47</v>
      </c>
      <c r="AT43">
        <v>0.13</v>
      </c>
      <c r="AV43">
        <v>8.1000000000000003E-2</v>
      </c>
    </row>
    <row r="44" spans="1:48" x14ac:dyDescent="0.3">
      <c r="A44" t="s">
        <v>57</v>
      </c>
      <c r="D44">
        <v>0.998</v>
      </c>
      <c r="E44">
        <v>8.3699999999999992</v>
      </c>
      <c r="F44">
        <v>0.61599999999999999</v>
      </c>
      <c r="G44">
        <v>0.124</v>
      </c>
      <c r="H44">
        <v>3.1240000000000001</v>
      </c>
      <c r="I44">
        <v>9.5000000000000001E-2</v>
      </c>
      <c r="K44">
        <v>1.01</v>
      </c>
      <c r="L44">
        <v>0.38900000000000001</v>
      </c>
      <c r="M44">
        <v>0.498</v>
      </c>
      <c r="N44">
        <v>0.04</v>
      </c>
      <c r="O44">
        <v>0.32800000000000001</v>
      </c>
      <c r="P44">
        <v>1.75</v>
      </c>
      <c r="Q44">
        <v>0.31900000000000001</v>
      </c>
      <c r="R44">
        <v>4.4050000000000002</v>
      </c>
      <c r="S44">
        <v>1.69</v>
      </c>
      <c r="T44">
        <v>10.087999999999999</v>
      </c>
      <c r="U44">
        <v>0.95399999999999996</v>
      </c>
      <c r="V44">
        <v>3.7999999999999999E-2</v>
      </c>
      <c r="W44">
        <v>4.5999999999999999E-2</v>
      </c>
      <c r="X44">
        <v>7.766</v>
      </c>
      <c r="Y44">
        <v>4.0000000000000001E-3</v>
      </c>
      <c r="Z44">
        <v>7.2069999999999999</v>
      </c>
      <c r="AA44">
        <v>2.29</v>
      </c>
      <c r="AB44">
        <v>6.8000000000000005E-2</v>
      </c>
      <c r="AC44">
        <v>0.154</v>
      </c>
      <c r="AD44">
        <v>0.92900000000000005</v>
      </c>
      <c r="AE44">
        <v>2.1800000000000002</v>
      </c>
      <c r="AF44">
        <v>0.35</v>
      </c>
      <c r="AG44">
        <v>4.3899999999999997</v>
      </c>
      <c r="AH44">
        <v>3.2719999999999998</v>
      </c>
      <c r="AI44">
        <v>3.72</v>
      </c>
      <c r="AJ44">
        <v>0.39400000000000002</v>
      </c>
      <c r="AK44">
        <v>3.2570000000000001</v>
      </c>
      <c r="AL44">
        <v>0.50800000000000001</v>
      </c>
      <c r="AM44">
        <v>1.76</v>
      </c>
      <c r="AN44">
        <v>2.0670000000000002</v>
      </c>
      <c r="AO44">
        <v>3.698</v>
      </c>
      <c r="AP44">
        <v>1.369</v>
      </c>
      <c r="AQ44">
        <v>0.53200000000000003</v>
      </c>
      <c r="AR44">
        <v>1.19</v>
      </c>
      <c r="AT44">
        <v>0.33900000000000002</v>
      </c>
      <c r="AV44">
        <v>1.0649999999999999</v>
      </c>
    </row>
    <row r="45" spans="1:48" x14ac:dyDescent="0.3">
      <c r="A45" t="s">
        <v>54</v>
      </c>
      <c r="B45" s="6" t="s">
        <v>469</v>
      </c>
      <c r="C45" s="6" t="s">
        <v>472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V45">
        <v>0</v>
      </c>
    </row>
    <row r="46" spans="1:48" s="38" customFormat="1" x14ac:dyDescent="0.3">
      <c r="A46" s="28" t="s">
        <v>34</v>
      </c>
      <c r="B46" s="139" t="s">
        <v>641</v>
      </c>
      <c r="C46" s="29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V46" s="28"/>
    </row>
    <row r="47" spans="1:48" s="3" customFormat="1" x14ac:dyDescent="0.3">
      <c r="A47" s="3" t="s">
        <v>35</v>
      </c>
      <c r="B47" s="32" t="s">
        <v>642</v>
      </c>
      <c r="C47" s="32"/>
      <c r="D47" s="3">
        <v>5.8000000000000003E-2</v>
      </c>
      <c r="G47" s="3">
        <v>4.4999999999999998E-2</v>
      </c>
      <c r="H47" s="3">
        <v>0.47499999999999998</v>
      </c>
      <c r="I47" s="3">
        <v>1.4E-2</v>
      </c>
      <c r="L47" s="3">
        <v>3.9E-2</v>
      </c>
      <c r="M47" s="3">
        <v>0.26</v>
      </c>
      <c r="S47" s="3">
        <v>0.253</v>
      </c>
      <c r="T47" s="3">
        <v>0.25600000000000001</v>
      </c>
      <c r="U47" s="3">
        <v>8.9999999999999993E-3</v>
      </c>
      <c r="V47" s="3">
        <v>0.03</v>
      </c>
      <c r="W47" s="3">
        <v>2.5000000000000001E-2</v>
      </c>
      <c r="X47" s="3">
        <v>7.0000000000000007E-2</v>
      </c>
      <c r="Z47" s="3">
        <v>0.03</v>
      </c>
      <c r="AB47" s="3">
        <v>4.9000000000000002E-2</v>
      </c>
      <c r="AC47" s="3">
        <v>1.2E-2</v>
      </c>
      <c r="AD47" s="3">
        <v>0.152</v>
      </c>
      <c r="AH47" s="3">
        <v>0.24399999999999999</v>
      </c>
      <c r="AJ47" s="3">
        <v>0.05</v>
      </c>
      <c r="AK47" s="3">
        <v>0.30599999999999999</v>
      </c>
      <c r="AL47" s="3">
        <v>5.8000000000000003E-2</v>
      </c>
      <c r="AP47" s="3">
        <v>0.20300000000000001</v>
      </c>
      <c r="AQ47" s="3">
        <v>0.114</v>
      </c>
      <c r="AR47" s="3">
        <v>0.186</v>
      </c>
    </row>
    <row r="48" spans="1:48" s="3" customFormat="1" x14ac:dyDescent="0.3">
      <c r="A48" s="3" t="s">
        <v>36</v>
      </c>
      <c r="B48" s="32" t="s">
        <v>643</v>
      </c>
      <c r="C48" s="32"/>
      <c r="D48" s="3">
        <v>0.24399999999999999</v>
      </c>
      <c r="G48" s="3">
        <v>0.122</v>
      </c>
      <c r="H48" s="3">
        <v>1.1930000000000001</v>
      </c>
      <c r="I48" s="3">
        <v>6.8000000000000005E-2</v>
      </c>
      <c r="K48" s="3">
        <v>0.57499999999999996</v>
      </c>
      <c r="L48" s="3">
        <v>0.104</v>
      </c>
      <c r="M48" s="3">
        <v>0.76</v>
      </c>
      <c r="S48" s="3">
        <v>0.60199999999999998</v>
      </c>
      <c r="T48" s="3">
        <v>0.83799999999999997</v>
      </c>
      <c r="U48" s="3">
        <v>0.17299999999999999</v>
      </c>
      <c r="V48" s="3">
        <v>7.1999999999999995E-2</v>
      </c>
      <c r="W48" s="3">
        <v>0.06</v>
      </c>
      <c r="X48" s="3">
        <v>0.49</v>
      </c>
      <c r="Z48" s="3">
        <v>0.18</v>
      </c>
      <c r="AB48" s="3">
        <v>0.13600000000000001</v>
      </c>
      <c r="AC48" s="3">
        <v>3.5999999999999997E-2</v>
      </c>
      <c r="AD48" s="3">
        <v>0.28899999999999998</v>
      </c>
      <c r="AH48" s="3">
        <v>0.75600000000000001</v>
      </c>
      <c r="AJ48" s="3">
        <v>0.13500000000000001</v>
      </c>
      <c r="AK48" s="3">
        <v>0.81599999999999995</v>
      </c>
      <c r="AL48" s="3">
        <v>0.154</v>
      </c>
      <c r="AP48" s="3">
        <v>0.32200000000000001</v>
      </c>
      <c r="AQ48" s="3">
        <v>0.154</v>
      </c>
      <c r="AR48" s="3">
        <v>0.252</v>
      </c>
    </row>
    <row r="49" spans="1:44" s="3" customFormat="1" x14ac:dyDescent="0.3">
      <c r="A49" s="3" t="s">
        <v>37</v>
      </c>
      <c r="B49" s="32" t="s">
        <v>644</v>
      </c>
      <c r="C49" s="32"/>
      <c r="D49" s="3">
        <v>0.36599999999999999</v>
      </c>
      <c r="G49" s="3">
        <v>0.11799999999999999</v>
      </c>
      <c r="H49" s="3">
        <v>1.546</v>
      </c>
      <c r="I49" s="3">
        <v>0.19500000000000001</v>
      </c>
      <c r="K49" s="3">
        <v>0.76700000000000002</v>
      </c>
      <c r="L49" s="3">
        <v>0.104</v>
      </c>
      <c r="M49" s="3">
        <v>1.06</v>
      </c>
      <c r="S49" s="3">
        <v>0.69499999999999995</v>
      </c>
      <c r="T49" s="3">
        <v>1.1830000000000001</v>
      </c>
      <c r="U49" s="3">
        <v>0.151</v>
      </c>
      <c r="V49" s="3">
        <v>9.8000000000000004E-2</v>
      </c>
      <c r="W49" s="3">
        <v>8.2000000000000003E-2</v>
      </c>
      <c r="X49" s="3">
        <v>0.56999999999999995</v>
      </c>
      <c r="Z49" s="3">
        <v>0.24</v>
      </c>
      <c r="AB49" s="3">
        <v>0.14599999999999999</v>
      </c>
      <c r="AC49" s="3">
        <v>5.0999999999999997E-2</v>
      </c>
      <c r="AD49" s="3">
        <v>0.34100000000000003</v>
      </c>
      <c r="AH49" s="3">
        <v>0.82599999999999996</v>
      </c>
      <c r="AJ49" s="3">
        <v>0.13500000000000001</v>
      </c>
      <c r="AK49" s="3">
        <v>0.81599999999999995</v>
      </c>
      <c r="AL49" s="3">
        <v>0.154</v>
      </c>
      <c r="AP49" s="3">
        <v>0.441</v>
      </c>
      <c r="AQ49" s="3">
        <v>0.28499999999999998</v>
      </c>
      <c r="AR49" s="3">
        <v>0.46800000000000003</v>
      </c>
    </row>
    <row r="50" spans="1:44" s="3" customFormat="1" x14ac:dyDescent="0.3">
      <c r="A50" s="3" t="s">
        <v>38</v>
      </c>
      <c r="B50" s="32" t="s">
        <v>645</v>
      </c>
      <c r="C50" s="32"/>
      <c r="D50" s="3">
        <v>1.014</v>
      </c>
      <c r="G50" s="3">
        <v>0.20399999999999999</v>
      </c>
      <c r="H50" s="3">
        <v>2.794</v>
      </c>
      <c r="I50" s="3">
        <v>0.159</v>
      </c>
      <c r="K50" s="3">
        <v>0.92500000000000004</v>
      </c>
      <c r="L50" s="3">
        <v>0.191</v>
      </c>
      <c r="M50" s="3">
        <v>1.85</v>
      </c>
      <c r="S50" s="3">
        <v>0.996</v>
      </c>
      <c r="T50" s="3">
        <v>2.08</v>
      </c>
      <c r="U50" s="3">
        <v>0.30199999999999999</v>
      </c>
      <c r="V50" s="3">
        <v>8.3000000000000004E-2</v>
      </c>
      <c r="W50" s="3">
        <v>6.9000000000000006E-2</v>
      </c>
      <c r="X50" s="3">
        <v>0.92</v>
      </c>
      <c r="Z50" s="3">
        <v>0.4</v>
      </c>
      <c r="AB50" s="3">
        <v>0.253</v>
      </c>
      <c r="AC50" s="3">
        <v>7.3999999999999996E-2</v>
      </c>
      <c r="AD50" s="3">
        <v>0.51300000000000001</v>
      </c>
      <c r="AH50" s="3">
        <v>1.218</v>
      </c>
      <c r="AJ50" s="3">
        <v>0.247</v>
      </c>
      <c r="AK50" s="3">
        <v>1.496</v>
      </c>
      <c r="AL50" s="3">
        <v>0.28100000000000003</v>
      </c>
      <c r="AP50" s="3">
        <v>0.78</v>
      </c>
      <c r="AQ50" s="3">
        <v>0.26200000000000001</v>
      </c>
      <c r="AR50" s="3">
        <v>0.43</v>
      </c>
    </row>
    <row r="51" spans="1:44" s="3" customFormat="1" x14ac:dyDescent="0.3">
      <c r="A51" s="3" t="s">
        <v>39</v>
      </c>
      <c r="B51" s="32" t="s">
        <v>646</v>
      </c>
      <c r="C51" s="32"/>
      <c r="D51" s="3">
        <v>0.24399999999999999</v>
      </c>
      <c r="G51" s="3">
        <v>0.18099999999999999</v>
      </c>
      <c r="H51" s="3">
        <v>2.0979999999999999</v>
      </c>
      <c r="I51" s="3">
        <v>0.246</v>
      </c>
      <c r="K51" s="3">
        <v>1.038</v>
      </c>
      <c r="L51" s="3">
        <v>0.11</v>
      </c>
      <c r="M51" s="3">
        <v>1.1499999999999999</v>
      </c>
      <c r="S51" s="3">
        <v>0.75800000000000001</v>
      </c>
      <c r="T51" s="3">
        <v>1.8440000000000001</v>
      </c>
      <c r="U51" s="3">
        <v>0.27400000000000002</v>
      </c>
      <c r="V51" s="3">
        <v>0.123</v>
      </c>
      <c r="W51" s="3">
        <v>0.10299999999999999</v>
      </c>
      <c r="X51" s="3">
        <v>0.69</v>
      </c>
      <c r="Z51" s="3">
        <v>0.37</v>
      </c>
      <c r="AB51" s="3">
        <v>0.24299999999999999</v>
      </c>
      <c r="AC51" s="3">
        <v>5.7000000000000002E-2</v>
      </c>
      <c r="AD51" s="3">
        <v>0.24099999999999999</v>
      </c>
      <c r="AH51" s="3">
        <v>1.0309999999999999</v>
      </c>
      <c r="AJ51" s="3">
        <v>0.14099999999999999</v>
      </c>
      <c r="AK51" s="3">
        <v>0.85799999999999998</v>
      </c>
      <c r="AL51" s="3">
        <v>0.161</v>
      </c>
      <c r="AP51" s="3">
        <v>0.5</v>
      </c>
      <c r="AQ51" s="3">
        <v>0.126</v>
      </c>
      <c r="AR51" s="3">
        <v>0.20699999999999999</v>
      </c>
    </row>
    <row r="52" spans="1:44" s="3" customFormat="1" x14ac:dyDescent="0.3">
      <c r="A52" s="3" t="s">
        <v>40</v>
      </c>
      <c r="B52" s="32" t="s">
        <v>647</v>
      </c>
      <c r="C52" s="32"/>
      <c r="D52" s="3">
        <v>9.6000000000000002E-2</v>
      </c>
      <c r="G52" s="3">
        <v>4.2000000000000003E-2</v>
      </c>
      <c r="H52" s="3">
        <v>0.59599999999999997</v>
      </c>
      <c r="I52" s="3">
        <v>1.0999999999999999E-2</v>
      </c>
      <c r="K52" s="3">
        <v>0.14299999999999999</v>
      </c>
      <c r="L52" s="3">
        <v>3.5999999999999997E-2</v>
      </c>
      <c r="M52" s="3">
        <v>0.32</v>
      </c>
      <c r="S52" s="3">
        <v>0.30099999999999999</v>
      </c>
      <c r="T52" s="3">
        <v>0.48299999999999998</v>
      </c>
      <c r="U52" s="3">
        <v>7.8E-2</v>
      </c>
      <c r="V52" s="3">
        <v>2.5000000000000001E-2</v>
      </c>
      <c r="W52" s="3">
        <v>2.1000000000000001E-2</v>
      </c>
      <c r="X52" s="3">
        <v>0.2</v>
      </c>
      <c r="Z52" s="3">
        <v>0.08</v>
      </c>
      <c r="AB52" s="3">
        <v>7.8E-2</v>
      </c>
      <c r="AC52" s="3">
        <v>1.2999999999999999E-2</v>
      </c>
      <c r="AD52" s="3">
        <v>8.8999999999999996E-2</v>
      </c>
      <c r="AH52" s="3">
        <v>0.36099999999999999</v>
      </c>
      <c r="AJ52" s="3">
        <v>4.5999999999999999E-2</v>
      </c>
      <c r="AK52" s="3">
        <v>0.28100000000000003</v>
      </c>
      <c r="AL52" s="3">
        <v>5.2999999999999999E-2</v>
      </c>
      <c r="AP52" s="3">
        <v>0.127</v>
      </c>
    </row>
    <row r="53" spans="1:44" x14ac:dyDescent="0.3">
      <c r="A53" t="s">
        <v>41</v>
      </c>
      <c r="B53" s="6" t="s">
        <v>648</v>
      </c>
      <c r="D53">
        <v>0.13800000000000001</v>
      </c>
      <c r="G53">
        <v>1.4E-2</v>
      </c>
      <c r="H53">
        <v>0.29799999999999999</v>
      </c>
      <c r="I53">
        <v>1.7000000000000001E-2</v>
      </c>
      <c r="L53">
        <v>2.8000000000000001E-2</v>
      </c>
      <c r="M53">
        <v>0.19</v>
      </c>
      <c r="S53">
        <v>0.222</v>
      </c>
      <c r="T53">
        <v>0.68</v>
      </c>
      <c r="U53">
        <v>7.4999999999999997E-2</v>
      </c>
      <c r="V53">
        <v>0.04</v>
      </c>
      <c r="W53">
        <v>3.4000000000000002E-2</v>
      </c>
      <c r="X53">
        <v>0.23</v>
      </c>
      <c r="Z53">
        <v>7.0000000000000007E-2</v>
      </c>
      <c r="AB53">
        <v>5.8000000000000003E-2</v>
      </c>
      <c r="AC53">
        <v>8.0000000000000002E-3</v>
      </c>
      <c r="AD53">
        <v>9.9000000000000005E-2</v>
      </c>
      <c r="AH53">
        <v>0.32900000000000001</v>
      </c>
      <c r="AJ53">
        <v>3.5999999999999997E-2</v>
      </c>
      <c r="AK53">
        <v>0.22</v>
      </c>
      <c r="AL53">
        <v>4.1000000000000002E-2</v>
      </c>
      <c r="AP53">
        <v>0.11</v>
      </c>
    </row>
    <row r="54" spans="1:44" s="3" customFormat="1" x14ac:dyDescent="0.3">
      <c r="A54" s="3" t="s">
        <v>50</v>
      </c>
      <c r="B54" s="154" t="s">
        <v>649</v>
      </c>
      <c r="C54" s="32"/>
      <c r="D54" s="3">
        <v>0.44600000000000001</v>
      </c>
      <c r="G54" s="3">
        <v>0.14499999999999999</v>
      </c>
      <c r="H54" s="3">
        <v>1.712</v>
      </c>
      <c r="I54" s="3">
        <v>6.5000000000000002E-2</v>
      </c>
      <c r="K54" s="3">
        <v>0.67</v>
      </c>
      <c r="L54" s="3">
        <v>0.13</v>
      </c>
      <c r="M54" s="3">
        <v>1.25</v>
      </c>
      <c r="S54" s="3">
        <v>0.64700000000000002</v>
      </c>
      <c r="T54" s="3">
        <v>1.173</v>
      </c>
      <c r="U54" s="3">
        <v>0.16700000000000001</v>
      </c>
      <c r="V54" s="3">
        <v>7.1999999999999995E-2</v>
      </c>
      <c r="W54" s="3">
        <v>0.06</v>
      </c>
      <c r="X54" s="3">
        <v>0.61</v>
      </c>
      <c r="Z54" s="3">
        <v>0.23</v>
      </c>
      <c r="AB54" s="3">
        <v>0.14599999999999999</v>
      </c>
      <c r="AC54" s="3">
        <v>4.4999999999999998E-2</v>
      </c>
      <c r="AD54" s="3">
        <v>0.311</v>
      </c>
      <c r="AH54" s="3">
        <v>0.86699999999999999</v>
      </c>
      <c r="AJ54" s="3">
        <v>0.16800000000000001</v>
      </c>
      <c r="AK54" s="3">
        <v>1.0169999999999999</v>
      </c>
      <c r="AL54" s="3">
        <v>0.191</v>
      </c>
      <c r="AP54" s="3">
        <v>0.44900000000000001</v>
      </c>
    </row>
    <row r="55" spans="1:44" x14ac:dyDescent="0.3">
      <c r="A55" t="s">
        <v>42</v>
      </c>
      <c r="B55" s="155"/>
      <c r="D55">
        <v>0.48299999999999998</v>
      </c>
      <c r="G55">
        <v>8.2000000000000003E-2</v>
      </c>
      <c r="H55">
        <v>1.159</v>
      </c>
      <c r="I55">
        <v>9.6000000000000002E-2</v>
      </c>
      <c r="L55">
        <v>7.6999999999999999E-2</v>
      </c>
      <c r="M55">
        <v>0.75</v>
      </c>
      <c r="S55">
        <v>0.41</v>
      </c>
      <c r="T55">
        <v>0.80900000000000005</v>
      </c>
      <c r="U55">
        <v>0.13900000000000001</v>
      </c>
      <c r="V55">
        <v>0.14299999999999999</v>
      </c>
      <c r="W55">
        <v>0.11899999999999999</v>
      </c>
      <c r="X55">
        <v>0.38</v>
      </c>
      <c r="Z55">
        <v>0.19</v>
      </c>
      <c r="AB55">
        <v>0.13600000000000001</v>
      </c>
      <c r="AC55">
        <v>0.02</v>
      </c>
      <c r="AD55">
        <v>0.24299999999999999</v>
      </c>
      <c r="AH55">
        <v>0.64200000000000002</v>
      </c>
      <c r="AJ55">
        <v>9.9000000000000005E-2</v>
      </c>
      <c r="AK55">
        <v>0.6</v>
      </c>
      <c r="AL55">
        <v>0.113</v>
      </c>
      <c r="AP55">
        <v>0.29699999999999999</v>
      </c>
    </row>
    <row r="56" spans="1:44" s="3" customFormat="1" x14ac:dyDescent="0.3">
      <c r="A56" s="3" t="s">
        <v>49</v>
      </c>
      <c r="B56" s="32" t="s">
        <v>650</v>
      </c>
      <c r="C56" s="32"/>
      <c r="D56" s="3">
        <v>0.54700000000000004</v>
      </c>
      <c r="G56" s="3">
        <v>0.17199999999999999</v>
      </c>
      <c r="H56" s="3">
        <v>2.0209999999999999</v>
      </c>
      <c r="I56" s="3">
        <v>0.154</v>
      </c>
      <c r="K56" s="3">
        <v>1.1200000000000001</v>
      </c>
      <c r="L56" s="3">
        <v>0.127</v>
      </c>
      <c r="M56" s="3">
        <v>1.45</v>
      </c>
      <c r="S56" s="3">
        <v>0.91500000000000004</v>
      </c>
      <c r="T56" s="3">
        <v>1.5089999999999999</v>
      </c>
      <c r="U56" s="3">
        <v>0.19500000000000001</v>
      </c>
      <c r="V56" s="3">
        <v>0.105</v>
      </c>
      <c r="W56" s="3">
        <v>8.7999999999999995E-2</v>
      </c>
      <c r="X56" s="3">
        <v>0.75</v>
      </c>
      <c r="Z56" s="3">
        <v>0.34</v>
      </c>
      <c r="AB56" s="3">
        <v>0.224</v>
      </c>
      <c r="AC56" s="3">
        <v>7.2999999999999995E-2</v>
      </c>
      <c r="AD56" s="3">
        <v>0.41099999999999998</v>
      </c>
      <c r="AH56" s="3">
        <v>1.0369999999999999</v>
      </c>
      <c r="AJ56" s="3">
        <v>0.16400000000000001</v>
      </c>
      <c r="AK56" s="3">
        <v>0.995</v>
      </c>
      <c r="AL56" s="3">
        <v>0.187</v>
      </c>
      <c r="AP56" s="3">
        <v>0.58499999999999996</v>
      </c>
      <c r="AQ56" s="3">
        <v>0.307</v>
      </c>
      <c r="AR56" s="3">
        <v>0.502</v>
      </c>
    </row>
    <row r="57" spans="1:44" s="4" customFormat="1" x14ac:dyDescent="0.3">
      <c r="A57" s="4" t="s">
        <v>51</v>
      </c>
      <c r="B57" s="18"/>
      <c r="C57" s="18"/>
      <c r="D57" s="4">
        <v>0.308</v>
      </c>
      <c r="G57" s="4">
        <v>0.122</v>
      </c>
      <c r="H57" s="4">
        <v>1.756</v>
      </c>
      <c r="I57" s="4">
        <v>0.14199999999999999</v>
      </c>
      <c r="K57" s="4">
        <v>1.2629999999999999</v>
      </c>
      <c r="L57" s="4">
        <v>0.11700000000000001</v>
      </c>
      <c r="M57" s="4">
        <v>1.23</v>
      </c>
      <c r="S57" s="4">
        <v>0.68</v>
      </c>
      <c r="T57" s="4">
        <v>1.9330000000000001</v>
      </c>
      <c r="U57" s="4">
        <v>0.26100000000000001</v>
      </c>
      <c r="V57" s="4">
        <v>0.19700000000000001</v>
      </c>
      <c r="W57" s="4">
        <v>0.16500000000000001</v>
      </c>
      <c r="X57" s="4">
        <v>0.89</v>
      </c>
      <c r="Z57" s="4">
        <v>0.32</v>
      </c>
      <c r="AB57" s="4">
        <v>0.16600000000000001</v>
      </c>
      <c r="AC57" s="4">
        <v>4.2999999999999997E-2</v>
      </c>
      <c r="AD57" s="4">
        <v>0.70799999999999996</v>
      </c>
      <c r="AH57" s="4">
        <v>1.252</v>
      </c>
      <c r="AJ57" s="4">
        <v>0.151</v>
      </c>
      <c r="AK57" s="4">
        <v>0.91800000000000004</v>
      </c>
      <c r="AL57" s="4">
        <v>0.17299999999999999</v>
      </c>
      <c r="AP57" s="4">
        <v>0.44900000000000001</v>
      </c>
    </row>
    <row r="58" spans="1:44" s="4" customFormat="1" x14ac:dyDescent="0.3">
      <c r="A58" s="4" t="s">
        <v>52</v>
      </c>
      <c r="B58" s="18" t="s">
        <v>651</v>
      </c>
      <c r="C58" s="18"/>
      <c r="D58" s="4">
        <v>0.159</v>
      </c>
      <c r="G58" s="4">
        <v>6.0999999999999999E-2</v>
      </c>
      <c r="H58" s="4">
        <v>0.71799999999999997</v>
      </c>
      <c r="I58" s="4">
        <v>7.0999999999999994E-2</v>
      </c>
      <c r="K58" s="4">
        <v>0.32</v>
      </c>
      <c r="L58" s="4">
        <v>5.0999999999999997E-2</v>
      </c>
      <c r="M58" s="4">
        <v>0.45</v>
      </c>
      <c r="S58" s="4">
        <v>0.33100000000000002</v>
      </c>
      <c r="T58" s="4">
        <v>0.878</v>
      </c>
      <c r="U58" s="4">
        <v>0.123</v>
      </c>
      <c r="V58" s="4">
        <v>4.8000000000000001E-2</v>
      </c>
      <c r="W58" s="4">
        <v>0.04</v>
      </c>
      <c r="X58" s="4">
        <v>0.25</v>
      </c>
      <c r="Z58" s="4">
        <v>0.13</v>
      </c>
      <c r="AB58" s="4">
        <v>0.11700000000000001</v>
      </c>
      <c r="AC58" s="4">
        <v>0.03</v>
      </c>
      <c r="AD58" s="4">
        <v>0.19900000000000001</v>
      </c>
      <c r="AH58" s="4">
        <v>0.55000000000000004</v>
      </c>
      <c r="AJ58" s="4">
        <v>6.6000000000000003E-2</v>
      </c>
      <c r="AK58" s="4">
        <v>0.39900000000000002</v>
      </c>
      <c r="AL58" s="4">
        <v>7.4999999999999997E-2</v>
      </c>
      <c r="AP58" s="4">
        <v>0.14399999999999999</v>
      </c>
    </row>
    <row r="59" spans="1:44" x14ac:dyDescent="0.3">
      <c r="A59" t="s">
        <v>43</v>
      </c>
      <c r="D59">
        <v>0.61599999999999999</v>
      </c>
      <c r="G59">
        <v>0.19500000000000001</v>
      </c>
      <c r="H59">
        <v>1.778</v>
      </c>
      <c r="I59">
        <v>0.22700000000000001</v>
      </c>
      <c r="L59">
        <v>0.13200000000000001</v>
      </c>
      <c r="M59">
        <v>1.18</v>
      </c>
      <c r="S59">
        <v>0.78900000000000003</v>
      </c>
      <c r="T59">
        <v>1.173</v>
      </c>
      <c r="U59">
        <v>0.17</v>
      </c>
      <c r="X59">
        <v>0.64</v>
      </c>
      <c r="Z59">
        <v>0.28999999999999998</v>
      </c>
      <c r="AB59">
        <v>0.16600000000000001</v>
      </c>
      <c r="AC59">
        <v>3.1E-2</v>
      </c>
      <c r="AD59">
        <v>0.27200000000000002</v>
      </c>
      <c r="AH59">
        <v>0.91400000000000003</v>
      </c>
      <c r="AJ59">
        <v>0.17100000000000001</v>
      </c>
      <c r="AK59">
        <v>1.036</v>
      </c>
      <c r="AL59">
        <v>0.19500000000000001</v>
      </c>
      <c r="AP59">
        <v>0.5</v>
      </c>
    </row>
    <row r="60" spans="1:44" x14ac:dyDescent="0.3">
      <c r="A60" t="s">
        <v>44</v>
      </c>
      <c r="D60">
        <v>1.413</v>
      </c>
      <c r="G60">
        <v>0.29399999999999998</v>
      </c>
      <c r="H60">
        <v>3.169</v>
      </c>
      <c r="I60">
        <v>0.34300000000000003</v>
      </c>
      <c r="L60">
        <v>0.30099999999999999</v>
      </c>
      <c r="M60">
        <v>3.02</v>
      </c>
      <c r="S60">
        <v>1.833</v>
      </c>
      <c r="T60">
        <v>2.4350000000000001</v>
      </c>
      <c r="U60">
        <v>0.40400000000000003</v>
      </c>
      <c r="X60">
        <v>2.85</v>
      </c>
      <c r="Z60">
        <v>0.6</v>
      </c>
      <c r="AB60">
        <v>0.438</v>
      </c>
      <c r="AC60">
        <v>0.20799999999999999</v>
      </c>
      <c r="AD60">
        <v>1.387</v>
      </c>
      <c r="AH60">
        <v>2.0840000000000001</v>
      </c>
      <c r="AJ60">
        <v>0.38800000000000001</v>
      </c>
      <c r="AK60">
        <v>2.3530000000000002</v>
      </c>
      <c r="AL60">
        <v>0.443</v>
      </c>
      <c r="AP60">
        <v>1.0089999999999999</v>
      </c>
    </row>
    <row r="61" spans="1:44" x14ac:dyDescent="0.3">
      <c r="A61" t="s">
        <v>45</v>
      </c>
      <c r="D61">
        <v>1.413</v>
      </c>
      <c r="G61">
        <v>0.249</v>
      </c>
      <c r="H61">
        <v>3.6880000000000002</v>
      </c>
      <c r="I61">
        <v>0.28999999999999998</v>
      </c>
      <c r="L61">
        <v>0.27700000000000002</v>
      </c>
      <c r="M61">
        <v>2.57</v>
      </c>
      <c r="S61">
        <v>2.956</v>
      </c>
      <c r="T61">
        <v>5.2649999999999997</v>
      </c>
      <c r="U61">
        <v>0.749</v>
      </c>
      <c r="X61">
        <v>2.2599999999999998</v>
      </c>
      <c r="Z61">
        <v>0.56000000000000005</v>
      </c>
      <c r="AB61">
        <v>0.37</v>
      </c>
      <c r="AC61">
        <v>0.16200000000000001</v>
      </c>
      <c r="AD61">
        <v>0.79</v>
      </c>
      <c r="AH61">
        <v>3.169</v>
      </c>
      <c r="AJ61">
        <v>0.35799999999999998</v>
      </c>
      <c r="AK61">
        <v>2.1720000000000002</v>
      </c>
      <c r="AL61">
        <v>0.40899999999999997</v>
      </c>
      <c r="AP61">
        <v>0.97499999999999998</v>
      </c>
    </row>
    <row r="62" spans="1:44" x14ac:dyDescent="0.3">
      <c r="A62" t="s">
        <v>46</v>
      </c>
      <c r="D62">
        <v>0.441</v>
      </c>
      <c r="G62">
        <v>0.14499999999999999</v>
      </c>
      <c r="H62">
        <v>1.756</v>
      </c>
      <c r="I62">
        <v>0.16900000000000001</v>
      </c>
      <c r="L62">
        <v>0.122</v>
      </c>
      <c r="M62">
        <v>1.25</v>
      </c>
      <c r="S62">
        <v>1.107</v>
      </c>
      <c r="T62">
        <v>1.587</v>
      </c>
      <c r="U62">
        <v>0.23599999999999999</v>
      </c>
      <c r="X62">
        <v>0.78</v>
      </c>
      <c r="Z62">
        <v>0.28000000000000003</v>
      </c>
      <c r="AB62">
        <v>0.19500000000000001</v>
      </c>
      <c r="AC62">
        <v>4.2999999999999997E-2</v>
      </c>
      <c r="AD62">
        <v>0.497</v>
      </c>
      <c r="AH62">
        <v>1.3220000000000001</v>
      </c>
      <c r="AJ62">
        <v>0.158</v>
      </c>
      <c r="AK62">
        <v>0.95699999999999996</v>
      </c>
      <c r="AL62">
        <v>0.18</v>
      </c>
      <c r="AP62">
        <v>0.51700000000000002</v>
      </c>
    </row>
    <row r="63" spans="1:44" x14ac:dyDescent="0.3">
      <c r="A63" t="s">
        <v>47</v>
      </c>
      <c r="D63">
        <v>1.413</v>
      </c>
      <c r="G63">
        <v>0.21299999999999999</v>
      </c>
      <c r="H63">
        <v>2.0099999999999998</v>
      </c>
      <c r="I63">
        <v>0.248</v>
      </c>
      <c r="L63">
        <v>0.104</v>
      </c>
      <c r="M63">
        <v>2.7</v>
      </c>
      <c r="S63">
        <v>0.9</v>
      </c>
      <c r="T63">
        <v>2.81</v>
      </c>
      <c r="U63">
        <v>0.36799999999999999</v>
      </c>
      <c r="X63">
        <v>2.31</v>
      </c>
      <c r="Z63">
        <v>0.39</v>
      </c>
      <c r="AB63">
        <v>0.41899999999999998</v>
      </c>
      <c r="AC63">
        <v>4.1000000000000002E-2</v>
      </c>
      <c r="AD63">
        <v>0.33400000000000002</v>
      </c>
      <c r="AH63">
        <v>0.91700000000000004</v>
      </c>
      <c r="AJ63">
        <v>0.13500000000000001</v>
      </c>
      <c r="AK63">
        <v>0.81599999999999995</v>
      </c>
      <c r="AL63">
        <v>0.154</v>
      </c>
      <c r="AP63">
        <v>1.712</v>
      </c>
    </row>
    <row r="64" spans="1:44" x14ac:dyDescent="0.3">
      <c r="A64" t="s">
        <v>48</v>
      </c>
      <c r="D64">
        <v>0.40899999999999997</v>
      </c>
      <c r="G64">
        <v>0.13600000000000001</v>
      </c>
      <c r="H64">
        <v>1.159</v>
      </c>
      <c r="I64">
        <v>0.158</v>
      </c>
      <c r="L64">
        <v>9.9000000000000005E-2</v>
      </c>
      <c r="M64">
        <v>0.53</v>
      </c>
      <c r="S64">
        <v>0.9</v>
      </c>
      <c r="T64">
        <v>0.75900000000000001</v>
      </c>
      <c r="U64">
        <v>0.21099999999999999</v>
      </c>
      <c r="X64">
        <v>0.61</v>
      </c>
      <c r="Z64">
        <v>0.24</v>
      </c>
      <c r="AB64">
        <v>0.19500000000000001</v>
      </c>
      <c r="AC64">
        <v>4.4999999999999998E-2</v>
      </c>
      <c r="AD64">
        <v>0.25</v>
      </c>
      <c r="AH64">
        <v>0.94599999999999995</v>
      </c>
      <c r="AJ64">
        <v>0.128</v>
      </c>
      <c r="AK64">
        <v>0.77800000000000002</v>
      </c>
      <c r="AL64">
        <v>0.14599999999999999</v>
      </c>
      <c r="AP64">
        <v>0.314</v>
      </c>
    </row>
    <row r="66" spans="1:3" x14ac:dyDescent="0.3">
      <c r="A66" s="166" t="s">
        <v>623</v>
      </c>
      <c r="B66" s="167"/>
      <c r="C66" s="168"/>
    </row>
    <row r="67" spans="1:3" x14ac:dyDescent="0.3">
      <c r="A67" s="169"/>
      <c r="B67" s="170"/>
      <c r="C67" s="171"/>
    </row>
    <row r="68" spans="1:3" x14ac:dyDescent="0.3">
      <c r="A68" s="169"/>
      <c r="B68" s="170"/>
      <c r="C68" s="171"/>
    </row>
    <row r="69" spans="1:3" x14ac:dyDescent="0.3">
      <c r="A69" s="172"/>
      <c r="B69" s="173"/>
      <c r="C69" s="174"/>
    </row>
    <row r="70" spans="1:3" x14ac:dyDescent="0.3">
      <c r="A70" s="175"/>
      <c r="B70" s="176"/>
      <c r="C70" s="177"/>
    </row>
    <row r="71" spans="1:3" x14ac:dyDescent="0.3">
      <c r="A71" s="69" t="s">
        <v>619</v>
      </c>
      <c r="B71"/>
      <c r="C71"/>
    </row>
    <row r="72" spans="1:3" x14ac:dyDescent="0.3">
      <c r="A72" s="69" t="s">
        <v>620</v>
      </c>
      <c r="B72"/>
      <c r="C72"/>
    </row>
    <row r="73" spans="1:3" x14ac:dyDescent="0.3">
      <c r="B73"/>
      <c r="C73"/>
    </row>
    <row r="74" spans="1:3" ht="15" customHeight="1" x14ac:dyDescent="0.3">
      <c r="A74" s="166" t="s">
        <v>639</v>
      </c>
      <c r="B74" s="167"/>
      <c r="C74" s="168"/>
    </row>
    <row r="75" spans="1:3" ht="15" customHeight="1" x14ac:dyDescent="0.3">
      <c r="A75" s="185"/>
      <c r="B75" s="186"/>
      <c r="C75" s="187"/>
    </row>
    <row r="76" spans="1:3" ht="15" customHeight="1" x14ac:dyDescent="0.3">
      <c r="A76" s="69" t="s">
        <v>640</v>
      </c>
    </row>
    <row r="78" spans="1:3" x14ac:dyDescent="0.3">
      <c r="A78" s="157" t="s">
        <v>621</v>
      </c>
      <c r="B78" s="158"/>
      <c r="C78" s="159"/>
    </row>
    <row r="79" spans="1:3" x14ac:dyDescent="0.3">
      <c r="A79" s="160"/>
      <c r="B79" s="161"/>
      <c r="C79" s="162"/>
    </row>
    <row r="80" spans="1:3" x14ac:dyDescent="0.3">
      <c r="A80" s="163"/>
      <c r="B80" s="164"/>
      <c r="C80" s="165"/>
    </row>
    <row r="81" spans="1:1" x14ac:dyDescent="0.3">
      <c r="A81" s="69" t="s">
        <v>622</v>
      </c>
    </row>
  </sheetData>
  <sheetProtection password="E334" sheet="1" objects="1" scenarios="1"/>
  <mergeCells count="18">
    <mergeCell ref="A78:C80"/>
    <mergeCell ref="A66:C70"/>
    <mergeCell ref="A3:C3"/>
    <mergeCell ref="N1:P1"/>
    <mergeCell ref="D1:F1"/>
    <mergeCell ref="G1:H1"/>
    <mergeCell ref="I1:K1"/>
    <mergeCell ref="L1:M1"/>
    <mergeCell ref="A1:A2"/>
    <mergeCell ref="B1:C1"/>
    <mergeCell ref="B2:C2"/>
    <mergeCell ref="A74:C75"/>
    <mergeCell ref="B54:B55"/>
    <mergeCell ref="T1:W1"/>
    <mergeCell ref="AC1:AD1"/>
    <mergeCell ref="AF1:AG1"/>
    <mergeCell ref="AJ1:AK1"/>
    <mergeCell ref="AQ1:AR1"/>
  </mergeCells>
  <hyperlinks>
    <hyperlink ref="A78:C80" r:id="rId1" display="Мы выбираем мир без насилия, здоровье и жизнь! " xr:uid="{00000000-0004-0000-0700-000000000000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1"/>
  <sheetViews>
    <sheetView workbookViewId="0">
      <pane xSplit="3" ySplit="2" topLeftCell="D45" activePane="bottomRight" state="frozen"/>
      <selection pane="topRight" activeCell="D1" sqref="D1"/>
      <selection pane="bottomLeft" activeCell="A3" sqref="A3"/>
      <selection pane="bottomRight" activeCell="B1" sqref="B1:C1"/>
    </sheetView>
  </sheetViews>
  <sheetFormatPr defaultRowHeight="14.4" x14ac:dyDescent="0.3"/>
  <cols>
    <col min="1" max="1" width="25.88671875" customWidth="1"/>
    <col min="2" max="2" width="11" style="6" customWidth="1"/>
    <col min="3" max="3" width="9.109375" style="6"/>
  </cols>
  <sheetData>
    <row r="1" spans="1:13" x14ac:dyDescent="0.3">
      <c r="A1" s="178"/>
      <c r="B1" s="181" t="s">
        <v>612</v>
      </c>
      <c r="C1" s="181"/>
      <c r="D1" s="1" t="s">
        <v>342</v>
      </c>
      <c r="E1" s="156" t="s">
        <v>405</v>
      </c>
      <c r="F1" s="156"/>
      <c r="G1" s="156"/>
      <c r="H1" s="1" t="s">
        <v>594</v>
      </c>
      <c r="L1" s="1" t="s">
        <v>664</v>
      </c>
      <c r="M1" s="1" t="s">
        <v>663</v>
      </c>
    </row>
    <row r="2" spans="1:13" x14ac:dyDescent="0.3">
      <c r="A2" s="179"/>
      <c r="B2" s="180" t="s">
        <v>613</v>
      </c>
      <c r="C2" s="180"/>
      <c r="D2" t="s">
        <v>596</v>
      </c>
      <c r="E2" t="s">
        <v>345</v>
      </c>
      <c r="F2" t="s">
        <v>406</v>
      </c>
      <c r="G2" t="s">
        <v>407</v>
      </c>
      <c r="H2" t="s">
        <v>600</v>
      </c>
      <c r="I2" t="s">
        <v>597</v>
      </c>
      <c r="J2" t="s">
        <v>599</v>
      </c>
      <c r="K2" s="62" t="s">
        <v>598</v>
      </c>
      <c r="L2" t="s">
        <v>662</v>
      </c>
    </row>
    <row r="3" spans="1:13" x14ac:dyDescent="0.3">
      <c r="A3" s="182" t="s">
        <v>521</v>
      </c>
      <c r="B3" s="183"/>
      <c r="C3" s="18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13" s="37" customFormat="1" x14ac:dyDescent="0.3">
      <c r="A4" s="28" t="s">
        <v>1</v>
      </c>
      <c r="B4" s="40" t="s">
        <v>31</v>
      </c>
      <c r="C4" s="40" t="s">
        <v>470</v>
      </c>
    </row>
    <row r="5" spans="1:13" x14ac:dyDescent="0.3">
      <c r="A5" t="s">
        <v>5</v>
      </c>
      <c r="B5" s="6" t="s">
        <v>636</v>
      </c>
      <c r="D5">
        <v>0.2</v>
      </c>
      <c r="E5">
        <v>0.02</v>
      </c>
      <c r="F5">
        <v>1.34</v>
      </c>
      <c r="G5">
        <v>8</v>
      </c>
      <c r="H5">
        <v>94.78</v>
      </c>
      <c r="I5">
        <v>93.81</v>
      </c>
      <c r="J5">
        <v>94.47</v>
      </c>
      <c r="K5">
        <v>76.45</v>
      </c>
      <c r="L5">
        <v>69</v>
      </c>
      <c r="M5">
        <v>40.9</v>
      </c>
    </row>
    <row r="6" spans="1:13" x14ac:dyDescent="0.3">
      <c r="A6" t="s">
        <v>0</v>
      </c>
      <c r="B6" s="6" t="s">
        <v>655</v>
      </c>
      <c r="D6">
        <v>0</v>
      </c>
      <c r="E6">
        <v>387</v>
      </c>
      <c r="F6">
        <v>380</v>
      </c>
      <c r="G6">
        <v>354</v>
      </c>
      <c r="H6">
        <v>18</v>
      </c>
      <c r="I6">
        <v>21</v>
      </c>
      <c r="J6">
        <v>19</v>
      </c>
      <c r="K6">
        <v>88</v>
      </c>
      <c r="L6">
        <v>105</v>
      </c>
      <c r="M6">
        <v>185</v>
      </c>
    </row>
    <row r="7" spans="1:13" x14ac:dyDescent="0.3">
      <c r="A7" t="s">
        <v>6</v>
      </c>
      <c r="B7" s="6" t="s">
        <v>637</v>
      </c>
      <c r="C7" s="6" t="s">
        <v>555</v>
      </c>
      <c r="D7">
        <v>0</v>
      </c>
      <c r="E7">
        <v>0</v>
      </c>
      <c r="F7">
        <v>0.12</v>
      </c>
      <c r="G7">
        <v>0.1</v>
      </c>
      <c r="H7">
        <v>0</v>
      </c>
      <c r="I7">
        <v>0</v>
      </c>
      <c r="J7">
        <v>0.04</v>
      </c>
      <c r="K7">
        <v>0.49</v>
      </c>
      <c r="L7">
        <v>8.4</v>
      </c>
      <c r="M7" s="149">
        <v>23.88</v>
      </c>
    </row>
    <row r="8" spans="1:13" x14ac:dyDescent="0.3">
      <c r="A8" t="s">
        <v>7</v>
      </c>
      <c r="B8" s="6" t="s">
        <v>455</v>
      </c>
      <c r="D8">
        <v>0</v>
      </c>
      <c r="E8">
        <v>0</v>
      </c>
      <c r="F8">
        <v>0</v>
      </c>
      <c r="G8">
        <v>0.2</v>
      </c>
      <c r="H8">
        <v>0</v>
      </c>
      <c r="I8">
        <v>0</v>
      </c>
      <c r="J8">
        <v>0</v>
      </c>
      <c r="K8">
        <v>0</v>
      </c>
      <c r="L8">
        <v>1.9</v>
      </c>
      <c r="M8">
        <v>0.9</v>
      </c>
    </row>
    <row r="9" spans="1:13" x14ac:dyDescent="0.3">
      <c r="A9" t="s">
        <v>8</v>
      </c>
      <c r="B9" s="6" t="s">
        <v>635</v>
      </c>
      <c r="D9">
        <v>0</v>
      </c>
      <c r="E9">
        <v>99.98</v>
      </c>
      <c r="F9">
        <v>98.09</v>
      </c>
      <c r="G9">
        <v>90.9</v>
      </c>
      <c r="H9">
        <v>0.04</v>
      </c>
      <c r="I9">
        <v>0.93</v>
      </c>
      <c r="J9">
        <v>0.27</v>
      </c>
      <c r="K9">
        <v>17.03</v>
      </c>
      <c r="L9">
        <v>18.100000000000001</v>
      </c>
      <c r="M9">
        <v>20.420000000000002</v>
      </c>
    </row>
    <row r="10" spans="1:13" x14ac:dyDescent="0.3">
      <c r="A10" t="s">
        <v>33</v>
      </c>
      <c r="B10" s="6" t="s">
        <v>468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8.1</v>
      </c>
      <c r="M10">
        <v>6.5</v>
      </c>
    </row>
    <row r="11" spans="1:13" x14ac:dyDescent="0.3">
      <c r="A11" t="s">
        <v>32</v>
      </c>
      <c r="D11">
        <v>0</v>
      </c>
      <c r="E11">
        <v>99.8</v>
      </c>
      <c r="F11">
        <v>97.02</v>
      </c>
      <c r="G11">
        <v>84.87</v>
      </c>
      <c r="H11">
        <v>0.04</v>
      </c>
      <c r="I11">
        <v>0.4</v>
      </c>
      <c r="J11">
        <v>0</v>
      </c>
      <c r="K11">
        <v>14.95</v>
      </c>
      <c r="L11">
        <v>0</v>
      </c>
      <c r="M11">
        <v>1.6</v>
      </c>
    </row>
    <row r="12" spans="1:13" s="37" customFormat="1" x14ac:dyDescent="0.3">
      <c r="A12" s="28" t="s">
        <v>2</v>
      </c>
      <c r="B12" s="29"/>
      <c r="C12" s="29"/>
    </row>
    <row r="13" spans="1:13" x14ac:dyDescent="0.3">
      <c r="A13" t="s">
        <v>9</v>
      </c>
      <c r="B13" s="6">
        <v>1000</v>
      </c>
      <c r="C13" s="6">
        <v>2500</v>
      </c>
      <c r="D13">
        <v>24</v>
      </c>
      <c r="E13">
        <v>1</v>
      </c>
      <c r="F13" s="35">
        <v>83</v>
      </c>
      <c r="G13" s="35">
        <v>90</v>
      </c>
      <c r="H13">
        <v>6</v>
      </c>
      <c r="I13">
        <v>7</v>
      </c>
      <c r="J13">
        <v>6</v>
      </c>
      <c r="K13">
        <v>27</v>
      </c>
      <c r="L13">
        <v>19</v>
      </c>
      <c r="M13">
        <v>67</v>
      </c>
    </row>
    <row r="14" spans="1:13" x14ac:dyDescent="0.3">
      <c r="A14" t="s">
        <v>10</v>
      </c>
      <c r="B14" s="6" t="s">
        <v>626</v>
      </c>
      <c r="C14" s="6" t="s">
        <v>634</v>
      </c>
      <c r="D14">
        <v>0.33</v>
      </c>
      <c r="E14">
        <v>0.05</v>
      </c>
      <c r="F14">
        <v>0.71</v>
      </c>
      <c r="G14" s="35">
        <v>1.61</v>
      </c>
      <c r="H14">
        <v>0.03</v>
      </c>
      <c r="I14">
        <v>0.2</v>
      </c>
      <c r="J14">
        <v>0.45</v>
      </c>
      <c r="K14">
        <v>0.72</v>
      </c>
      <c r="L14">
        <v>3.25</v>
      </c>
      <c r="M14">
        <v>4.04</v>
      </c>
    </row>
    <row r="15" spans="1:13" x14ac:dyDescent="0.3">
      <c r="A15" t="s">
        <v>11</v>
      </c>
      <c r="B15" s="6" t="s">
        <v>627</v>
      </c>
      <c r="C15" s="6">
        <v>350</v>
      </c>
      <c r="D15">
        <v>1</v>
      </c>
      <c r="E15">
        <v>0</v>
      </c>
      <c r="F15">
        <v>9</v>
      </c>
      <c r="G15">
        <v>19</v>
      </c>
      <c r="H15">
        <v>1</v>
      </c>
      <c r="I15">
        <v>5</v>
      </c>
      <c r="J15">
        <v>4</v>
      </c>
      <c r="K15">
        <v>12</v>
      </c>
      <c r="L15">
        <v>40</v>
      </c>
      <c r="M15" s="149">
        <v>180</v>
      </c>
    </row>
    <row r="16" spans="1:13" x14ac:dyDescent="0.3">
      <c r="A16" t="s">
        <v>12</v>
      </c>
      <c r="B16" s="6" t="s">
        <v>460</v>
      </c>
      <c r="C16" s="6">
        <v>4000</v>
      </c>
      <c r="D16">
        <v>0</v>
      </c>
      <c r="E16">
        <v>0</v>
      </c>
      <c r="F16">
        <v>4</v>
      </c>
      <c r="G16">
        <v>3</v>
      </c>
      <c r="H16">
        <v>4</v>
      </c>
      <c r="I16">
        <v>8</v>
      </c>
      <c r="J16">
        <v>8</v>
      </c>
      <c r="K16">
        <v>19</v>
      </c>
      <c r="L16" s="149">
        <v>336</v>
      </c>
      <c r="M16">
        <v>104</v>
      </c>
    </row>
    <row r="17" spans="1:13" x14ac:dyDescent="0.3">
      <c r="A17" t="s">
        <v>13</v>
      </c>
      <c r="B17" s="6" t="s">
        <v>461</v>
      </c>
      <c r="C17" s="6" t="s">
        <v>455</v>
      </c>
      <c r="D17">
        <v>8</v>
      </c>
      <c r="E17">
        <v>2</v>
      </c>
      <c r="F17">
        <v>133</v>
      </c>
      <c r="G17">
        <v>274</v>
      </c>
      <c r="H17">
        <v>2</v>
      </c>
      <c r="I17">
        <v>73</v>
      </c>
      <c r="J17">
        <v>39</v>
      </c>
      <c r="K17">
        <v>112</v>
      </c>
      <c r="L17">
        <v>601</v>
      </c>
      <c r="M17" s="149">
        <v>2100</v>
      </c>
    </row>
    <row r="18" spans="1:13" x14ac:dyDescent="0.3">
      <c r="A18" t="s">
        <v>14</v>
      </c>
      <c r="B18" s="6" t="s">
        <v>464</v>
      </c>
      <c r="C18" s="6">
        <v>2300</v>
      </c>
      <c r="D18" s="57">
        <v>38758</v>
      </c>
      <c r="E18">
        <v>1</v>
      </c>
      <c r="F18">
        <v>28</v>
      </c>
      <c r="G18">
        <v>11</v>
      </c>
      <c r="H18">
        <v>2</v>
      </c>
      <c r="I18">
        <v>5</v>
      </c>
      <c r="J18">
        <v>8</v>
      </c>
      <c r="K18">
        <v>23</v>
      </c>
      <c r="L18">
        <v>30</v>
      </c>
      <c r="M18" s="41">
        <v>2962</v>
      </c>
    </row>
    <row r="19" spans="1:13" x14ac:dyDescent="0.3">
      <c r="A19" t="s">
        <v>15</v>
      </c>
      <c r="B19" s="6" t="s">
        <v>629</v>
      </c>
      <c r="C19" s="6">
        <v>40</v>
      </c>
      <c r="D19">
        <v>0.1</v>
      </c>
      <c r="E19">
        <v>0.01</v>
      </c>
      <c r="F19">
        <v>0.03</v>
      </c>
      <c r="G19" s="36">
        <v>6.06</v>
      </c>
      <c r="H19">
        <v>0.01</v>
      </c>
      <c r="I19">
        <v>0.04</v>
      </c>
      <c r="J19">
        <v>0.03</v>
      </c>
      <c r="K19">
        <v>0.08</v>
      </c>
      <c r="L19" s="39">
        <v>9.9700000000000006</v>
      </c>
      <c r="M19" s="149">
        <v>4.1900000000000004</v>
      </c>
    </row>
    <row r="20" spans="1:13" x14ac:dyDescent="0.3">
      <c r="A20" t="s">
        <v>16</v>
      </c>
      <c r="B20" s="6" t="s">
        <v>458</v>
      </c>
      <c r="C20" s="6">
        <v>10</v>
      </c>
      <c r="D20">
        <v>0.03</v>
      </c>
      <c r="E20">
        <v>7.0000000000000001E-3</v>
      </c>
      <c r="F20">
        <v>4.7E-2</v>
      </c>
      <c r="G20">
        <v>9.9000000000000005E-2</v>
      </c>
      <c r="H20">
        <v>6.0000000000000001E-3</v>
      </c>
      <c r="I20">
        <v>8.0000000000000002E-3</v>
      </c>
      <c r="J20">
        <v>0.01</v>
      </c>
      <c r="K20">
        <v>2.5999999999999999E-2</v>
      </c>
      <c r="L20">
        <v>0.14799999999999999</v>
      </c>
      <c r="M20">
        <v>0.245</v>
      </c>
    </row>
    <row r="21" spans="1:13" x14ac:dyDescent="0.3">
      <c r="A21" t="s">
        <v>17</v>
      </c>
      <c r="B21" s="6" t="s">
        <v>628</v>
      </c>
      <c r="C21" s="6">
        <v>11</v>
      </c>
      <c r="D21">
        <v>0.1</v>
      </c>
      <c r="E21">
        <v>4.0000000000000001E-3</v>
      </c>
      <c r="F21">
        <v>6.4000000000000001E-2</v>
      </c>
      <c r="G21" s="39">
        <v>4.4219999999999997</v>
      </c>
      <c r="H21">
        <v>5.5E-2</v>
      </c>
      <c r="I21" s="35">
        <v>0.249</v>
      </c>
      <c r="J21">
        <v>4.5999999999999999E-2</v>
      </c>
      <c r="K21">
        <v>0.13100000000000001</v>
      </c>
      <c r="L21">
        <v>0.2</v>
      </c>
      <c r="M21">
        <v>0.26100000000000001</v>
      </c>
    </row>
    <row r="22" spans="1:13" x14ac:dyDescent="0.3">
      <c r="A22" t="s">
        <v>18</v>
      </c>
      <c r="B22" s="6" t="s">
        <v>463</v>
      </c>
      <c r="C22" s="6">
        <v>400</v>
      </c>
      <c r="D22">
        <v>0.1</v>
      </c>
      <c r="E22">
        <v>0.6</v>
      </c>
      <c r="F22">
        <v>1.2</v>
      </c>
      <c r="G22">
        <v>0.8</v>
      </c>
      <c r="H22">
        <v>0.5</v>
      </c>
      <c r="I22">
        <v>0.1</v>
      </c>
      <c r="L22">
        <v>8.1</v>
      </c>
      <c r="M22" s="149">
        <v>27.6</v>
      </c>
    </row>
    <row r="23" spans="1:13" x14ac:dyDescent="0.3">
      <c r="A23" t="s">
        <v>19</v>
      </c>
      <c r="B23" s="6" t="s">
        <v>632</v>
      </c>
      <c r="C23" s="6" t="s">
        <v>633</v>
      </c>
      <c r="D23">
        <v>2</v>
      </c>
      <c r="E23">
        <v>0</v>
      </c>
    </row>
    <row r="24" spans="1:13" s="37" customFormat="1" x14ac:dyDescent="0.3">
      <c r="A24" s="28" t="s">
        <v>3</v>
      </c>
      <c r="B24" s="29"/>
      <c r="C24" s="29"/>
    </row>
    <row r="25" spans="1:13" x14ac:dyDescent="0.3">
      <c r="A25" t="s">
        <v>20</v>
      </c>
      <c r="B25" s="6">
        <v>90</v>
      </c>
      <c r="C25" s="6">
        <v>2000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0.5</v>
      </c>
      <c r="K25">
        <v>0</v>
      </c>
      <c r="L25">
        <v>0.1</v>
      </c>
      <c r="M25">
        <v>0</v>
      </c>
    </row>
    <row r="26" spans="1:13" x14ac:dyDescent="0.3">
      <c r="A26" t="s">
        <v>21</v>
      </c>
      <c r="B26" s="6" t="s">
        <v>465</v>
      </c>
      <c r="C26" s="6" t="s">
        <v>455</v>
      </c>
      <c r="D26">
        <v>0</v>
      </c>
      <c r="E26">
        <v>0</v>
      </c>
      <c r="F26">
        <v>0</v>
      </c>
      <c r="G26">
        <v>8.9999999999999993E-3</v>
      </c>
      <c r="H26">
        <v>0</v>
      </c>
      <c r="I26">
        <v>0</v>
      </c>
      <c r="J26">
        <v>0</v>
      </c>
      <c r="K26">
        <v>0</v>
      </c>
      <c r="L26" s="39">
        <v>1.88</v>
      </c>
      <c r="M26" s="39">
        <v>23.375</v>
      </c>
    </row>
    <row r="27" spans="1:13" x14ac:dyDescent="0.3">
      <c r="A27" t="s">
        <v>22</v>
      </c>
      <c r="B27" s="6" t="s">
        <v>462</v>
      </c>
      <c r="C27" s="6" t="s">
        <v>455</v>
      </c>
      <c r="D27">
        <v>0</v>
      </c>
      <c r="E27">
        <v>1.9E-2</v>
      </c>
      <c r="F27">
        <v>0</v>
      </c>
      <c r="G27">
        <v>1.2999999999999999E-2</v>
      </c>
      <c r="H27">
        <v>0</v>
      </c>
      <c r="I27">
        <v>0</v>
      </c>
      <c r="J27">
        <v>0</v>
      </c>
      <c r="K27">
        <v>0</v>
      </c>
      <c r="L27" s="152">
        <v>1.1299999999999999</v>
      </c>
      <c r="M27" s="39">
        <v>17.5</v>
      </c>
    </row>
    <row r="28" spans="1:13" x14ac:dyDescent="0.3">
      <c r="A28" t="s">
        <v>23</v>
      </c>
      <c r="B28" s="6" t="s">
        <v>624</v>
      </c>
      <c r="C28" s="6" t="s">
        <v>631</v>
      </c>
      <c r="D28">
        <v>0</v>
      </c>
      <c r="E28">
        <v>0</v>
      </c>
      <c r="F28">
        <v>0.11</v>
      </c>
      <c r="G28">
        <v>0.04</v>
      </c>
      <c r="H28">
        <v>0</v>
      </c>
      <c r="I28">
        <v>0</v>
      </c>
      <c r="J28">
        <v>0</v>
      </c>
      <c r="K28">
        <v>0</v>
      </c>
      <c r="L28" s="152">
        <v>12.3</v>
      </c>
      <c r="M28" s="41">
        <v>127.5</v>
      </c>
    </row>
    <row r="29" spans="1:13" x14ac:dyDescent="0.3">
      <c r="A29" t="s">
        <v>59</v>
      </c>
      <c r="B29" s="6">
        <v>1.3</v>
      </c>
      <c r="C29" s="6" t="s">
        <v>466</v>
      </c>
      <c r="D29">
        <v>0</v>
      </c>
      <c r="E29">
        <v>0</v>
      </c>
      <c r="F29">
        <v>4.1000000000000002E-2</v>
      </c>
      <c r="G29">
        <v>3.0000000000000001E-3</v>
      </c>
      <c r="H29">
        <v>0</v>
      </c>
      <c r="I29">
        <v>0</v>
      </c>
      <c r="J29">
        <v>0</v>
      </c>
      <c r="K29">
        <v>0</v>
      </c>
      <c r="L29">
        <v>0.43</v>
      </c>
      <c r="M29">
        <v>0</v>
      </c>
    </row>
    <row r="30" spans="1:13" x14ac:dyDescent="0.3">
      <c r="A30" t="s">
        <v>573</v>
      </c>
      <c r="B30" s="6" t="s">
        <v>457</v>
      </c>
      <c r="C30" s="6">
        <v>1000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 s="39">
        <v>785</v>
      </c>
      <c r="M30" s="41">
        <v>5881</v>
      </c>
    </row>
    <row r="31" spans="1:13" x14ac:dyDescent="0.3">
      <c r="A31" t="s">
        <v>601</v>
      </c>
      <c r="B31" s="6" t="s">
        <v>625</v>
      </c>
      <c r="C31" s="6" t="s">
        <v>455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0.01</v>
      </c>
      <c r="M31" s="35">
        <v>0.5</v>
      </c>
    </row>
    <row r="32" spans="1:13" x14ac:dyDescent="0.3">
      <c r="A32" t="s">
        <v>26</v>
      </c>
      <c r="B32" s="6">
        <v>900</v>
      </c>
      <c r="C32" s="6">
        <v>3000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5" t="s">
        <v>4</v>
      </c>
      <c r="B33" s="16"/>
      <c r="C33" s="16"/>
      <c r="D33" s="15">
        <v>0</v>
      </c>
      <c r="E33" s="15">
        <v>0</v>
      </c>
      <c r="F33" s="15">
        <v>0</v>
      </c>
      <c r="G33" s="15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t="s">
        <v>27</v>
      </c>
      <c r="B34" s="6" t="s">
        <v>456</v>
      </c>
      <c r="C34" s="6">
        <v>1000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t="s">
        <v>28</v>
      </c>
      <c r="B35" s="6" t="s">
        <v>604</v>
      </c>
      <c r="C35" s="6">
        <v>100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15" t="s">
        <v>29</v>
      </c>
      <c r="B36" s="16"/>
      <c r="C36" s="16"/>
      <c r="D36" s="15">
        <v>0</v>
      </c>
      <c r="E36" s="15">
        <v>0</v>
      </c>
      <c r="F36" s="15">
        <v>0</v>
      </c>
      <c r="G36" s="15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t="s">
        <v>30</v>
      </c>
      <c r="B37" s="6">
        <v>120</v>
      </c>
      <c r="C37" s="6" t="s">
        <v>455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t="s">
        <v>24</v>
      </c>
      <c r="B38" s="6" t="s">
        <v>459</v>
      </c>
      <c r="C38" s="6" t="s">
        <v>455</v>
      </c>
      <c r="D38">
        <v>0</v>
      </c>
      <c r="E38">
        <v>0</v>
      </c>
      <c r="F38">
        <v>0.13200000000000001</v>
      </c>
      <c r="G38">
        <v>4.8000000000000001E-2</v>
      </c>
      <c r="H38">
        <v>0</v>
      </c>
      <c r="I38">
        <v>0</v>
      </c>
      <c r="J38">
        <v>0</v>
      </c>
      <c r="K38">
        <v>0</v>
      </c>
      <c r="L38" s="39">
        <v>4.9000000000000004</v>
      </c>
      <c r="M38" s="34">
        <v>4.5999999999999996</v>
      </c>
    </row>
    <row r="39" spans="1:13" x14ac:dyDescent="0.3">
      <c r="A39" t="s">
        <v>25</v>
      </c>
      <c r="B39" s="6" t="s">
        <v>630</v>
      </c>
      <c r="C39" s="6">
        <v>3500</v>
      </c>
      <c r="D39">
        <v>0</v>
      </c>
      <c r="E39">
        <v>0</v>
      </c>
      <c r="F39">
        <v>2.2999999999999998</v>
      </c>
      <c r="G39">
        <v>2.1</v>
      </c>
      <c r="H39">
        <v>0</v>
      </c>
      <c r="I39">
        <v>0</v>
      </c>
      <c r="J39">
        <v>0</v>
      </c>
      <c r="K39">
        <v>0</v>
      </c>
      <c r="L39">
        <v>32</v>
      </c>
      <c r="M39">
        <v>65.099999999999994</v>
      </c>
    </row>
    <row r="40" spans="1:13" x14ac:dyDescent="0.3">
      <c r="A40" t="s">
        <v>467</v>
      </c>
      <c r="D40">
        <v>0</v>
      </c>
      <c r="E40">
        <v>0</v>
      </c>
      <c r="F40">
        <v>0.1</v>
      </c>
    </row>
    <row r="41" spans="1:13" s="37" customFormat="1" x14ac:dyDescent="0.3">
      <c r="A41" s="28" t="s">
        <v>53</v>
      </c>
      <c r="B41" s="29"/>
      <c r="C41" s="29"/>
    </row>
    <row r="42" spans="1:13" x14ac:dyDescent="0.3">
      <c r="A42" t="s">
        <v>55</v>
      </c>
      <c r="B42" s="6" t="s">
        <v>469</v>
      </c>
      <c r="C42" s="6" t="s">
        <v>471</v>
      </c>
      <c r="D42">
        <v>0</v>
      </c>
      <c r="E42">
        <v>0</v>
      </c>
      <c r="F42">
        <v>0</v>
      </c>
      <c r="G42">
        <v>3.5999999999999997E-2</v>
      </c>
      <c r="H42">
        <v>0</v>
      </c>
      <c r="I42">
        <v>0</v>
      </c>
      <c r="J42">
        <v>0</v>
      </c>
      <c r="K42">
        <v>0</v>
      </c>
      <c r="L42">
        <v>0.24299999999999999</v>
      </c>
      <c r="M42">
        <v>0</v>
      </c>
    </row>
    <row r="43" spans="1:13" x14ac:dyDescent="0.3">
      <c r="A43" t="s">
        <v>56</v>
      </c>
      <c r="D43">
        <v>0</v>
      </c>
      <c r="E43">
        <v>0</v>
      </c>
      <c r="F43">
        <v>0</v>
      </c>
      <c r="G43">
        <v>6.4000000000000001E-2</v>
      </c>
      <c r="H43">
        <v>0</v>
      </c>
      <c r="I43">
        <v>0</v>
      </c>
      <c r="J43">
        <v>0</v>
      </c>
      <c r="K43">
        <v>0</v>
      </c>
      <c r="L43">
        <v>1.0469999999999999</v>
      </c>
      <c r="M43">
        <v>0</v>
      </c>
    </row>
    <row r="44" spans="1:13" x14ac:dyDescent="0.3">
      <c r="A44" t="s">
        <v>57</v>
      </c>
      <c r="D44">
        <v>0</v>
      </c>
      <c r="E44">
        <v>0</v>
      </c>
      <c r="F44">
        <v>0</v>
      </c>
      <c r="G44">
        <v>0.1</v>
      </c>
      <c r="H44">
        <v>0</v>
      </c>
      <c r="I44">
        <v>0</v>
      </c>
      <c r="J44">
        <v>0</v>
      </c>
      <c r="K44">
        <v>0</v>
      </c>
      <c r="L44">
        <v>4.0000000000000001E-3</v>
      </c>
      <c r="M44">
        <v>0</v>
      </c>
    </row>
    <row r="45" spans="1:13" x14ac:dyDescent="0.3">
      <c r="A45" t="s">
        <v>54</v>
      </c>
      <c r="B45" s="6" t="s">
        <v>469</v>
      </c>
      <c r="C45" s="6" t="s">
        <v>472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s="37" customFormat="1" x14ac:dyDescent="0.3">
      <c r="A46" s="28" t="s">
        <v>34</v>
      </c>
      <c r="B46" s="139" t="s">
        <v>641</v>
      </c>
      <c r="C46" s="29"/>
    </row>
    <row r="47" spans="1:13" s="3" customFormat="1" x14ac:dyDescent="0.3">
      <c r="A47" s="3" t="s">
        <v>35</v>
      </c>
      <c r="B47" s="32" t="s">
        <v>642</v>
      </c>
      <c r="C47" s="32"/>
      <c r="D47" s="3">
        <v>0</v>
      </c>
      <c r="E47" s="3">
        <v>0</v>
      </c>
      <c r="L47" s="3">
        <v>0.106</v>
      </c>
    </row>
    <row r="48" spans="1:13" s="3" customFormat="1" x14ac:dyDescent="0.3">
      <c r="A48" s="3" t="s">
        <v>36</v>
      </c>
      <c r="B48" s="32" t="s">
        <v>643</v>
      </c>
      <c r="C48" s="32"/>
      <c r="D48" s="3">
        <v>0</v>
      </c>
      <c r="E48" s="3">
        <v>0</v>
      </c>
      <c r="L48" s="3">
        <v>0.435</v>
      </c>
    </row>
    <row r="49" spans="1:12" s="3" customFormat="1" x14ac:dyDescent="0.3">
      <c r="A49" s="3" t="s">
        <v>37</v>
      </c>
      <c r="B49" s="32" t="s">
        <v>644</v>
      </c>
      <c r="C49" s="32"/>
      <c r="D49" s="3">
        <v>0</v>
      </c>
      <c r="E49" s="3">
        <v>0</v>
      </c>
      <c r="L49" s="3">
        <v>0.47599999999999998</v>
      </c>
    </row>
    <row r="50" spans="1:12" s="3" customFormat="1" x14ac:dyDescent="0.3">
      <c r="A50" s="3" t="s">
        <v>38</v>
      </c>
      <c r="B50" s="32" t="s">
        <v>645</v>
      </c>
      <c r="C50" s="32"/>
      <c r="D50" s="3">
        <v>0</v>
      </c>
      <c r="E50" s="3">
        <v>0</v>
      </c>
      <c r="L50" s="3">
        <v>0.66800000000000004</v>
      </c>
    </row>
    <row r="51" spans="1:12" s="3" customFormat="1" x14ac:dyDescent="0.3">
      <c r="A51" s="3" t="s">
        <v>39</v>
      </c>
      <c r="B51" s="32" t="s">
        <v>646</v>
      </c>
      <c r="C51" s="32"/>
      <c r="D51" s="3">
        <v>0</v>
      </c>
      <c r="E51" s="3">
        <v>0</v>
      </c>
      <c r="L51" s="3">
        <v>0.69</v>
      </c>
    </row>
    <row r="52" spans="1:12" s="3" customFormat="1" x14ac:dyDescent="0.3">
      <c r="A52" s="3" t="s">
        <v>40</v>
      </c>
      <c r="B52" s="32" t="s">
        <v>647</v>
      </c>
      <c r="C52" s="32"/>
      <c r="D52" s="3">
        <v>0</v>
      </c>
      <c r="E52" s="3">
        <v>0</v>
      </c>
      <c r="L52" s="3">
        <v>0.16600000000000001</v>
      </c>
    </row>
    <row r="53" spans="1:12" x14ac:dyDescent="0.3">
      <c r="A53" t="s">
        <v>41</v>
      </c>
      <c r="B53" s="6" t="s">
        <v>648</v>
      </c>
      <c r="D53">
        <v>0</v>
      </c>
      <c r="E53">
        <v>0</v>
      </c>
      <c r="L53">
        <v>0.112</v>
      </c>
    </row>
    <row r="54" spans="1:12" s="3" customFormat="1" x14ac:dyDescent="0.3">
      <c r="A54" s="3" t="s">
        <v>50</v>
      </c>
      <c r="B54" s="154" t="s">
        <v>649</v>
      </c>
      <c r="C54" s="32"/>
      <c r="D54" s="3">
        <v>0</v>
      </c>
      <c r="E54" s="3">
        <v>0</v>
      </c>
      <c r="L54" s="3">
        <v>0.40699999999999997</v>
      </c>
    </row>
    <row r="55" spans="1:12" x14ac:dyDescent="0.3">
      <c r="A55" t="s">
        <v>42</v>
      </c>
      <c r="B55" s="155"/>
      <c r="D55">
        <v>0</v>
      </c>
      <c r="E55">
        <v>0</v>
      </c>
      <c r="L55">
        <v>0.34499999999999997</v>
      </c>
    </row>
    <row r="56" spans="1:12" s="3" customFormat="1" x14ac:dyDescent="0.3">
      <c r="A56" s="3" t="s">
        <v>49</v>
      </c>
      <c r="B56" s="32" t="s">
        <v>650</v>
      </c>
      <c r="C56" s="32"/>
      <c r="D56" s="3">
        <v>0</v>
      </c>
      <c r="E56" s="3">
        <v>0</v>
      </c>
      <c r="L56" s="3">
        <v>0.51200000000000001</v>
      </c>
    </row>
    <row r="57" spans="1:12" s="150" customFormat="1" x14ac:dyDescent="0.3">
      <c r="A57" s="150" t="s">
        <v>51</v>
      </c>
      <c r="B57" s="153"/>
      <c r="C57" s="153"/>
      <c r="D57" s="150">
        <v>0</v>
      </c>
      <c r="E57" s="150">
        <v>0</v>
      </c>
      <c r="L57" s="150">
        <v>0.46200000000000002</v>
      </c>
    </row>
    <row r="58" spans="1:12" s="150" customFormat="1" x14ac:dyDescent="0.3">
      <c r="A58" s="150" t="s">
        <v>52</v>
      </c>
      <c r="B58" s="153" t="s">
        <v>651</v>
      </c>
      <c r="C58" s="153"/>
      <c r="D58" s="150">
        <v>0</v>
      </c>
      <c r="E58" s="150">
        <v>0</v>
      </c>
      <c r="L58" s="150">
        <v>0.217</v>
      </c>
    </row>
    <row r="59" spans="1:12" x14ac:dyDescent="0.3">
      <c r="A59" t="s">
        <v>43</v>
      </c>
      <c r="D59">
        <v>0</v>
      </c>
      <c r="E59">
        <v>0</v>
      </c>
      <c r="L59">
        <v>0.55300000000000005</v>
      </c>
    </row>
    <row r="60" spans="1:12" x14ac:dyDescent="0.3">
      <c r="A60" t="s">
        <v>44</v>
      </c>
      <c r="D60">
        <v>0</v>
      </c>
      <c r="E60">
        <v>0</v>
      </c>
      <c r="L60">
        <v>0.85299999999999998</v>
      </c>
    </row>
    <row r="61" spans="1:12" x14ac:dyDescent="0.3">
      <c r="A61" t="s">
        <v>45</v>
      </c>
      <c r="D61">
        <v>0</v>
      </c>
      <c r="E61">
        <v>0</v>
      </c>
      <c r="L61">
        <v>1.2350000000000001</v>
      </c>
    </row>
    <row r="62" spans="1:12" x14ac:dyDescent="0.3">
      <c r="A62" t="s">
        <v>46</v>
      </c>
      <c r="D62">
        <v>0</v>
      </c>
      <c r="E62">
        <v>0</v>
      </c>
      <c r="L62">
        <v>0.40699999999999997</v>
      </c>
    </row>
    <row r="63" spans="1:12" x14ac:dyDescent="0.3">
      <c r="A63" t="s">
        <v>47</v>
      </c>
      <c r="D63">
        <v>0</v>
      </c>
      <c r="E63">
        <v>0</v>
      </c>
      <c r="L63">
        <v>0.35699999999999998</v>
      </c>
    </row>
    <row r="64" spans="1:12" x14ac:dyDescent="0.3">
      <c r="A64" t="s">
        <v>48</v>
      </c>
      <c r="D64">
        <v>0</v>
      </c>
      <c r="E64">
        <v>0</v>
      </c>
      <c r="L64">
        <v>0.41299999999999998</v>
      </c>
    </row>
    <row r="66" spans="1:3" x14ac:dyDescent="0.3">
      <c r="A66" s="166" t="s">
        <v>623</v>
      </c>
      <c r="B66" s="167"/>
      <c r="C66" s="168"/>
    </row>
    <row r="67" spans="1:3" x14ac:dyDescent="0.3">
      <c r="A67" s="169"/>
      <c r="B67" s="170"/>
      <c r="C67" s="171"/>
    </row>
    <row r="68" spans="1:3" x14ac:dyDescent="0.3">
      <c r="A68" s="169"/>
      <c r="B68" s="170"/>
      <c r="C68" s="171"/>
    </row>
    <row r="69" spans="1:3" x14ac:dyDescent="0.3">
      <c r="A69" s="172"/>
      <c r="B69" s="173"/>
      <c r="C69" s="174"/>
    </row>
    <row r="70" spans="1:3" x14ac:dyDescent="0.3">
      <c r="A70" s="175"/>
      <c r="B70" s="176"/>
      <c r="C70" s="177"/>
    </row>
    <row r="71" spans="1:3" x14ac:dyDescent="0.3">
      <c r="A71" s="69" t="s">
        <v>619</v>
      </c>
      <c r="B71"/>
      <c r="C71"/>
    </row>
    <row r="72" spans="1:3" x14ac:dyDescent="0.3">
      <c r="A72" s="69" t="s">
        <v>620</v>
      </c>
      <c r="B72"/>
      <c r="C72"/>
    </row>
    <row r="73" spans="1:3" x14ac:dyDescent="0.3">
      <c r="B73"/>
      <c r="C73"/>
    </row>
    <row r="74" spans="1:3" ht="15" customHeight="1" x14ac:dyDescent="0.3">
      <c r="A74" s="166" t="s">
        <v>639</v>
      </c>
      <c r="B74" s="167"/>
      <c r="C74" s="168"/>
    </row>
    <row r="75" spans="1:3" ht="15" customHeight="1" x14ac:dyDescent="0.3">
      <c r="A75" s="185"/>
      <c r="B75" s="186"/>
      <c r="C75" s="187"/>
    </row>
    <row r="76" spans="1:3" ht="15" customHeight="1" x14ac:dyDescent="0.3">
      <c r="A76" s="69" t="s">
        <v>640</v>
      </c>
    </row>
    <row r="78" spans="1:3" x14ac:dyDescent="0.3">
      <c r="A78" s="157" t="s">
        <v>621</v>
      </c>
      <c r="B78" s="158"/>
      <c r="C78" s="159"/>
    </row>
    <row r="79" spans="1:3" x14ac:dyDescent="0.3">
      <c r="A79" s="160"/>
      <c r="B79" s="161"/>
      <c r="C79" s="162"/>
    </row>
    <row r="80" spans="1:3" x14ac:dyDescent="0.3">
      <c r="A80" s="163"/>
      <c r="B80" s="164"/>
      <c r="C80" s="165"/>
    </row>
    <row r="81" spans="1:1" x14ac:dyDescent="0.3">
      <c r="A81" s="69" t="s">
        <v>622</v>
      </c>
    </row>
  </sheetData>
  <sheetProtection password="E334" sheet="1" objects="1" scenarios="1"/>
  <mergeCells count="9">
    <mergeCell ref="A78:C80"/>
    <mergeCell ref="A66:C70"/>
    <mergeCell ref="A3:C3"/>
    <mergeCell ref="E1:G1"/>
    <mergeCell ref="A1:A2"/>
    <mergeCell ref="B1:C1"/>
    <mergeCell ref="B2:C2"/>
    <mergeCell ref="A74:C75"/>
    <mergeCell ref="B54:B55"/>
  </mergeCells>
  <hyperlinks>
    <hyperlink ref="A78:C80" r:id="rId1" display="Мы выбираем мир без насилия, здоровье и жизнь! " xr:uid="{00000000-0004-0000-08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Фрукты</vt:lpstr>
      <vt:lpstr>Овощи</vt:lpstr>
      <vt:lpstr>Орехи и семена</vt:lpstr>
      <vt:lpstr>Зерновые</vt:lpstr>
      <vt:lpstr>Бобовые</vt:lpstr>
      <vt:lpstr>Грибы</vt:lpstr>
      <vt:lpstr>Масла</vt:lpstr>
      <vt:lpstr>Травы и специи</vt:lpstr>
      <vt:lpstr>Добавки</vt:lpstr>
      <vt:lpstr>Психоактивы</vt:lpstr>
      <vt:lpstr>Животные</vt:lpstr>
      <vt:lpstr>ИТОГО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Таблица-калькулятор питательных веществ</dc:title>
  <dc:subject>Здоровье, здоровое питание</dc:subject>
  <dc:creator/>
  <cp:keywords>здоровье, питание, рацион</cp:keywords>
  <dc:description>http://veganworld.ru/</dc:description>
  <cp:lastModifiedBy/>
  <dcterms:created xsi:type="dcterms:W3CDTF">2006-09-28T05:33:49Z</dcterms:created>
  <dcterms:modified xsi:type="dcterms:W3CDTF">2023-10-13T09:42:25Z</dcterms:modified>
  <cp:contentStatus>Версия 1.0</cp:contentStatus>
</cp:coreProperties>
</file>