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6 месяцев (пример)" sheetId="4" r:id="rId1"/>
    <sheet name="12 месяцев" sheetId="3" r:id="rId2"/>
    <sheet name="Лист1" sheetId="1" state="hidden" r:id="rId3"/>
    <sheet name="Лист2" sheetId="2" state="hidden" r:id="rId4"/>
    <sheet name="Лист1 (2)" sheetId="5" state="hidden" r:id="rId5"/>
    <sheet name="Лист3" sheetId="6" state="hidden" r:id="rId6"/>
  </sheets>
  <calcPr calcId="145621"/>
</workbook>
</file>

<file path=xl/calcChain.xml><?xml version="1.0" encoding="utf-8"?>
<calcChain xmlns="http://schemas.openxmlformats.org/spreadsheetml/2006/main">
  <c r="F7" i="3" l="1"/>
  <c r="C7" i="3"/>
  <c r="D7" i="3" s="1"/>
  <c r="D6" i="3"/>
  <c r="F5" i="3"/>
  <c r="E5" i="3"/>
  <c r="D5" i="3"/>
  <c r="C5" i="3"/>
  <c r="I14" i="3"/>
  <c r="I12" i="3"/>
  <c r="H12" i="3"/>
  <c r="G12" i="3"/>
  <c r="F12" i="3"/>
  <c r="E12" i="3"/>
  <c r="D12" i="3"/>
  <c r="C12" i="3"/>
  <c r="C14" i="3" s="1"/>
  <c r="D13" i="3" s="1"/>
  <c r="F11" i="3"/>
  <c r="E6" i="3" l="1"/>
  <c r="E7" i="3" s="1"/>
  <c r="D14" i="3"/>
  <c r="F8" i="3" l="1"/>
  <c r="F6" i="3"/>
  <c r="E13" i="3"/>
  <c r="E14" i="3"/>
  <c r="F13" i="3" l="1"/>
  <c r="F14" i="3" s="1"/>
  <c r="G13" i="3" l="1"/>
  <c r="G14" i="3"/>
  <c r="H13" i="3" l="1"/>
  <c r="H14" i="3"/>
  <c r="I15" i="3" l="1"/>
  <c r="I13" i="3"/>
  <c r="O28" i="3" l="1"/>
  <c r="L21" i="3"/>
  <c r="G26" i="3"/>
  <c r="H26" i="3"/>
  <c r="I26" i="3"/>
  <c r="J26" i="3"/>
  <c r="K26" i="3"/>
  <c r="L26" i="3"/>
  <c r="M26" i="3"/>
  <c r="N26" i="3"/>
  <c r="O26" i="3"/>
  <c r="F21" i="3"/>
  <c r="G20" i="3" s="1"/>
  <c r="L19" i="3"/>
  <c r="K19" i="3"/>
  <c r="J19" i="3"/>
  <c r="I19" i="3"/>
  <c r="H19" i="3"/>
  <c r="G19" i="3"/>
  <c r="F19" i="3"/>
  <c r="G21" i="3" l="1"/>
  <c r="F26" i="3"/>
  <c r="E26" i="3"/>
  <c r="D26" i="3"/>
  <c r="C26" i="3"/>
  <c r="C28" i="3" s="1"/>
  <c r="D27" i="3" s="1"/>
  <c r="H20" i="3" l="1"/>
  <c r="H21" i="3" s="1"/>
  <c r="D28" i="3"/>
  <c r="E27" i="3"/>
  <c r="E28" i="3" s="1"/>
  <c r="E28" i="5"/>
  <c r="F28" i="5" s="1"/>
  <c r="E27" i="5"/>
  <c r="F27" i="5"/>
  <c r="D27" i="5"/>
  <c r="D28" i="5"/>
  <c r="C28" i="5"/>
  <c r="C26" i="5"/>
  <c r="F12" i="5"/>
  <c r="F14" i="5" s="1"/>
  <c r="G12" i="5"/>
  <c r="H12" i="5"/>
  <c r="I12" i="5"/>
  <c r="I14" i="5" s="1"/>
  <c r="I19" i="5"/>
  <c r="I21" i="5" s="1"/>
  <c r="J19" i="5"/>
  <c r="K19" i="5"/>
  <c r="L19" i="5"/>
  <c r="L21" i="5" s="1"/>
  <c r="F7" i="5"/>
  <c r="F5" i="5"/>
  <c r="E5" i="5"/>
  <c r="D5" i="5"/>
  <c r="C5" i="5"/>
  <c r="C7" i="5" s="1"/>
  <c r="O44" i="1"/>
  <c r="L28" i="1"/>
  <c r="O26" i="1"/>
  <c r="O28" i="1" s="1"/>
  <c r="N26" i="1"/>
  <c r="M26" i="1"/>
  <c r="L26" i="1"/>
  <c r="L19" i="1"/>
  <c r="L21" i="1" s="1"/>
  <c r="K19" i="1"/>
  <c r="J19" i="1"/>
  <c r="I19" i="1"/>
  <c r="I21" i="1" s="1"/>
  <c r="F12" i="1"/>
  <c r="F14" i="1" s="1"/>
  <c r="I12" i="1"/>
  <c r="I14" i="1" s="1"/>
  <c r="H12" i="1"/>
  <c r="G12" i="1"/>
  <c r="I12" i="4"/>
  <c r="I14" i="4" s="1"/>
  <c r="H12" i="4"/>
  <c r="G12" i="4"/>
  <c r="F12" i="4"/>
  <c r="E12" i="4"/>
  <c r="D12" i="4"/>
  <c r="C12" i="4"/>
  <c r="C14" i="4" s="1"/>
  <c r="F7" i="4"/>
  <c r="G6" i="4" s="1"/>
  <c r="G7" i="4" s="1"/>
  <c r="C7" i="4"/>
  <c r="D7" i="4" s="1"/>
  <c r="D6" i="4"/>
  <c r="I5" i="4"/>
  <c r="I7" i="4" s="1"/>
  <c r="H5" i="4"/>
  <c r="G5" i="4"/>
  <c r="F5" i="4"/>
  <c r="E5" i="4"/>
  <c r="D5" i="4"/>
  <c r="C5" i="4"/>
  <c r="D5" i="1"/>
  <c r="E5" i="1"/>
  <c r="F5" i="1"/>
  <c r="F7" i="1" s="1"/>
  <c r="I20" i="3" l="1"/>
  <c r="I21" i="3"/>
  <c r="F27" i="3"/>
  <c r="F28" i="3" s="1"/>
  <c r="G27" i="5"/>
  <c r="G28" i="5" s="1"/>
  <c r="J20" i="5"/>
  <c r="J21" i="5" s="1"/>
  <c r="G13" i="5"/>
  <c r="G14" i="5" s="1"/>
  <c r="D6" i="5"/>
  <c r="D7" i="5" s="1"/>
  <c r="M27" i="1"/>
  <c r="M28" i="1" s="1"/>
  <c r="N27" i="1" s="1"/>
  <c r="N28" i="1" s="1"/>
  <c r="J20" i="1"/>
  <c r="J21" i="1" s="1"/>
  <c r="G13" i="1"/>
  <c r="G14" i="1" s="1"/>
  <c r="H13" i="1" s="1"/>
  <c r="H14" i="1" s="1"/>
  <c r="D13" i="4"/>
  <c r="D14" i="4" s="1"/>
  <c r="H6" i="4"/>
  <c r="H7" i="4"/>
  <c r="E6" i="4"/>
  <c r="E7" i="4" s="1"/>
  <c r="G27" i="3" l="1"/>
  <c r="G28" i="3"/>
  <c r="H27" i="3" s="1"/>
  <c r="H28" i="3" s="1"/>
  <c r="I27" i="3" s="1"/>
  <c r="I28" i="3" s="1"/>
  <c r="J27" i="3" s="1"/>
  <c r="J28" i="3" s="1"/>
  <c r="J20" i="3"/>
  <c r="J21" i="3" s="1"/>
  <c r="H27" i="5"/>
  <c r="H28" i="5"/>
  <c r="H13" i="5"/>
  <c r="H14" i="5" s="1"/>
  <c r="K20" i="5"/>
  <c r="K21" i="5"/>
  <c r="E6" i="5"/>
  <c r="E7" i="5"/>
  <c r="O29" i="1"/>
  <c r="O27" i="1"/>
  <c r="K20" i="1"/>
  <c r="K21" i="1"/>
  <c r="L20" i="1" s="1"/>
  <c r="L22" i="1"/>
  <c r="I15" i="1"/>
  <c r="I13" i="1"/>
  <c r="F6" i="4"/>
  <c r="F8" i="4"/>
  <c r="E13" i="4"/>
  <c r="E14" i="4"/>
  <c r="I8" i="4"/>
  <c r="I16" i="4" s="1"/>
  <c r="I6" i="4"/>
  <c r="K27" i="3" l="1"/>
  <c r="K28" i="3" s="1"/>
  <c r="K20" i="3"/>
  <c r="K21" i="3" s="1"/>
  <c r="L22" i="3" s="1"/>
  <c r="I27" i="5"/>
  <c r="I28" i="5"/>
  <c r="I15" i="5"/>
  <c r="I13" i="5"/>
  <c r="L20" i="5"/>
  <c r="L22" i="5"/>
  <c r="O44" i="5"/>
  <c r="F6" i="5"/>
  <c r="F8" i="5"/>
  <c r="F13" i="4"/>
  <c r="F14" i="4"/>
  <c r="L27" i="3" l="1"/>
  <c r="L28" i="3" s="1"/>
  <c r="L20" i="3"/>
  <c r="J27" i="5"/>
  <c r="J28" i="5"/>
  <c r="G13" i="4"/>
  <c r="G14" i="4" s="1"/>
  <c r="M27" i="3" l="1"/>
  <c r="M28" i="3" s="1"/>
  <c r="K27" i="5"/>
  <c r="K28" i="5" s="1"/>
  <c r="H13" i="4"/>
  <c r="H14" i="4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N27" i="3" l="1"/>
  <c r="N28" i="3" s="1"/>
  <c r="O29" i="3" s="1"/>
  <c r="O44" i="3" s="1"/>
  <c r="L27" i="5"/>
  <c r="L28" i="5" s="1"/>
  <c r="I15" i="4"/>
  <c r="I13" i="4"/>
  <c r="E4" i="2"/>
  <c r="F4" i="2" s="1"/>
  <c r="F9" i="2" s="1"/>
  <c r="C5" i="1"/>
  <c r="O27" i="3" l="1"/>
  <c r="M27" i="5"/>
  <c r="M28" i="5" s="1"/>
  <c r="C7" i="1"/>
  <c r="G9" i="2"/>
  <c r="G10" i="2"/>
  <c r="N27" i="5" l="1"/>
  <c r="N28" i="5" s="1"/>
  <c r="D6" i="1"/>
  <c r="D7" i="1" s="1"/>
  <c r="H9" i="2"/>
  <c r="I9" i="2" s="1"/>
  <c r="H10" i="2"/>
  <c r="I10" i="2" s="1"/>
  <c r="O27" i="5" l="1"/>
  <c r="O28" i="5" s="1"/>
  <c r="E6" i="1"/>
  <c r="E7" i="1" s="1"/>
  <c r="F6" i="1" l="1"/>
  <c r="F8" i="1"/>
</calcChain>
</file>

<file path=xl/sharedStrings.xml><?xml version="1.0" encoding="utf-8"?>
<sst xmlns="http://schemas.openxmlformats.org/spreadsheetml/2006/main" count="185" uniqueCount="15">
  <si>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</si>
  <si>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</si>
  <si>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</si>
  <si>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</si>
  <si>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</si>
  <si>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</si>
  <si>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</si>
  <si>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</si>
  <si>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</si>
  <si>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</si>
  <si>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</si>
  <si>
    <t>Открытие</t>
  </si>
  <si>
    <t>Бонус</t>
  </si>
  <si>
    <t>Ставка</t>
  </si>
  <si>
    <t>Выплата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</si>
</sst>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1" fillId="2" borderId="1" xfId="1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15" zoomScaleNormal="115" workbookViewId="0">
      <selection sqref="A1:XFD1"/>
    </sheetView>
  </sheetViews>
  <sheetFormatPr defaultRowHeight="15" x14ac:dyDescent="0.25"/>
  <cols>
    <col min="1" max="9" width="12.7109375" customWidth="1"/>
    <col min="10" max="15" width="10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30000</v>
      </c>
      <c r="D2" s="4"/>
      <c r="E2" s="4"/>
      <c r="F2" s="4">
        <v>30000</v>
      </c>
      <c r="G2" s="4"/>
      <c r="H2" s="4"/>
      <c r="I2" s="4"/>
      <c r="J2" s="4"/>
      <c r="K2" s="4"/>
      <c r="L2" s="4"/>
      <c r="M2" s="4"/>
      <c r="N2" s="4"/>
      <c r="O2" s="4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>
        <v>0.04</v>
      </c>
      <c r="H3" s="2">
        <v>0.04</v>
      </c>
      <c r="I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450</v>
      </c>
      <c r="D5" s="1">
        <f t="shared" ref="D5:I5" si="0">0.015*D2</f>
        <v>0</v>
      </c>
      <c r="E5" s="1">
        <f t="shared" si="0"/>
        <v>0</v>
      </c>
      <c r="F5" s="1">
        <f t="shared" si="0"/>
        <v>450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101.5</v>
      </c>
      <c r="E6" s="1">
        <f t="shared" ref="E6:I6" si="1">(D7)*(D3/12)</f>
        <v>101.83833333333334</v>
      </c>
      <c r="F6" s="1">
        <f t="shared" si="1"/>
        <v>102.17779444444444</v>
      </c>
      <c r="G6" s="1">
        <f t="shared" si="1"/>
        <v>101.5</v>
      </c>
      <c r="H6" s="1">
        <f t="shared" si="1"/>
        <v>101.83833333333334</v>
      </c>
      <c r="I6" s="1">
        <f t="shared" si="1"/>
        <v>102.17779444444444</v>
      </c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30450</v>
      </c>
      <c r="D7" s="1">
        <f t="shared" ref="D7:H7" si="2">C7+D6+D4*1.015</f>
        <v>30551.5</v>
      </c>
      <c r="E7" s="1">
        <f t="shared" si="2"/>
        <v>30653.338333333333</v>
      </c>
      <c r="F7" s="1">
        <f>F2+F5</f>
        <v>30450</v>
      </c>
      <c r="G7" s="1">
        <f t="shared" si="2"/>
        <v>30551.5</v>
      </c>
      <c r="H7" s="1">
        <f t="shared" si="2"/>
        <v>30653.338333333333</v>
      </c>
      <c r="I7" s="1">
        <f>I2+I5</f>
        <v>0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30755.516127777781</v>
      </c>
      <c r="G8" s="1"/>
      <c r="H8" s="1"/>
      <c r="I8" s="1">
        <f>H7*(I3/12+1)</f>
        <v>30755.516127777781</v>
      </c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70000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  <c r="J10" s="1"/>
      <c r="K10" s="1"/>
      <c r="L10" s="1"/>
      <c r="M10" s="1"/>
      <c r="N10" s="1"/>
      <c r="O10" s="1"/>
    </row>
    <row r="11" spans="1:15" x14ac:dyDescent="0.25">
      <c r="A11" s="1"/>
      <c r="B11" s="1" t="s">
        <v>8</v>
      </c>
      <c r="C11" s="1"/>
      <c r="D11" s="1"/>
      <c r="E11" s="1"/>
      <c r="F11" s="1">
        <v>755.52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>
        <f>0.015*C9</f>
        <v>1050</v>
      </c>
      <c r="D12" s="1">
        <f t="shared" ref="D12:I12" si="3">0.015*D9</f>
        <v>0</v>
      </c>
      <c r="E12" s="1">
        <f t="shared" si="3"/>
        <v>0</v>
      </c>
      <c r="F12" s="1">
        <f t="shared" si="3"/>
        <v>0</v>
      </c>
      <c r="G12" s="1">
        <f t="shared" si="3"/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>
        <f>(C14)*(C10/12)</f>
        <v>384.85416666666669</v>
      </c>
      <c r="E13" s="1">
        <f t="shared" ref="E13:I13" si="4">(D14)*(D10/12)</f>
        <v>386.93879340277783</v>
      </c>
      <c r="F13" s="1">
        <f t="shared" si="4"/>
        <v>389.03471186704286</v>
      </c>
      <c r="G13" s="1">
        <f>(F14)*(F10/12)</f>
        <v>395.29576922298935</v>
      </c>
      <c r="H13" s="1">
        <f t="shared" si="4"/>
        <v>397.43695463961382</v>
      </c>
      <c r="I13" s="1">
        <f t="shared" si="4"/>
        <v>399.58973814391175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>
        <f>C9+C12</f>
        <v>71050</v>
      </c>
      <c r="D14" s="1">
        <f t="shared" ref="D14:E14" si="5">C14+D13+D11*1.015</f>
        <v>71434.854166666672</v>
      </c>
      <c r="E14" s="1">
        <f t="shared" si="5"/>
        <v>71821.792960069448</v>
      </c>
      <c r="F14" s="1">
        <f>E14+F13+F11*1.015</f>
        <v>72977.680471936488</v>
      </c>
      <c r="G14" s="1">
        <f>F14+G13+G11*1.015</f>
        <v>73372.976241159471</v>
      </c>
      <c r="H14" s="1">
        <f t="shared" ref="H14" si="6">G14+H13+H11*1.015</f>
        <v>73770.41319579909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74170.002933943004</v>
      </c>
      <c r="J15" s="1"/>
      <c r="K15" s="1"/>
      <c r="L15" s="1"/>
      <c r="M15" s="1"/>
      <c r="N15" s="1"/>
      <c r="O15" s="1"/>
    </row>
    <row r="16" spans="1:15" s="5" customFormat="1" x14ac:dyDescent="0.25">
      <c r="A16" s="4" t="s">
        <v>10</v>
      </c>
      <c r="B16" s="4"/>
      <c r="C16" s="4"/>
      <c r="D16" s="4"/>
      <c r="E16" s="4"/>
      <c r="F16" s="4"/>
      <c r="G16" s="4"/>
      <c r="H16" s="4"/>
      <c r="I16" s="4">
        <f>I8+I15</f>
        <v>104925.51906172078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/>
  </sheetViews>
  <sheetFormatPr defaultRowHeight="15" x14ac:dyDescent="0.25"/>
  <cols>
    <col min="1" max="15" width="13.7109375" customWidth="1"/>
  </cols>
  <sheetData>
    <row r="1" spans="1:15" x14ac:dyDescent="0.25">
      <c r="A1" s="3" t="s">
        <v>0</v>
      </c>
      <c r="B1" s="3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s="5" customFormat="1" x14ac:dyDescent="0.25">
      <c r="A2" s="4" t="s">
        <v>1</v>
      </c>
      <c r="B2" s="4" t="s">
        <v>11</v>
      </c>
      <c r="C2" s="4">
        <v>940000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14100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3180.3333333333335</v>
      </c>
      <c r="E6" s="1">
        <f t="shared" ref="E6" si="1">(D7)*(D3/12)</f>
        <v>3190.9344444444446</v>
      </c>
      <c r="F6" s="1">
        <f t="shared" ref="F6" si="2">(E7)*(E3/12)</f>
        <v>3201.5708925925933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954100</v>
      </c>
      <c r="D7" s="1">
        <f t="shared" ref="D7" si="3">C7+D6+D4*1.015</f>
        <v>957280.33333333337</v>
      </c>
      <c r="E7" s="1">
        <f t="shared" ref="E7" si="4">D7+E6+E4*1.015</f>
        <v>960471.26777777786</v>
      </c>
      <c r="F7" s="1">
        <f>F2+F4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963672.83867037052</v>
      </c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x14ac:dyDescent="0.25">
      <c r="A9" s="4" t="s">
        <v>2</v>
      </c>
      <c r="B9" s="4" t="s">
        <v>11</v>
      </c>
      <c r="C9" s="4">
        <v>30000</v>
      </c>
      <c r="D9" s="4"/>
      <c r="E9" s="4"/>
      <c r="F9" s="4"/>
      <c r="G9" s="4"/>
      <c r="H9" s="4"/>
      <c r="I9" s="4"/>
    </row>
    <row r="10" spans="1:15" x14ac:dyDescent="0.25">
      <c r="A10" s="2"/>
      <c r="B10" s="2" t="s">
        <v>13</v>
      </c>
      <c r="C10" s="2">
        <v>6.5000000000000002E-2</v>
      </c>
      <c r="D10" s="2">
        <v>6.5000000000000002E-2</v>
      </c>
      <c r="E10" s="2">
        <v>6.5000000000000002E-2</v>
      </c>
      <c r="F10" s="2">
        <v>6.5000000000000002E-2</v>
      </c>
      <c r="G10" s="2">
        <v>6.5000000000000002E-2</v>
      </c>
      <c r="H10" s="2">
        <v>6.5000000000000002E-2</v>
      </c>
      <c r="I10" s="2">
        <v>6.5000000000000002E-2</v>
      </c>
    </row>
    <row r="11" spans="1:15" x14ac:dyDescent="0.25">
      <c r="A11" s="1"/>
      <c r="B11" s="1" t="s">
        <v>8</v>
      </c>
      <c r="C11" s="1"/>
      <c r="D11" s="1"/>
      <c r="E11" s="1"/>
      <c r="F11" s="1">
        <f>963672.838670371 - 30000</f>
        <v>933672.83867037098</v>
      </c>
      <c r="G11" s="1"/>
      <c r="H11" s="1"/>
      <c r="I11" s="1"/>
    </row>
    <row r="12" spans="1:15" x14ac:dyDescent="0.25">
      <c r="A12" s="1"/>
      <c r="B12" s="1" t="s">
        <v>12</v>
      </c>
      <c r="C12" s="1">
        <f>0.015*C9</f>
        <v>450</v>
      </c>
      <c r="D12" s="1">
        <f t="shared" ref="D12:I12" si="5">0.015*D9</f>
        <v>0</v>
      </c>
      <c r="E12" s="1">
        <f t="shared" si="5"/>
        <v>0</v>
      </c>
      <c r="F12" s="1">
        <f t="shared" si="5"/>
        <v>0</v>
      </c>
      <c r="G12" s="1">
        <f t="shared" si="5"/>
        <v>0</v>
      </c>
      <c r="H12" s="1">
        <f t="shared" si="5"/>
        <v>0</v>
      </c>
      <c r="I12" s="1">
        <f t="shared" si="5"/>
        <v>0</v>
      </c>
    </row>
    <row r="13" spans="1:15" x14ac:dyDescent="0.25">
      <c r="A13" s="1"/>
      <c r="B13" s="1" t="s">
        <v>9</v>
      </c>
      <c r="C13" s="1"/>
      <c r="D13" s="1">
        <f>(C14)*(C10/12)</f>
        <v>164.9375</v>
      </c>
      <c r="E13" s="1">
        <f t="shared" ref="E13" si="6">(D14)*(D10/12)</f>
        <v>165.83091145833333</v>
      </c>
      <c r="F13" s="1">
        <f t="shared" ref="F13" si="7">(E14)*(E10/12)</f>
        <v>166.72916222873263</v>
      </c>
      <c r="G13" s="1">
        <f t="shared" ref="G13" si="8">(F14)*(F10/12)</f>
        <v>5300.8877394639485</v>
      </c>
      <c r="H13" s="1">
        <f t="shared" ref="H13" si="9">(G14)*(G10/12)</f>
        <v>5329.6008813860453</v>
      </c>
      <c r="I13" s="1">
        <f t="shared" ref="I13" si="10">(H14)*(H10/12)</f>
        <v>5358.4695528268867</v>
      </c>
    </row>
    <row r="14" spans="1:15" x14ac:dyDescent="0.25">
      <c r="A14" s="1"/>
      <c r="B14" s="1" t="s">
        <v>7</v>
      </c>
      <c r="C14" s="1">
        <f>C9+C12</f>
        <v>30450</v>
      </c>
      <c r="D14" s="1">
        <f t="shared" ref="D14" si="11">C14+D13+D11*1.015</f>
        <v>30614.9375</v>
      </c>
      <c r="E14" s="1">
        <f t="shared" ref="E14" si="12">D14+E13+E11*1.015</f>
        <v>30780.768411458332</v>
      </c>
      <c r="F14" s="1">
        <f t="shared" ref="F14" si="13">E14+F13+F11*1.015</f>
        <v>978625.42882411357</v>
      </c>
      <c r="G14" s="1">
        <f t="shared" ref="G14" si="14">F14+G13+G11*1.015</f>
        <v>983926.31656357751</v>
      </c>
      <c r="H14" s="1">
        <f t="shared" ref="H14" si="15">G14+H13+H11*1.015</f>
        <v>989255.91744496359</v>
      </c>
      <c r="I14" s="1">
        <f>I9+I11</f>
        <v>0</v>
      </c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994614.38699779043</v>
      </c>
    </row>
    <row r="16" spans="1:15" s="5" customFormat="1" x14ac:dyDescent="0.25">
      <c r="A16" s="4" t="s">
        <v>3</v>
      </c>
      <c r="B16" s="4" t="s">
        <v>11</v>
      </c>
      <c r="F16" s="4">
        <v>30000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2"/>
      <c r="B17" s="2" t="s">
        <v>13</v>
      </c>
      <c r="F17" s="2">
        <v>6.5000000000000002E-2</v>
      </c>
      <c r="G17" s="2">
        <v>6.5000000000000002E-2</v>
      </c>
      <c r="H17" s="2">
        <v>6.5000000000000002E-2</v>
      </c>
      <c r="I17" s="2">
        <v>6.5000000000000002E-2</v>
      </c>
      <c r="J17" s="2">
        <v>6.5000000000000002E-2</v>
      </c>
      <c r="K17" s="2">
        <v>6.5000000000000002E-2</v>
      </c>
      <c r="L17" s="2">
        <v>6.5000000000000002E-2</v>
      </c>
      <c r="M17" s="2"/>
      <c r="N17" s="2"/>
      <c r="O17" s="2"/>
    </row>
    <row r="18" spans="1:15" x14ac:dyDescent="0.25">
      <c r="A18" s="1"/>
      <c r="B18" s="1" t="s">
        <v>8</v>
      </c>
      <c r="F18" s="1"/>
      <c r="G18" s="1"/>
      <c r="H18" s="1"/>
      <c r="I18" s="1">
        <v>994614.38699779043</v>
      </c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F19" s="1">
        <f>0.015*F16</f>
        <v>450</v>
      </c>
      <c r="G19" s="1">
        <f t="shared" ref="G19:L19" si="16">0.015*G16</f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/>
      <c r="N19" s="1"/>
      <c r="O19" s="1"/>
    </row>
    <row r="20" spans="1:15" x14ac:dyDescent="0.25">
      <c r="A20" s="1"/>
      <c r="B20" s="1" t="s">
        <v>9</v>
      </c>
      <c r="F20" s="1"/>
      <c r="G20" s="1">
        <f>(F21)*(F17/12)</f>
        <v>164.9375</v>
      </c>
      <c r="H20" s="1">
        <f t="shared" ref="H20" si="17">(G21)*(G17/12)</f>
        <v>165.83091145833333</v>
      </c>
      <c r="I20" s="1">
        <f t="shared" ref="I20" si="18">(H21)*(H17/12)</f>
        <v>166.72916222873263</v>
      </c>
      <c r="J20" s="1">
        <f t="shared" ref="J20" si="19">(I21)*(I17/12)</f>
        <v>5635.9392937057401</v>
      </c>
      <c r="K20" s="1">
        <f t="shared" ref="K20" si="20">(J21)*(J17/12)</f>
        <v>5666.4672982133125</v>
      </c>
      <c r="L20" s="1">
        <f t="shared" ref="L20" si="21">(K21)*(K17/12)</f>
        <v>5697.160662745302</v>
      </c>
      <c r="M20" s="1"/>
      <c r="N20" s="1"/>
      <c r="O20" s="1"/>
    </row>
    <row r="21" spans="1:15" x14ac:dyDescent="0.25">
      <c r="A21" s="1"/>
      <c r="B21" s="1" t="s">
        <v>7</v>
      </c>
      <c r="F21" s="1">
        <f>F16+F19</f>
        <v>30450</v>
      </c>
      <c r="G21" s="1">
        <f t="shared" ref="G21" si="22">F21+G20+G18*1.015</f>
        <v>30614.9375</v>
      </c>
      <c r="H21" s="1">
        <f t="shared" ref="H21" si="23">G21+H20+H18*1.015</f>
        <v>30780.768411458332</v>
      </c>
      <c r="I21" s="1">
        <f t="shared" ref="I21" si="24">H21+I20+I18*1.015</f>
        <v>1040481.1003764443</v>
      </c>
      <c r="J21" s="1">
        <f t="shared" ref="J21" si="25">I21+J20+J18*1.015</f>
        <v>1046117.03967015</v>
      </c>
      <c r="K21" s="1">
        <f t="shared" ref="K21" si="26">J21+K20+K18*1.015</f>
        <v>1051783.5069683634</v>
      </c>
      <c r="L21" s="1">
        <f>L16+L18</f>
        <v>0</v>
      </c>
      <c r="M21" s="1"/>
      <c r="N21" s="1"/>
      <c r="O21" s="1"/>
    </row>
    <row r="22" spans="1:15" x14ac:dyDescent="0.25">
      <c r="A22" s="1"/>
      <c r="B22" s="1" t="s">
        <v>14</v>
      </c>
      <c r="F22" s="1"/>
      <c r="G22" s="1"/>
      <c r="H22" s="1"/>
      <c r="I22" s="1"/>
      <c r="J22" s="1"/>
      <c r="K22" s="1"/>
      <c r="L22" s="1">
        <f>K21*(L17/12+1)</f>
        <v>1057480.6676311088</v>
      </c>
      <c r="M22" s="1"/>
      <c r="N22" s="1"/>
      <c r="O22" s="1"/>
    </row>
    <row r="23" spans="1:15" s="5" customFormat="1" x14ac:dyDescent="0.25">
      <c r="A23" s="4" t="s">
        <v>4</v>
      </c>
      <c r="B23" s="4" t="s">
        <v>11</v>
      </c>
      <c r="C23" s="4">
        <v>30000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2"/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1057480.6676311088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>
        <f t="shared" ref="D26:O26" si="27">0.015*D23</f>
        <v>0</v>
      </c>
      <c r="E26" s="1">
        <f t="shared" si="27"/>
        <v>0</v>
      </c>
      <c r="F26" s="1">
        <f t="shared" si="27"/>
        <v>0</v>
      </c>
      <c r="G26" s="1">
        <f t="shared" si="27"/>
        <v>0</v>
      </c>
      <c r="H26" s="1">
        <f t="shared" si="27"/>
        <v>0</v>
      </c>
      <c r="I26" s="1">
        <f t="shared" si="27"/>
        <v>0</v>
      </c>
      <c r="J26" s="1">
        <f t="shared" si="27"/>
        <v>0</v>
      </c>
      <c r="K26" s="1">
        <f t="shared" si="27"/>
        <v>0</v>
      </c>
      <c r="L26" s="1">
        <f t="shared" si="27"/>
        <v>0</v>
      </c>
      <c r="M26" s="1">
        <f t="shared" si="27"/>
        <v>0</v>
      </c>
      <c r="N26" s="1">
        <f t="shared" si="27"/>
        <v>0</v>
      </c>
      <c r="O26" s="1">
        <f t="shared" si="27"/>
        <v>0</v>
      </c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" si="28">(D28)*(D24/12)</f>
        <v>242.97091145833335</v>
      </c>
      <c r="F27" s="1">
        <f t="shared" ref="F27" si="29">(E28)*(E24/12)</f>
        <v>244.89443117404517</v>
      </c>
      <c r="G27" s="1">
        <f t="shared" ref="G27" si="30">(F28)*(F24/12)</f>
        <v>246.83317875417302</v>
      </c>
      <c r="H27" s="1">
        <f t="shared" ref="H27" si="31">(G28)*(G24/12)</f>
        <v>248.78727475264355</v>
      </c>
      <c r="I27" s="1">
        <f t="shared" ref="I27" si="32">(H28)*(H24/12)</f>
        <v>250.75684067776868</v>
      </c>
      <c r="J27" s="1">
        <f t="shared" ref="J27" si="33">(I28)*(I24/12)</f>
        <v>252.74199899980098</v>
      </c>
      <c r="K27" s="1">
        <f t="shared" ref="K27" si="34">(J28)*(J24/12)</f>
        <v>254.74287315854943</v>
      </c>
      <c r="L27" s="1">
        <f t="shared" ref="L27" si="35">(K28)*(K24/12)</f>
        <v>256.75958757105462</v>
      </c>
      <c r="M27" s="1">
        <f t="shared" ref="M27" si="36">(L28)*(L24/12)</f>
        <v>8756.0900490001313</v>
      </c>
      <c r="N27" s="1">
        <f t="shared" ref="N27" si="37">(M28)*(M24/12)</f>
        <v>8825.4090952213828</v>
      </c>
      <c r="O27" s="1">
        <f t="shared" ref="O27" si="38">(N28)*(N24/12)</f>
        <v>8895.2769172252192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39">C28+D27+D25*1.015</f>
        <v>30691.0625</v>
      </c>
      <c r="E28" s="1">
        <f t="shared" ref="E28" si="40">D28+E27+E25*1.015</f>
        <v>30934.033411458335</v>
      </c>
      <c r="F28" s="1">
        <f t="shared" ref="F28" si="41">E28+F27+F25*1.015</f>
        <v>31178.92784263238</v>
      </c>
      <c r="G28" s="1">
        <f t="shared" ref="G28" si="42">F28+G27+G25*1.015</f>
        <v>31425.761021386552</v>
      </c>
      <c r="H28" s="1">
        <f t="shared" ref="H28" si="43">G28+H27+H25*1.015</f>
        <v>31674.548296139197</v>
      </c>
      <c r="I28" s="1">
        <f t="shared" ref="I28" si="44">H28+I27+I25*1.015</f>
        <v>31925.305136816965</v>
      </c>
      <c r="J28" s="1">
        <f t="shared" ref="J28" si="45">I28+J27+J25*1.015</f>
        <v>32178.047135816767</v>
      </c>
      <c r="K28" s="1">
        <f t="shared" ref="K28" si="46">J28+K27+K25*1.015</f>
        <v>32432.790008975317</v>
      </c>
      <c r="L28" s="1">
        <f t="shared" ref="L28" si="47">K28+L27+L25*1.015</f>
        <v>1106032.4272421217</v>
      </c>
      <c r="M28" s="1">
        <f t="shared" ref="M28" si="48">L28+M27+M25*1.015</f>
        <v>1114788.5172911219</v>
      </c>
      <c r="N28" s="1">
        <f t="shared" ref="N28" si="49">M28+N27+N25*1.015</f>
        <v>1123613.9263863433</v>
      </c>
      <c r="O28" s="1">
        <f>O23+O25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1132509.2033035685</v>
      </c>
    </row>
    <row r="30" spans="1:15" s="5" customFormat="1" x14ac:dyDescent="0.25">
      <c r="A30" s="4" t="s">
        <v>5</v>
      </c>
      <c r="B30" s="4" t="s">
        <v>11</v>
      </c>
    </row>
    <row r="31" spans="1:15" x14ac:dyDescent="0.25">
      <c r="A31" s="2"/>
      <c r="B31" s="2" t="s">
        <v>13</v>
      </c>
    </row>
    <row r="32" spans="1:15" x14ac:dyDescent="0.25">
      <c r="A32" s="1"/>
      <c r="B32" s="1" t="s">
        <v>8</v>
      </c>
    </row>
    <row r="33" spans="1:15" x14ac:dyDescent="0.25">
      <c r="A33" s="1"/>
      <c r="B33" s="1" t="s">
        <v>12</v>
      </c>
    </row>
    <row r="34" spans="1:15" x14ac:dyDescent="0.25">
      <c r="A34" s="1"/>
      <c r="B34" s="1" t="s">
        <v>9</v>
      </c>
    </row>
    <row r="35" spans="1:15" x14ac:dyDescent="0.25">
      <c r="A35" s="1"/>
      <c r="B35" s="1" t="s">
        <v>7</v>
      </c>
    </row>
    <row r="36" spans="1:15" x14ac:dyDescent="0.25">
      <c r="A36" s="1"/>
      <c r="B36" s="1" t="s">
        <v>14</v>
      </c>
    </row>
    <row r="37" spans="1:15" s="5" customFormat="1" x14ac:dyDescent="0.25">
      <c r="A37" s="4" t="s">
        <v>6</v>
      </c>
      <c r="B37" s="4" t="s">
        <v>11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2"/>
      <c r="B38" s="2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x14ac:dyDescent="0.25">
      <c r="A44" s="5" t="s">
        <v>10</v>
      </c>
      <c r="O44" s="4">
        <f>O29</f>
        <v>1132509.2033035685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D48" sqref="D48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1000000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15000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3383.3333333333335</v>
      </c>
      <c r="E6" s="1">
        <f t="shared" ref="E6:F6" si="1">(D7)*(D3/12)</f>
        <v>3394.6111111111113</v>
      </c>
      <c r="F6" s="1">
        <f t="shared" si="1"/>
        <v>3405.9264814814819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1015000</v>
      </c>
      <c r="D7" s="1">
        <f t="shared" ref="D7:E7" si="2">C7+D6+D4*1.015</f>
        <v>1018383.3333333334</v>
      </c>
      <c r="E7" s="1">
        <f t="shared" si="2"/>
        <v>1021777.9444444445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1025183.870925926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1025183.870925926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15377.75806388889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3468.5387632993834</v>
      </c>
      <c r="H13" s="1">
        <f t="shared" ref="H13:I13" si="4">(G14)*(G10/12)</f>
        <v>3480.1005591770477</v>
      </c>
      <c r="I13" s="1">
        <f t="shared" si="4"/>
        <v>3491.7008943743044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1040561.6289898149</v>
      </c>
      <c r="G14" s="1">
        <f t="shared" ref="G14" si="5">F14+G13+G11*1.015</f>
        <v>1044030.1677531142</v>
      </c>
      <c r="H14" s="1">
        <f t="shared" ref="H14" si="6">G14+H13+H11*1.015</f>
        <v>1047510.2683122912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1051001.9692066656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1051001.9692066656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15765.029538099983</v>
      </c>
      <c r="J19" s="1">
        <f t="shared" ref="J19:L19" si="7">0.015*J16</f>
        <v>0</v>
      </c>
      <c r="K19" s="1">
        <f t="shared" si="7"/>
        <v>0</v>
      </c>
      <c r="L19" s="1">
        <f t="shared" si="7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3555.8899958158854</v>
      </c>
      <c r="K20" s="1">
        <f t="shared" ref="K20:L20" si="8">(J21)*(J17/12)</f>
        <v>3567.7429624686051</v>
      </c>
      <c r="L20" s="1">
        <f t="shared" si="8"/>
        <v>3579.6354390101674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1066766.9987447655</v>
      </c>
      <c r="J21" s="1">
        <f t="shared" ref="J21" si="9">I21+J20+J18*1.015</f>
        <v>1070322.8887405815</v>
      </c>
      <c r="K21" s="1">
        <f t="shared" ref="K21" si="10">J21+K20+K18*1.015</f>
        <v>1073890.6317030501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1077470.2671420604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>
        <v>1077470.2671420604</v>
      </c>
      <c r="M23" s="1"/>
      <c r="N23" s="1"/>
      <c r="O23" s="1"/>
    </row>
    <row r="24" spans="1:15" s="2" customFormat="1" x14ac:dyDescent="0.25">
      <c r="B24" s="2" t="s">
        <v>13</v>
      </c>
      <c r="L24" s="2">
        <v>0.04</v>
      </c>
      <c r="M24" s="2">
        <v>0.04</v>
      </c>
      <c r="N24" s="2">
        <v>0.04</v>
      </c>
      <c r="O24" s="2">
        <v>0.04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>
        <f>0.015*L23</f>
        <v>16162.054007130906</v>
      </c>
      <c r="M26" s="1">
        <f t="shared" ref="M26:O26" si="11">0.015*M23</f>
        <v>0</v>
      </c>
      <c r="N26" s="1">
        <f t="shared" si="11"/>
        <v>0</v>
      </c>
      <c r="O26" s="1">
        <f t="shared" si="11"/>
        <v>0</v>
      </c>
    </row>
    <row r="27" spans="1:15" x14ac:dyDescent="0.25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>(L28)*(L24/12)</f>
        <v>3645.4410704973047</v>
      </c>
      <c r="N27" s="1">
        <f t="shared" ref="N27:O27" si="12">(M28)*(M24/12)</f>
        <v>3657.5925407322957</v>
      </c>
      <c r="O27" s="1">
        <f t="shared" si="12"/>
        <v>3669.7845158680702</v>
      </c>
    </row>
    <row r="28" spans="1:15" x14ac:dyDescent="0.25">
      <c r="A28" s="1"/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>
        <f>L23+L26</f>
        <v>1093632.3211491914</v>
      </c>
      <c r="M28" s="1">
        <f t="shared" ref="M28" si="13">L28+M27+M25*1.015</f>
        <v>1097277.7622196886</v>
      </c>
      <c r="N28" s="1">
        <f t="shared" ref="N28" si="14">M28+N27+N25*1.015</f>
        <v>1100935.354760421</v>
      </c>
      <c r="O28" s="1">
        <f>O23+O26</f>
        <v>0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>N28*(O24/12+1)</f>
        <v>1104605.1392762891</v>
      </c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1104605.1392762891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L25" sqref="L25"/>
    </sheetView>
  </sheetViews>
  <sheetFormatPr defaultRowHeight="15" x14ac:dyDescent="0.25"/>
  <cols>
    <col min="1" max="15" width="15.7109375" customWidth="1"/>
  </cols>
  <sheetData>
    <row r="1" spans="1:15" s="3" customFormat="1" x14ac:dyDescent="0.25">
      <c r="A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</row>
    <row r="2" spans="1:15" x14ac:dyDescent="0.25">
      <c r="A2" s="1" t="s">
        <v>1</v>
      </c>
      <c r="B2" s="1" t="s">
        <v>11</v>
      </c>
      <c r="C2" s="1">
        <v>970000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B3" s="2" t="s">
        <v>13</v>
      </c>
      <c r="C3" s="2">
        <v>0.04</v>
      </c>
      <c r="D3" s="2">
        <v>0.04</v>
      </c>
      <c r="E3" s="2">
        <v>0.04</v>
      </c>
      <c r="F3" s="2">
        <v>0.04</v>
      </c>
    </row>
    <row r="4" spans="1:15" x14ac:dyDescent="0.25">
      <c r="A4" s="1"/>
      <c r="B4" s="1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 t="s">
        <v>12</v>
      </c>
      <c r="C5" s="1">
        <f>0.015*C2</f>
        <v>14550</v>
      </c>
      <c r="D5" s="1">
        <f t="shared" ref="D5:F5" si="0">0.015*D2</f>
        <v>0</v>
      </c>
      <c r="E5" s="1">
        <f t="shared" si="0"/>
        <v>0</v>
      </c>
      <c r="F5" s="1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 t="s">
        <v>9</v>
      </c>
      <c r="C6" s="1"/>
      <c r="D6" s="1">
        <f>(C7)*(C3/12)</f>
        <v>3281.8333333333335</v>
      </c>
      <c r="E6" s="1">
        <f t="shared" ref="E6:F6" si="1">(D7)*(D3/12)</f>
        <v>3292.7727777777782</v>
      </c>
      <c r="F6" s="1">
        <f t="shared" si="1"/>
        <v>3303.7486870370371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 t="s">
        <v>7</v>
      </c>
      <c r="C7" s="1">
        <f>C2+C5</f>
        <v>984550</v>
      </c>
      <c r="D7" s="1">
        <f t="shared" ref="D7:E7" si="2">C7+D6+D4*1.015</f>
        <v>987831.83333333337</v>
      </c>
      <c r="E7" s="1">
        <f t="shared" si="2"/>
        <v>991124.60611111112</v>
      </c>
      <c r="F7" s="1">
        <f>F2+F5</f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 t="s">
        <v>14</v>
      </c>
      <c r="C8" s="1"/>
      <c r="D8" s="1"/>
      <c r="E8" s="1"/>
      <c r="F8" s="1">
        <f>E7*(F3/12+1)</f>
        <v>994428.35479814827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 t="s">
        <v>2</v>
      </c>
      <c r="B9" s="1" t="s">
        <v>11</v>
      </c>
      <c r="C9" s="1"/>
      <c r="D9" s="1"/>
      <c r="E9" s="1"/>
      <c r="F9" s="1">
        <v>994428.35479814827</v>
      </c>
      <c r="G9" s="1"/>
      <c r="H9" s="1"/>
      <c r="I9" s="1"/>
      <c r="J9" s="1"/>
      <c r="K9" s="1"/>
      <c r="L9" s="1"/>
      <c r="M9" s="1"/>
      <c r="N9" s="1"/>
      <c r="O9" s="1"/>
    </row>
    <row r="10" spans="1:15" s="2" customFormat="1" x14ac:dyDescent="0.25">
      <c r="B10" s="2" t="s">
        <v>13</v>
      </c>
      <c r="F10" s="2">
        <v>0.04</v>
      </c>
      <c r="G10" s="2">
        <v>0.04</v>
      </c>
      <c r="H10" s="2">
        <v>0.04</v>
      </c>
      <c r="I10" s="2">
        <v>0.04</v>
      </c>
    </row>
    <row r="11" spans="1:15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 t="s">
        <v>12</v>
      </c>
      <c r="C12" s="1"/>
      <c r="D12" s="1"/>
      <c r="E12" s="1"/>
      <c r="F12" s="1">
        <f>0.015*F9</f>
        <v>14916.425321972223</v>
      </c>
      <c r="G12" s="1">
        <f t="shared" ref="G12:I12" si="3">0.015*G9</f>
        <v>0</v>
      </c>
      <c r="H12" s="1">
        <f t="shared" si="3"/>
        <v>0</v>
      </c>
      <c r="I12" s="1">
        <f t="shared" si="3"/>
        <v>0</v>
      </c>
      <c r="J12" s="1"/>
      <c r="K12" s="1"/>
      <c r="L12" s="1"/>
      <c r="M12" s="1"/>
      <c r="N12" s="1"/>
      <c r="O12" s="1"/>
    </row>
    <row r="13" spans="1:15" x14ac:dyDescent="0.25">
      <c r="A13" s="1"/>
      <c r="B13" s="1" t="s">
        <v>9</v>
      </c>
      <c r="C13" s="1"/>
      <c r="D13" s="1"/>
      <c r="E13" s="1"/>
      <c r="F13" s="1"/>
      <c r="G13" s="1">
        <f>(F14)*(F10/12)</f>
        <v>3364.4826004004017</v>
      </c>
      <c r="H13" s="1">
        <f t="shared" ref="H13:I13" si="4">(G14)*(G10/12)</f>
        <v>3375.6975424017369</v>
      </c>
      <c r="I13" s="1">
        <f t="shared" si="4"/>
        <v>3386.9498675430759</v>
      </c>
      <c r="J13" s="1"/>
      <c r="K13" s="1"/>
      <c r="L13" s="1"/>
      <c r="M13" s="1"/>
      <c r="N13" s="1"/>
      <c r="O13" s="1"/>
    </row>
    <row r="14" spans="1:15" x14ac:dyDescent="0.25">
      <c r="A14" s="1"/>
      <c r="B14" s="1" t="s">
        <v>7</v>
      </c>
      <c r="C14" s="1"/>
      <c r="D14" s="1"/>
      <c r="E14" s="1"/>
      <c r="F14" s="1">
        <f>F9+F12</f>
        <v>1009344.7801201205</v>
      </c>
      <c r="G14" s="1">
        <f t="shared" ref="G14:H14" si="5">F14+G13+G11*1.015</f>
        <v>1012709.262720521</v>
      </c>
      <c r="H14" s="1">
        <f t="shared" si="5"/>
        <v>1016084.9602629227</v>
      </c>
      <c r="I14" s="1">
        <f>I9+I12</f>
        <v>0</v>
      </c>
      <c r="J14" s="1"/>
      <c r="K14" s="1"/>
      <c r="L14" s="1"/>
      <c r="M14" s="1"/>
      <c r="N14" s="1"/>
      <c r="O14" s="1"/>
    </row>
    <row r="15" spans="1:15" x14ac:dyDescent="0.25">
      <c r="A15" s="1"/>
      <c r="B15" s="1" t="s">
        <v>14</v>
      </c>
      <c r="C15" s="1"/>
      <c r="D15" s="1"/>
      <c r="E15" s="1"/>
      <c r="F15" s="1"/>
      <c r="G15" s="1"/>
      <c r="H15" s="1"/>
      <c r="I15" s="1">
        <f>H14*(I10/12+1)</f>
        <v>1019471.9101304659</v>
      </c>
      <c r="J15" s="1"/>
      <c r="K15" s="1"/>
      <c r="L15" s="1"/>
      <c r="M15" s="1"/>
      <c r="N15" s="1"/>
      <c r="O15" s="1"/>
    </row>
    <row r="16" spans="1:15" x14ac:dyDescent="0.25">
      <c r="A16" s="1" t="s">
        <v>3</v>
      </c>
      <c r="B16" s="1" t="s">
        <v>11</v>
      </c>
      <c r="C16" s="1"/>
      <c r="D16" s="1"/>
      <c r="E16" s="1"/>
      <c r="F16" s="1"/>
      <c r="G16" s="1"/>
      <c r="H16" s="1"/>
      <c r="I16" s="1">
        <v>1019471.9101304659</v>
      </c>
      <c r="J16" s="1"/>
      <c r="K16" s="1"/>
      <c r="L16" s="1"/>
      <c r="M16" s="1"/>
      <c r="N16" s="1"/>
      <c r="O16" s="1"/>
    </row>
    <row r="17" spans="1:15" s="2" customFormat="1" x14ac:dyDescent="0.25">
      <c r="B17" s="2" t="s">
        <v>13</v>
      </c>
      <c r="I17" s="2">
        <v>0.04</v>
      </c>
      <c r="J17" s="2">
        <v>0.04</v>
      </c>
      <c r="K17" s="2">
        <v>0.04</v>
      </c>
      <c r="L17" s="2">
        <v>0.04</v>
      </c>
    </row>
    <row r="18" spans="1:15" x14ac:dyDescent="0.25">
      <c r="A18" s="1"/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>
        <f>0.015*I16</f>
        <v>15292.078651956988</v>
      </c>
      <c r="J19" s="1">
        <f t="shared" ref="J19:L19" si="6">0.015*J16</f>
        <v>0</v>
      </c>
      <c r="K19" s="1">
        <f t="shared" si="6"/>
        <v>0</v>
      </c>
      <c r="L19" s="1">
        <f t="shared" si="6"/>
        <v>0</v>
      </c>
      <c r="M19" s="1"/>
      <c r="N19" s="1"/>
      <c r="O19" s="1"/>
    </row>
    <row r="20" spans="1:15" x14ac:dyDescent="0.25">
      <c r="A20" s="1"/>
      <c r="B20" s="1" t="s">
        <v>9</v>
      </c>
      <c r="C20" s="1"/>
      <c r="D20" s="1"/>
      <c r="E20" s="1"/>
      <c r="F20" s="1"/>
      <c r="G20" s="1"/>
      <c r="H20" s="1"/>
      <c r="I20" s="1"/>
      <c r="J20" s="1">
        <f>(I21)*(I17/12)</f>
        <v>3449.2132959414098</v>
      </c>
      <c r="K20" s="1">
        <f t="shared" ref="K20:L20" si="7">(J21)*(J17/12)</f>
        <v>3460.7106735945476</v>
      </c>
      <c r="L20" s="1">
        <f t="shared" si="7"/>
        <v>3472.2463758398626</v>
      </c>
      <c r="M20" s="1"/>
      <c r="N20" s="1"/>
      <c r="O20" s="1"/>
    </row>
    <row r="21" spans="1:15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>
        <f>I16+I19</f>
        <v>1034763.9887824228</v>
      </c>
      <c r="J21" s="1">
        <f t="shared" ref="J21:K21" si="8">I21+J20+J18*1.015</f>
        <v>1038213.2020783642</v>
      </c>
      <c r="K21" s="1">
        <f t="shared" si="8"/>
        <v>1041673.9127519587</v>
      </c>
      <c r="L21" s="1">
        <f>L16+L19</f>
        <v>0</v>
      </c>
      <c r="M21" s="1"/>
      <c r="N21" s="1"/>
      <c r="O21" s="1"/>
    </row>
    <row r="22" spans="1:15" x14ac:dyDescent="0.25">
      <c r="A22" s="1"/>
      <c r="B22" s="1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>
        <f>K21*(L17/12+1)</f>
        <v>1045146.1591277986</v>
      </c>
      <c r="M22" s="1"/>
      <c r="N22" s="1"/>
      <c r="O22" s="1"/>
    </row>
    <row r="23" spans="1:15" x14ac:dyDescent="0.25">
      <c r="A23" s="1" t="s">
        <v>4</v>
      </c>
      <c r="B23" s="1" t="s">
        <v>11</v>
      </c>
      <c r="C23" s="1">
        <v>30000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2" customFormat="1" x14ac:dyDescent="0.25">
      <c r="B24" s="2" t="s">
        <v>13</v>
      </c>
      <c r="C24" s="2">
        <v>9.5000000000000001E-2</v>
      </c>
      <c r="D24" s="2">
        <v>9.5000000000000001E-2</v>
      </c>
      <c r="E24" s="2">
        <v>9.5000000000000001E-2</v>
      </c>
      <c r="F24" s="2">
        <v>9.5000000000000001E-2</v>
      </c>
      <c r="G24" s="2">
        <v>9.5000000000000001E-2</v>
      </c>
      <c r="H24" s="2">
        <v>9.5000000000000001E-2</v>
      </c>
      <c r="I24" s="2">
        <v>9.5000000000000001E-2</v>
      </c>
      <c r="J24" s="2">
        <v>9.5000000000000001E-2</v>
      </c>
      <c r="K24" s="2">
        <v>9.5000000000000001E-2</v>
      </c>
      <c r="L24" s="2">
        <v>9.5000000000000001E-2</v>
      </c>
      <c r="M24" s="2">
        <v>9.5000000000000001E-2</v>
      </c>
      <c r="N24" s="2">
        <v>9.5000000000000001E-2</v>
      </c>
      <c r="O24" s="2">
        <v>9.5000000000000001E-2</v>
      </c>
    </row>
    <row r="25" spans="1:15" x14ac:dyDescent="0.25">
      <c r="A25" s="1"/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>
        <v>1045146.1591277986</v>
      </c>
      <c r="M25" s="1"/>
      <c r="N25" s="1"/>
      <c r="O25" s="1"/>
    </row>
    <row r="26" spans="1:15" x14ac:dyDescent="0.25">
      <c r="A26" s="1"/>
      <c r="B26" s="1" t="s">
        <v>12</v>
      </c>
      <c r="C26" s="1">
        <f>0.015*C23</f>
        <v>450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 t="s">
        <v>9</v>
      </c>
      <c r="C27" s="1"/>
      <c r="D27" s="1">
        <f>(C28)*(C24/12)</f>
        <v>241.06250000000003</v>
      </c>
      <c r="E27" s="1">
        <f t="shared" ref="E27:O27" si="9">(D28)*(D24/12)</f>
        <v>242.97091145833335</v>
      </c>
      <c r="F27" s="1">
        <f t="shared" si="9"/>
        <v>244.89443117404517</v>
      </c>
      <c r="G27" s="1">
        <f t="shared" si="9"/>
        <v>246.83317875417302</v>
      </c>
      <c r="H27" s="1">
        <f t="shared" si="9"/>
        <v>248.78727475264355</v>
      </c>
      <c r="I27" s="1">
        <f t="shared" si="9"/>
        <v>250.75684067776868</v>
      </c>
      <c r="J27" s="1">
        <f t="shared" si="9"/>
        <v>252.74199899980098</v>
      </c>
      <c r="K27" s="1">
        <f t="shared" si="9"/>
        <v>254.74287315854943</v>
      </c>
      <c r="L27" s="1">
        <f t="shared" si="9"/>
        <v>256.75958757105462</v>
      </c>
      <c r="M27" s="1">
        <f t="shared" si="9"/>
        <v>8656.9771337974908</v>
      </c>
      <c r="N27" s="1">
        <f t="shared" si="9"/>
        <v>8725.5115361067219</v>
      </c>
      <c r="O27" s="1">
        <f t="shared" si="9"/>
        <v>8794.5885024342315</v>
      </c>
    </row>
    <row r="28" spans="1:15" x14ac:dyDescent="0.25">
      <c r="A28" s="1"/>
      <c r="B28" s="1" t="s">
        <v>7</v>
      </c>
      <c r="C28" s="1">
        <f>C23+C26</f>
        <v>30450</v>
      </c>
      <c r="D28" s="1">
        <f t="shared" ref="D28" si="10">C28+D27+D25*1.015</f>
        <v>30691.0625</v>
      </c>
      <c r="E28" s="1">
        <f t="shared" ref="E28" si="11">D28+E27+E25*1.015</f>
        <v>30934.033411458335</v>
      </c>
      <c r="F28" s="1">
        <f t="shared" ref="F28" si="12">E28+F27+F25*1.015</f>
        <v>31178.92784263238</v>
      </c>
      <c r="G28" s="1">
        <f t="shared" ref="G28" si="13">F28+G27+G25*1.015</f>
        <v>31425.761021386552</v>
      </c>
      <c r="H28" s="1">
        <f t="shared" ref="H28" si="14">G28+H27+H25*1.015</f>
        <v>31674.548296139197</v>
      </c>
      <c r="I28" s="1">
        <f t="shared" ref="I28" si="15">H28+I27+I25*1.015</f>
        <v>31925.305136816965</v>
      </c>
      <c r="J28" s="1">
        <f t="shared" ref="J28" si="16">I28+J27+J25*1.015</f>
        <v>32178.047135816767</v>
      </c>
      <c r="K28" s="1">
        <f t="shared" ref="K28" si="17">J28+K27+K25*1.015</f>
        <v>32432.790008975317</v>
      </c>
      <c r="L28" s="1">
        <f t="shared" ref="L28" si="18">K28+L27+L25*1.015</f>
        <v>1093512.9011112619</v>
      </c>
      <c r="M28" s="1">
        <f t="shared" ref="M28" si="19">L28+M27+M25*1.015</f>
        <v>1102169.8782450594</v>
      </c>
      <c r="N28" s="1">
        <f t="shared" ref="N28" si="20">M28+N27+N25*1.015</f>
        <v>1110895.3897811661</v>
      </c>
      <c r="O28" s="1">
        <f t="shared" ref="O28" si="21">N28+O27+O25*1.015</f>
        <v>1119689.9782836004</v>
      </c>
    </row>
    <row r="29" spans="1:15" x14ac:dyDescent="0.25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 t="s">
        <v>5</v>
      </c>
      <c r="B30" s="1" t="s">
        <v>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2" customFormat="1" x14ac:dyDescent="0.25">
      <c r="B31" s="2" t="s">
        <v>13</v>
      </c>
    </row>
    <row r="32" spans="1:15" x14ac:dyDescent="0.25">
      <c r="A32" s="1"/>
      <c r="B32" s="1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 t="s"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 t="s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 t="s">
        <v>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6</v>
      </c>
      <c r="B37" s="1" t="s">
        <v>11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B38" s="2" t="s">
        <v>13</v>
      </c>
    </row>
    <row r="39" spans="1:15" x14ac:dyDescent="0.25">
      <c r="A39" s="1"/>
      <c r="B39" s="1" t="s">
        <v>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 t="s">
        <v>12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 t="s">
        <v>14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10</v>
      </c>
      <c r="O44" s="1">
        <f>O29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6 месяцев (пример)</vt:lpstr>
      <vt:lpstr>12 месяцев</vt:lpstr>
      <vt:lpstr>Лист1</vt:lpstr>
      <vt:lpstr>Лист2</vt:lpstr>
      <vt:lpstr>Лист1 (2)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2017-11-19T07:36:27Z</dcterms:modified>
</cp:coreProperties>
</file>