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A395FC06-39DB-40F2-89AF-C189F8F5B481}" xr6:coauthVersionLast="47" xr6:coauthVersionMax="47" xr10:uidLastSave="{918B5A79-83FF-4CA6-B52B-227C3965E527}"/>
  <bookViews>
    <workbookView xWindow="380" yWindow="380" windowWidth="2206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5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F61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48" i="1" l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<sst xmlns="http://schemas.openxmlformats.org/spreadsheetml/2006/main" count="777" uniqueCount="238">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</sst>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3" totalsRowShown="0">
  <autoFilter ref="AP1:AS13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I14" sqref="I14"/>
    </sheetView>
  </sheetViews>
  <sheetFormatPr defaultColWidth="5.453125" defaultRowHeight="14.5" outlineLevelRow="1" x14ac:dyDescent="0.35"/>
  <cols>
    <col min="1" max="1" width="89.36328125" hidden="1" customWidth="1"/>
    <col min="2" max="2" width="3.6328125" customWidth="1"/>
    <col min="3" max="3" width="47.36328125" customWidth="1"/>
    <col min="4" max="4" width="27.453125" customWidth="1"/>
    <col min="5" max="5" width="53.36328125" bestFit="1" customWidth="1"/>
    <col min="6" max="13" width="17.54296875" customWidth="1"/>
  </cols>
  <sheetData>
    <row r="1" spans="1:23" ht="14.7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7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7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7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7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8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7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7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7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75" customHeight="1" thickBot="1" x14ac:dyDescent="0.4">
      <c r="B10" s="7"/>
      <c r="C10" s="33" t="s">
        <v>4</v>
      </c>
      <c r="D10" s="48">
        <v>42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44851</v>
      </c>
      <c r="G12" s="42">
        <f>IFERROR(HLOOKUP($D$10,ReferenceTables!$AU$3:$CU$10,3,FALSE),"")</f>
        <v>44852</v>
      </c>
      <c r="H12" s="42">
        <f>IFERROR(HLOOKUP($D$10,ReferenceTables!$AU$3:$CU$10,4,FALSE),"")</f>
        <v>44853</v>
      </c>
      <c r="I12" s="42">
        <f>IFERROR(HLOOKUP($D$10,ReferenceTables!$AU$3:$CU$10,5,FALSE),"")</f>
        <v>44854</v>
      </c>
      <c r="J12" s="42">
        <f>IFERROR(HLOOKUP($D$10,ReferenceTables!$AU$3:$CU$10,6,FALSE),"")</f>
        <v>44855</v>
      </c>
      <c r="K12" s="42">
        <f>IFERROR(HLOOKUP($D$10,ReferenceTables!$AU$3:$CU$10,7,FALSE),"")</f>
        <v>44856</v>
      </c>
      <c r="L12" s="58">
        <f>IFERROR(HLOOKUP($D$10,ReferenceTables!$AU$3:$CU$10,8,FALSE),"")</f>
        <v>44857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44851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44851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44851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44851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44851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44851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44851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44851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44851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44851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44851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44851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44851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44851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44851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44851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44851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44851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44851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44851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44851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44851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44851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44851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44851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44851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44851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44851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44851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44851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44851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44851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44851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44851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44851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44851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44851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44851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44851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44852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44852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44852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44852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44852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44852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44852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44852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44852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44852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44852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44852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44852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44852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44852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44852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44852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44852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44852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44852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44852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44852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44852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44852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44852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44852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44852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44852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44852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44852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44852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44852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44852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44852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44852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44852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44852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44852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44852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44853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44853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44853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44853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44853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44853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44853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44853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44853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44853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44853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44853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44853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44853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44853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44853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44853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44853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44853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44853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44853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44853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44853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44853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44853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44853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44853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44853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44853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44853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44853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44853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44853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44853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44853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44853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44853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44853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44853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44854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44854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44854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44854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44854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44854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44854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44854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44854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44854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44854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44854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44854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44854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44854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44854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44854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44854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44854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44854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44854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44854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44854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44854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44854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44854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44854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44854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44854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44854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44854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44854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44854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44854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44854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44854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44854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44854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44854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44855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44855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44855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44855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44855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44855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44855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44855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44855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44855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44855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44855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44855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44855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44855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44855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44855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44855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44855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44855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44855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44855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44855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44855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44855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44855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44855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44855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44855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44855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44855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44855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44855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44855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44855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44855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44855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44855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44855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44856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44856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44856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44856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44856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44856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44856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44856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44856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44856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44856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44856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44856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44856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44856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44856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44856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44856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44856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44856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44856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44856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44856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44856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44856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44856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44856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44856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44856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44856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44856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44856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44856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44856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44856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44856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44856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44856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44856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44857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44857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44857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44857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44857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44857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44857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44857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44857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44857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44857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44857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44857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44857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44857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44857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44857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44857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44857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44857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44857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44857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44857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44857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44857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44857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44857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44857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44857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44857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44857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44857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44857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44857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44857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44857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44857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44857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44857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ReferenceTables!$AP$2:$AP$16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S25" sqref="AS25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36328125" hidden="1" customWidth="1" outlineLevel="1"/>
    <col min="8" max="8" width="15.36328125" hidden="1" customWidth="1" outlineLevel="1"/>
    <col min="9" max="9" width="11.6328125" hidden="1" customWidth="1" outlineLevel="1"/>
    <col min="10" max="10" width="13.453125" hidden="1" customWidth="1" outlineLevel="1"/>
    <col min="11" max="11" width="9.36328125" hidden="1" customWidth="1" outlineLevel="1"/>
    <col min="12" max="12" width="18.6328125" hidden="1" customWidth="1" outlineLevel="1"/>
    <col min="13" max="13" width="20" hidden="1" customWidth="1" outlineLevel="1"/>
    <col min="14" max="14" width="12.6328125" hidden="1" customWidth="1" outlineLevel="1"/>
    <col min="15" max="15" width="13.6328125" hidden="1" customWidth="1" outlineLevel="1"/>
    <col min="16" max="16" width="26.54296875" hidden="1" customWidth="1" outlineLevel="1"/>
    <col min="17" max="17" width="35.54296875" hidden="1" customWidth="1" outlineLevel="1"/>
    <col min="18" max="18" width="23.6328125" hidden="1" customWidth="1" outlineLevel="1"/>
    <col min="19" max="19" width="38.6328125" hidden="1" customWidth="1" outlineLevel="1"/>
    <col min="20" max="20" width="17.6328125" hidden="1" customWidth="1" outlineLevel="1"/>
    <col min="21" max="21" width="9.36328125" hidden="1" customWidth="1" outlineLevel="1"/>
    <col min="22" max="22" width="25.36328125" hidden="1" customWidth="1" outlineLevel="1"/>
    <col min="23" max="23" width="8.6328125" hidden="1" customWidth="1" outlineLevel="1"/>
    <col min="24" max="27" width="9.54296875" hidden="1" customWidth="1" outlineLevel="1"/>
    <col min="28" max="28" width="23.6328125" hidden="1" customWidth="1" outlineLevel="1"/>
    <col min="29" max="31" width="9.54296875" hidden="1" customWidth="1" outlineLevel="1"/>
    <col min="32" max="32" width="9.36328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36328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63281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6328125" bestFit="1" customWidth="1" outlineLevel="1"/>
    <col min="56" max="56" width="14.6328125" bestFit="1" customWidth="1" outlineLevel="1"/>
    <col min="57" max="57" width="14.453125" bestFit="1" customWidth="1" outlineLevel="1"/>
    <col min="58" max="65" width="14.6328125" bestFit="1" customWidth="1" outlineLevel="1"/>
    <col min="66" max="66" width="15.36328125" bestFit="1" customWidth="1" outlineLevel="1"/>
    <col min="67" max="67" width="14.6328125" bestFit="1" customWidth="1" outlineLevel="1"/>
    <col min="68" max="76" width="15.36328125" bestFit="1" customWidth="1" outlineLevel="1"/>
    <col min="77" max="77" width="14.6328125" bestFit="1" customWidth="1" outlineLevel="1"/>
    <col min="78" max="86" width="15.36328125" bestFit="1" customWidth="1" outlineLevel="1"/>
    <col min="87" max="87" width="14.6328125" bestFit="1" customWidth="1" outlineLevel="1"/>
    <col min="88" max="96" width="15.36328125" bestFit="1" customWidth="1" outlineLevel="1"/>
    <col min="97" max="97" width="14.6328125" bestFit="1" customWidth="1" outlineLevel="1"/>
    <col min="98" max="99" width="15.36328125" bestFit="1" customWidth="1" outlineLevel="1"/>
    <col min="101" max="101" width="17.63281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228</v>
      </c>
      <c r="AQ5" t="s">
        <v>164</v>
      </c>
      <c r="AR5" t="s">
        <v>160</v>
      </c>
      <c r="AS5" t="s">
        <v>165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167</v>
      </c>
      <c r="AQ6" t="s">
        <v>168</v>
      </c>
      <c r="AR6" t="s">
        <v>148</v>
      </c>
      <c r="AS6" t="s">
        <v>169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171</v>
      </c>
      <c r="AQ7" t="s">
        <v>172</v>
      </c>
      <c r="AR7" t="s">
        <v>138</v>
      </c>
      <c r="AS7" t="s">
        <v>173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2</v>
      </c>
      <c r="AQ8" t="s">
        <v>180</v>
      </c>
      <c r="AR8" t="s">
        <v>148</v>
      </c>
      <c r="AS8" t="s">
        <v>181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229</v>
      </c>
      <c r="AQ9" t="s">
        <v>230</v>
      </c>
      <c r="AR9" t="s">
        <v>148</v>
      </c>
      <c r="AS9" t="s">
        <v>183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227</v>
      </c>
      <c r="AQ10" t="s">
        <v>189</v>
      </c>
      <c r="AR10" t="s">
        <v>138</v>
      </c>
      <c r="AS10" t="s">
        <v>190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232</v>
      </c>
      <c r="AQ11" t="s">
        <v>231</v>
      </c>
      <c r="AR11" t="s">
        <v>138</v>
      </c>
      <c r="AS11" t="s">
        <v>192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193</v>
      </c>
      <c r="AQ12" t="s">
        <v>194</v>
      </c>
      <c r="AR12" t="s">
        <v>195</v>
      </c>
      <c r="AS12" t="s">
        <v>196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233</v>
      </c>
      <c r="AQ13" t="s">
        <v>234</v>
      </c>
      <c r="AR13" t="s">
        <v>148</v>
      </c>
      <c r="AS13" t="s">
        <v>235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ht="16.5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Q17" s="59"/>
    </row>
    <row r="18" spans="1:43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63281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36328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2022-10-21T07:58:06Z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