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m\YandexDisk\ИТМО\Физика\"/>
    </mc:Choice>
  </mc:AlternateContent>
  <xr:revisionPtr revIDLastSave="0" documentId="13_ncr:1_{AC0D68DA-C9E6-4AFC-B6C2-4A21FC699323}" xr6:coauthVersionLast="45" xr6:coauthVersionMax="45" xr10:uidLastSave="{00000000-0000-0000-0000-000000000000}"/>
  <bookViews>
    <workbookView xWindow="-120" yWindow="-120" windowWidth="29040" windowHeight="15840" xr2:uid="{3D34FDA8-FD34-4426-8E66-D17C0AE1F59A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C23" i="1"/>
  <c r="C24" i="1"/>
  <c r="C25" i="1"/>
  <c r="C22" i="1"/>
  <c r="I13" i="1"/>
  <c r="I14" i="1"/>
  <c r="I15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I4" i="1"/>
  <c r="I5" i="1"/>
  <c r="I6" i="1"/>
  <c r="I7" i="1"/>
  <c r="I8" i="1"/>
  <c r="I9" i="1"/>
  <c r="I10" i="1"/>
  <c r="I11" i="1"/>
  <c r="I12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2" i="1"/>
  <c r="G3" i="1" l="1"/>
  <c r="I3" i="1"/>
  <c r="I18" i="1" s="1"/>
</calcChain>
</file>

<file path=xl/sharedStrings.xml><?xml version="1.0" encoding="utf-8"?>
<sst xmlns="http://schemas.openxmlformats.org/spreadsheetml/2006/main" count="16" uniqueCount="15">
  <si>
    <t>R, Ом</t>
  </si>
  <si>
    <t>T, мс</t>
  </si>
  <si>
    <t>2Ui, дел</t>
  </si>
  <si>
    <t>2Ui+n, дел</t>
  </si>
  <si>
    <t>n</t>
  </si>
  <si>
    <t>λ</t>
  </si>
  <si>
    <t>Q</t>
  </si>
  <si>
    <t>L, мГн</t>
  </si>
  <si>
    <t>R0</t>
  </si>
  <si>
    <t>С</t>
  </si>
  <si>
    <t>СрЗначL</t>
  </si>
  <si>
    <t>С, мкФ</t>
  </si>
  <si>
    <t>Тэксп</t>
  </si>
  <si>
    <t>Ттеор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</si>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</sst>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4" xfId="0" applyNumberFormat="1" applyBorder="1"/>
    <xf numFmtId="0" fontId="0" fillId="2" borderId="1" xfId="0" applyFill="1" applyBorder="1"/>
    <xf numFmtId="0" fontId="0" fillId="2" borderId="3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7" fontId="0" fillId="0" borderId="5" xfId="0" applyNumberFormat="1" applyBorder="1"/>
    <xf numFmtId="167" fontId="0" fillId="0" borderId="0" xfId="0" applyNumberFormat="1" applyBorder="1"/>
    <xf numFmtId="0" fontId="0" fillId="0" borderId="6" xfId="0" applyBorder="1"/>
    <xf numFmtId="167" fontId="0" fillId="0" borderId="7" xfId="0" applyNumberFormat="1" applyBorder="1"/>
    <xf numFmtId="167" fontId="0" fillId="0" borderId="8" xfId="0" applyNumberFormat="1" applyBorder="1"/>
    <xf numFmtId="0" fontId="0" fillId="2" borderId="1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l-GR"/>
              <a:t>λ</a:t>
            </a:r>
            <a:r>
              <a:rPr lang="ru-RU"/>
              <a:t> от </a:t>
            </a:r>
            <a:r>
              <a:rPr lang="en-US"/>
              <a:t>R</a:t>
            </a:r>
            <a:r>
              <a:rPr lang="ru-RU"/>
              <a:t>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Лист1!$F$2:$F$15</c:f>
              <c:numCache>
                <c:formatCode>0.00</c:formatCode>
                <c:ptCount val="14"/>
                <c:pt idx="0">
                  <c:v>0.32694308433724206</c:v>
                </c:pt>
                <c:pt idx="1">
                  <c:v>0.35201755808310453</c:v>
                </c:pt>
                <c:pt idx="2">
                  <c:v>0.4330943280434203</c:v>
                </c:pt>
                <c:pt idx="3">
                  <c:v>0.48620500756650553</c:v>
                </c:pt>
                <c:pt idx="4">
                  <c:v>0.55274269220117744</c:v>
                </c:pt>
                <c:pt idx="5">
                  <c:v>0.53647930414470002</c:v>
                </c:pt>
                <c:pt idx="6">
                  <c:v>0.56389200355702407</c:v>
                </c:pt>
                <c:pt idx="7">
                  <c:v>0.66750053336616999</c:v>
                </c:pt>
                <c:pt idx="8">
                  <c:v>0.75203869838813708</c:v>
                </c:pt>
                <c:pt idx="9">
                  <c:v>0.73795325990478888</c:v>
                </c:pt>
                <c:pt idx="10">
                  <c:v>0.72345949146816269</c:v>
                </c:pt>
                <c:pt idx="11">
                  <c:v>1.0986122886681096</c:v>
                </c:pt>
                <c:pt idx="12">
                  <c:v>1.7346010553881064</c:v>
                </c:pt>
                <c:pt idx="13">
                  <c:v>1.791759469228055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9-461B-991C-8D958530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7767"/>
        <c:axId val="734193175"/>
      </c:scatterChart>
      <c:valAx>
        <c:axId val="734187767"/>
        <c:scaling>
          <c:orientation val="minMax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93175"/>
        <c:crosses val="autoZero"/>
        <c:crossBetween val="midCat"/>
      </c:valAx>
      <c:valAx>
        <c:axId val="734193175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87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Q</a:t>
            </a:r>
            <a:r>
              <a:rPr lang="ru-RU"/>
              <a:t> от </a:t>
            </a: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Лист1!$H$2:$H$15</c:f>
              <c:numCache>
                <c:formatCode>General</c:formatCode>
                <c:ptCount val="1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260</c:v>
                </c:pt>
                <c:pt idx="12">
                  <c:v>360</c:v>
                </c:pt>
                <c:pt idx="13">
                  <c:v>460</c:v>
                </c:pt>
              </c:numCache>
            </c:numRef>
          </c:xVal>
          <c:yVal>
            <c:numRef>
              <c:f>Лист1!$G$2:$G$15</c:f>
              <c:numCache>
                <c:formatCode>0.00</c:formatCode>
                <c:ptCount val="14"/>
                <c:pt idx="0">
                  <c:v>13.112277620678968</c:v>
                </c:pt>
                <c:pt idx="1">
                  <c:v>12.451650869933664</c:v>
                </c:pt>
                <c:pt idx="2">
                  <c:v>10.858746621266592</c:v>
                </c:pt>
                <c:pt idx="3">
                  <c:v>10.117516369450749</c:v>
                </c:pt>
                <c:pt idx="4">
                  <c:v>9.4035731855332578</c:v>
                </c:pt>
                <c:pt idx="5">
                  <c:v>9.560298031803276</c:v>
                </c:pt>
                <c:pt idx="6">
                  <c:v>9.3018560521116953</c:v>
                </c:pt>
                <c:pt idx="7">
                  <c:v>8.5353000372609387</c:v>
                </c:pt>
                <c:pt idx="8">
                  <c:v>8.0849116839710984</c:v>
                </c:pt>
                <c:pt idx="9">
                  <c:v>8.1516426529157133</c:v>
                </c:pt>
                <c:pt idx="10">
                  <c:v>8.2235039015663816</c:v>
                </c:pt>
                <c:pt idx="11">
                  <c:v>7.070945834712262</c:v>
                </c:pt>
                <c:pt idx="12">
                  <c:v>6.4840751196569162</c:v>
                </c:pt>
                <c:pt idx="13">
                  <c:v>6.4614583233919767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D-4330-88B1-DC94D50F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7767"/>
        <c:axId val="734193175"/>
      </c:scatterChart>
      <c:valAx>
        <c:axId val="734187767"/>
        <c:scaling>
          <c:orientation val="minMax"/>
          <c:min val="4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93175"/>
        <c:crosses val="autoZero"/>
        <c:crossBetween val="midCat"/>
      </c:valAx>
      <c:valAx>
        <c:axId val="734193175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87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Ттеор</a:t>
            </a:r>
            <a:r>
              <a:rPr lang="ru-RU" baseline="0"/>
              <a:t> от Тексп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Лист1!$B$22:$B$25</c:f>
              <c:numCache>
                <c:formatCode>0.00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0.13</c:v>
                </c:pt>
                <c:pt idx="3">
                  <c:v>0.41</c:v>
                </c:pt>
              </c:numCache>
            </c:numRef>
          </c:xVal>
          <c:yVal>
            <c:numRef>
              <c:f>Лист1!$C$22:$C$25</c:f>
              <c:numCache>
                <c:formatCode>0.000</c:formatCode>
                <c:ptCount val="4"/>
                <c:pt idx="0">
                  <c:v>8.8922057769676183E-2</c:v>
                </c:pt>
                <c:pt idx="1">
                  <c:v>0.10884798370840121</c:v>
                </c:pt>
                <c:pt idx="2">
                  <c:v>0.12981173292991793</c:v>
                </c:pt>
                <c:pt idx="3">
                  <c:v>0.40224077675227299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4-4D3B-8467-373B145C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7767"/>
        <c:axId val="734193175"/>
      </c:scatterChart>
      <c:valAx>
        <c:axId val="734187767"/>
        <c:scaling>
          <c:orientation val="minMax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93175"/>
        <c:crosses val="autoZero"/>
        <c:crossBetween val="midCat"/>
      </c:valAx>
      <c:valAx>
        <c:axId val="734193175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87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128587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B895F7-04A5-4E6C-8DEE-F13D62D716DC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17</xdr:col>
      <xdr:colOff>0</xdr:colOff>
      <xdr:row>1</xdr:row>
      <xdr:rowOff>0</xdr:rowOff>
    </xdr:from>
    <xdr:to>
      <xdr:col>27</xdr:col>
      <xdr:colOff>0</xdr:colOff>
      <xdr:row>17</xdr:row>
      <xdr:rowOff>57150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59E716C-3734-426E-890D-12F4526C5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27</xdr:col>
      <xdr:colOff>0</xdr:colOff>
      <xdr:row>35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6F5CE80-8032-498C-9C18-873BE47D0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19</xdr:row>
      <xdr:rowOff>9525</xdr:rowOff>
    </xdr:from>
    <xdr:to>
      <xdr:col>16</xdr:col>
      <xdr:colOff>247650</xdr:colOff>
      <xdr:row>35</xdr:row>
      <xdr:rowOff>66675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A5707A-2B39-4632-ABBA-8FFE80AE5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72;&#1073;&#1072;%203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1">
          <cell r="F11">
            <v>113.00904977375568</v>
          </cell>
          <cell r="G11">
            <v>0.49816365979381444</v>
          </cell>
        </row>
        <row r="12">
          <cell r="F12">
            <v>103.59162895927602</v>
          </cell>
          <cell r="G12">
            <v>0.48037210051546397</v>
          </cell>
        </row>
        <row r="13">
          <cell r="F13">
            <v>94.174208144796381</v>
          </cell>
          <cell r="G13">
            <v>0.46258054123711345</v>
          </cell>
        </row>
        <row r="14">
          <cell r="F14">
            <v>84.756787330316754</v>
          </cell>
          <cell r="G14">
            <v>0.44478898195876293</v>
          </cell>
        </row>
        <row r="15">
          <cell r="F15">
            <v>78.478506787330332</v>
          </cell>
          <cell r="G15">
            <v>0.42699742268041235</v>
          </cell>
        </row>
        <row r="16">
          <cell r="F16">
            <v>72.200226244343895</v>
          </cell>
          <cell r="G16">
            <v>0.39141430412371137</v>
          </cell>
        </row>
        <row r="17">
          <cell r="F17">
            <v>69.061085972850691</v>
          </cell>
          <cell r="G17">
            <v>0.37362274484536084</v>
          </cell>
        </row>
        <row r="18">
          <cell r="F18">
            <v>62.782805429864254</v>
          </cell>
          <cell r="G18">
            <v>0.35583118556701032</v>
          </cell>
        </row>
        <row r="19">
          <cell r="F19">
            <v>56.504524886877839</v>
          </cell>
          <cell r="G19">
            <v>0.32024806701030928</v>
          </cell>
        </row>
        <row r="20">
          <cell r="F20">
            <v>50.226244343891409</v>
          </cell>
          <cell r="G20">
            <v>0.28466494845360829</v>
          </cell>
        </row>
        <row r="21">
          <cell r="F21">
            <v>43.947963800904979</v>
          </cell>
          <cell r="G21">
            <v>0.26687338917525771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85D6-9AE4-48C7-87F5-5C429AFAE112}">
  <dimension ref="A1:N25"/>
  <sheetViews>
    <sheetView tabSelected="1" workbookViewId="0">
      <selection activeCell="I18" sqref="I18"/>
    </sheetView>
  </sheetViews>
  <sheetFormatPr defaultRowHeight="15" x14ac:dyDescent="0.25"/>
  <cols>
    <col min="4" max="4" width="10.42578125" bestFit="1" customWidth="1"/>
    <col min="9" max="9" width="9.140625" customWidth="1"/>
  </cols>
  <sheetData>
    <row r="1" spans="1:14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0</v>
      </c>
      <c r="I1" s="19" t="s">
        <v>7</v>
      </c>
      <c r="M1" s="14" t="s">
        <v>8</v>
      </c>
      <c r="N1" s="2">
        <v>60</v>
      </c>
    </row>
    <row r="2" spans="1:14" ht="15.75" thickBot="1" x14ac:dyDescent="0.3">
      <c r="A2" s="4">
        <v>0</v>
      </c>
      <c r="B2" s="5">
        <v>0.09</v>
      </c>
      <c r="C2" s="6">
        <v>4.8</v>
      </c>
      <c r="D2" s="6">
        <v>1.8</v>
      </c>
      <c r="E2" s="5">
        <v>3</v>
      </c>
      <c r="F2" s="7">
        <f>1/E2*LN(C2/D2)</f>
        <v>0.32694308433724206</v>
      </c>
      <c r="G2" s="7">
        <f>2*3.14/(1-2.71^(-2*F2))</f>
        <v>13.112277620678968</v>
      </c>
      <c r="H2" s="5">
        <f>A2+$N$1</f>
        <v>60</v>
      </c>
      <c r="I2" s="8">
        <f>($N$2*(3.14*H2)^2)/F2^2/1000</f>
        <v>7.3053355188533668</v>
      </c>
      <c r="M2" s="15" t="s">
        <v>9</v>
      </c>
      <c r="N2" s="3">
        <v>2.1999999999999999E-2</v>
      </c>
    </row>
    <row r="3" spans="1:14" x14ac:dyDescent="0.25">
      <c r="A3" s="4">
        <v>10</v>
      </c>
      <c r="B3" s="5">
        <v>0.09</v>
      </c>
      <c r="C3" s="6">
        <v>4.5999999999999996</v>
      </c>
      <c r="D3" s="6">
        <v>1.6</v>
      </c>
      <c r="E3" s="5">
        <v>3</v>
      </c>
      <c r="F3" s="7">
        <f t="shared" ref="F3:F15" si="0">1/E3*LN(C3/D3)</f>
        <v>0.35201755808310453</v>
      </c>
      <c r="G3" s="7">
        <f t="shared" ref="G3:G15" si="1">2*3.14/(1-2.71^(-2*F3))</f>
        <v>12.451650869933664</v>
      </c>
      <c r="H3" s="5">
        <f t="shared" ref="H3:H15" si="2">A3+$N$1</f>
        <v>70</v>
      </c>
      <c r="I3" s="8">
        <f t="shared" ref="I3:I15" si="3">($N$2*(3.14*H3)^2)/F3^2/1000</f>
        <v>8.5772763960919338</v>
      </c>
    </row>
    <row r="4" spans="1:14" x14ac:dyDescent="0.25">
      <c r="A4" s="4">
        <v>20</v>
      </c>
      <c r="B4" s="5">
        <v>0.09</v>
      </c>
      <c r="C4" s="6">
        <v>4.4000000000000004</v>
      </c>
      <c r="D4" s="6">
        <v>1.2</v>
      </c>
      <c r="E4" s="5">
        <v>3</v>
      </c>
      <c r="F4" s="7">
        <f t="shared" si="0"/>
        <v>0.4330943280434203</v>
      </c>
      <c r="G4" s="7">
        <f t="shared" si="1"/>
        <v>10.858746621266592</v>
      </c>
      <c r="H4" s="5">
        <f t="shared" si="2"/>
        <v>80</v>
      </c>
      <c r="I4" s="8">
        <f t="shared" si="3"/>
        <v>7.4011116998887818</v>
      </c>
    </row>
    <row r="5" spans="1:14" x14ac:dyDescent="0.25">
      <c r="A5" s="4">
        <v>30</v>
      </c>
      <c r="B5" s="5">
        <v>0.09</v>
      </c>
      <c r="C5" s="6">
        <v>4.3</v>
      </c>
      <c r="D5" s="6">
        <v>1</v>
      </c>
      <c r="E5" s="5">
        <v>3</v>
      </c>
      <c r="F5" s="7">
        <f t="shared" si="0"/>
        <v>0.48620500756650553</v>
      </c>
      <c r="G5" s="7">
        <f t="shared" si="1"/>
        <v>10.117516369450749</v>
      </c>
      <c r="H5" s="5">
        <f t="shared" si="2"/>
        <v>90</v>
      </c>
      <c r="I5" s="8">
        <f t="shared" si="3"/>
        <v>7.4323840205952951</v>
      </c>
    </row>
    <row r="6" spans="1:14" x14ac:dyDescent="0.25">
      <c r="A6" s="4">
        <v>40</v>
      </c>
      <c r="B6" s="5">
        <v>0.09</v>
      </c>
      <c r="C6" s="6">
        <v>4.2</v>
      </c>
      <c r="D6" s="6">
        <v>0.8</v>
      </c>
      <c r="E6" s="5">
        <v>3</v>
      </c>
      <c r="F6" s="7">
        <f t="shared" si="0"/>
        <v>0.55274269220117744</v>
      </c>
      <c r="G6" s="7">
        <f t="shared" si="1"/>
        <v>9.4035731855332578</v>
      </c>
      <c r="H6" s="5">
        <f t="shared" si="2"/>
        <v>100</v>
      </c>
      <c r="I6" s="8">
        <f t="shared" si="3"/>
        <v>7.0996339578110552</v>
      </c>
    </row>
    <row r="7" spans="1:14" x14ac:dyDescent="0.25">
      <c r="A7" s="4">
        <v>50</v>
      </c>
      <c r="B7" s="5">
        <v>0.09</v>
      </c>
      <c r="C7" s="6">
        <v>4</v>
      </c>
      <c r="D7" s="6">
        <v>0.8</v>
      </c>
      <c r="E7" s="5">
        <v>3</v>
      </c>
      <c r="F7" s="7">
        <f t="shared" si="0"/>
        <v>0.53647930414470002</v>
      </c>
      <c r="G7" s="7">
        <f t="shared" si="1"/>
        <v>9.560298031803276</v>
      </c>
      <c r="H7" s="5">
        <f t="shared" si="2"/>
        <v>110</v>
      </c>
      <c r="I7" s="8">
        <f t="shared" si="3"/>
        <v>9.1192978728933394</v>
      </c>
    </row>
    <row r="8" spans="1:14" x14ac:dyDescent="0.25">
      <c r="A8" s="4">
        <v>60</v>
      </c>
      <c r="B8" s="5">
        <v>0.09</v>
      </c>
      <c r="C8" s="6">
        <v>3.8</v>
      </c>
      <c r="D8" s="6">
        <v>0.7</v>
      </c>
      <c r="E8" s="5">
        <v>3</v>
      </c>
      <c r="F8" s="7">
        <f t="shared" si="0"/>
        <v>0.56389200355702407</v>
      </c>
      <c r="G8" s="7">
        <f t="shared" si="1"/>
        <v>9.3018560521116953</v>
      </c>
      <c r="H8" s="5">
        <f t="shared" si="2"/>
        <v>120</v>
      </c>
      <c r="I8" s="8">
        <f t="shared" si="3"/>
        <v>9.8231911953001738</v>
      </c>
    </row>
    <row r="9" spans="1:14" x14ac:dyDescent="0.25">
      <c r="A9" s="4">
        <v>70</v>
      </c>
      <c r="B9" s="5">
        <v>0.09</v>
      </c>
      <c r="C9" s="6">
        <v>3.8</v>
      </c>
      <c r="D9" s="6">
        <v>1</v>
      </c>
      <c r="E9" s="5">
        <v>2</v>
      </c>
      <c r="F9" s="7">
        <f t="shared" si="0"/>
        <v>0.66750053336616999</v>
      </c>
      <c r="G9" s="7">
        <f t="shared" si="1"/>
        <v>8.5353000372609387</v>
      </c>
      <c r="H9" s="5">
        <f t="shared" si="2"/>
        <v>130</v>
      </c>
      <c r="I9" s="8">
        <f t="shared" si="3"/>
        <v>8.2274537091331386</v>
      </c>
    </row>
    <row r="10" spans="1:14" x14ac:dyDescent="0.25">
      <c r="A10" s="4">
        <v>80</v>
      </c>
      <c r="B10" s="5">
        <v>0.09</v>
      </c>
      <c r="C10" s="6">
        <v>3.6</v>
      </c>
      <c r="D10" s="6">
        <v>0.8</v>
      </c>
      <c r="E10" s="5">
        <v>2</v>
      </c>
      <c r="F10" s="7">
        <f t="shared" si="0"/>
        <v>0.75203869838813708</v>
      </c>
      <c r="G10" s="7">
        <f t="shared" si="1"/>
        <v>8.0849116839710984</v>
      </c>
      <c r="H10" s="5">
        <f t="shared" si="2"/>
        <v>140</v>
      </c>
      <c r="I10" s="8">
        <f t="shared" si="3"/>
        <v>7.5172270899351981</v>
      </c>
    </row>
    <row r="11" spans="1:14" x14ac:dyDescent="0.25">
      <c r="A11" s="4">
        <v>90</v>
      </c>
      <c r="B11" s="5">
        <v>0.09</v>
      </c>
      <c r="C11" s="6">
        <v>3.5</v>
      </c>
      <c r="D11" s="6">
        <v>0.8</v>
      </c>
      <c r="E11" s="5">
        <v>2</v>
      </c>
      <c r="F11" s="7">
        <f t="shared" si="0"/>
        <v>0.73795325990478888</v>
      </c>
      <c r="G11" s="7">
        <f t="shared" si="1"/>
        <v>8.1516426529157133</v>
      </c>
      <c r="H11" s="5">
        <f t="shared" si="2"/>
        <v>150</v>
      </c>
      <c r="I11" s="8">
        <f t="shared" si="3"/>
        <v>8.9620380595640388</v>
      </c>
    </row>
    <row r="12" spans="1:14" x14ac:dyDescent="0.25">
      <c r="A12" s="4">
        <v>100</v>
      </c>
      <c r="B12" s="5">
        <v>0.09</v>
      </c>
      <c r="C12" s="6">
        <v>3.4</v>
      </c>
      <c r="D12" s="6">
        <v>0.8</v>
      </c>
      <c r="E12" s="5">
        <v>2</v>
      </c>
      <c r="F12" s="7">
        <f t="shared" si="0"/>
        <v>0.72345949146816269</v>
      </c>
      <c r="G12" s="7">
        <f t="shared" si="1"/>
        <v>8.2235039015663816</v>
      </c>
      <c r="H12" s="5">
        <f t="shared" si="2"/>
        <v>160</v>
      </c>
      <c r="I12" s="8">
        <f t="shared" si="3"/>
        <v>10.609465496387863</v>
      </c>
    </row>
    <row r="13" spans="1:14" x14ac:dyDescent="0.25">
      <c r="A13" s="4">
        <v>200</v>
      </c>
      <c r="B13" s="5">
        <v>0.09</v>
      </c>
      <c r="C13" s="6">
        <v>2.4</v>
      </c>
      <c r="D13" s="6">
        <v>0.8</v>
      </c>
      <c r="E13" s="5">
        <v>1</v>
      </c>
      <c r="F13" s="7">
        <f t="shared" si="0"/>
        <v>1.0986122886681096</v>
      </c>
      <c r="G13" s="7">
        <f t="shared" si="1"/>
        <v>7.070945834712262</v>
      </c>
      <c r="H13" s="5">
        <f t="shared" si="2"/>
        <v>260</v>
      </c>
      <c r="I13" s="8">
        <f t="shared" si="3"/>
        <v>12.148978619715587</v>
      </c>
    </row>
    <row r="14" spans="1:14" x14ac:dyDescent="0.25">
      <c r="A14" s="4">
        <v>300</v>
      </c>
      <c r="B14" s="5">
        <v>0.09</v>
      </c>
      <c r="C14" s="6">
        <v>1.7</v>
      </c>
      <c r="D14" s="6">
        <v>0.3</v>
      </c>
      <c r="E14" s="5">
        <v>1</v>
      </c>
      <c r="F14" s="7">
        <f t="shared" si="0"/>
        <v>1.7346010553881064</v>
      </c>
      <c r="G14" s="7">
        <f t="shared" si="1"/>
        <v>6.4840751196569162</v>
      </c>
      <c r="H14" s="5">
        <f t="shared" si="2"/>
        <v>360</v>
      </c>
      <c r="I14" s="8">
        <f t="shared" si="3"/>
        <v>9.3430304855256203</v>
      </c>
    </row>
    <row r="15" spans="1:14" ht="15.75" thickBot="1" x14ac:dyDescent="0.3">
      <c r="A15" s="9">
        <v>400</v>
      </c>
      <c r="B15" s="10">
        <v>0.09</v>
      </c>
      <c r="C15" s="11">
        <v>1.2</v>
      </c>
      <c r="D15" s="11">
        <v>0.2</v>
      </c>
      <c r="E15" s="10">
        <v>1</v>
      </c>
      <c r="F15" s="12">
        <f t="shared" si="0"/>
        <v>1.791759469228055</v>
      </c>
      <c r="G15" s="12">
        <f t="shared" si="1"/>
        <v>6.4614583233919767</v>
      </c>
      <c r="H15" s="10">
        <f t="shared" si="2"/>
        <v>460</v>
      </c>
      <c r="I15" s="13">
        <f t="shared" si="3"/>
        <v>14.296779650448013</v>
      </c>
    </row>
    <row r="17" spans="1:9" x14ac:dyDescent="0.25">
      <c r="I17" t="s">
        <v>10</v>
      </c>
    </row>
    <row r="18" spans="1:9" x14ac:dyDescent="0.25">
      <c r="I18" s="1">
        <f>AVERAGE(I2:I15)</f>
        <v>9.1330859837245306</v>
      </c>
    </row>
    <row r="20" spans="1:9" ht="15.75" thickBot="1" x14ac:dyDescent="0.3"/>
    <row r="21" spans="1:9" x14ac:dyDescent="0.25">
      <c r="A21" s="16" t="s">
        <v>11</v>
      </c>
      <c r="B21" s="17" t="s">
        <v>12</v>
      </c>
      <c r="C21" s="17" t="s">
        <v>13</v>
      </c>
      <c r="D21" s="25" t="s">
        <v>14</v>
      </c>
    </row>
    <row r="22" spans="1:9" x14ac:dyDescent="0.25">
      <c r="A22" s="20">
        <v>2.1999999999999999E-2</v>
      </c>
      <c r="B22" s="7">
        <v>0.09</v>
      </c>
      <c r="C22" s="21">
        <f>2*3.14/(SQRT(1000/$I$18/A22+($N$1^2)/(4*$I$18^2)))</f>
        <v>8.8922057769676183E-2</v>
      </c>
      <c r="D22" s="22">
        <f>(B22-C22)/C22</f>
        <v>1.2122326646059795E-2</v>
      </c>
    </row>
    <row r="23" spans="1:9" x14ac:dyDescent="0.25">
      <c r="A23" s="20">
        <v>3.3000000000000002E-2</v>
      </c>
      <c r="B23" s="7">
        <v>0.11</v>
      </c>
      <c r="C23" s="21">
        <f t="shared" ref="C23:C25" si="4">2*3.14/(SQRT(1000/$I$18/A23+($N$1^2)/(4*$I$18^2)))</f>
        <v>0.10884798370840121</v>
      </c>
      <c r="D23" s="22">
        <f t="shared" ref="D23:D25" si="5">(B23-C23)/C23</f>
        <v>1.0583717330814245E-2</v>
      </c>
    </row>
    <row r="24" spans="1:9" x14ac:dyDescent="0.25">
      <c r="A24" s="20">
        <v>4.7E-2</v>
      </c>
      <c r="B24" s="7">
        <v>0.13</v>
      </c>
      <c r="C24" s="21">
        <f t="shared" si="4"/>
        <v>0.12981173292991793</v>
      </c>
      <c r="D24" s="22">
        <f t="shared" si="5"/>
        <v>1.450308580224498E-3</v>
      </c>
    </row>
    <row r="25" spans="1:9" ht="15.75" thickBot="1" x14ac:dyDescent="0.3">
      <c r="A25" s="23">
        <v>0.47</v>
      </c>
      <c r="B25" s="12">
        <v>0.41</v>
      </c>
      <c r="C25" s="24">
        <f t="shared" si="4"/>
        <v>0.40224077675227299</v>
      </c>
      <c r="D25" s="3">
        <f t="shared" si="5"/>
        <v>1.9289996679042912E-2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Митрофанов</dc:creator>
  <cp:lastModifiedBy>Егор Митрофанов</cp:lastModifiedBy>
  <dcterms:created xsi:type="dcterms:W3CDTF">2020-03-26T10:34:28Z</dcterms:created>
  <dcterms:modified xsi:type="dcterms:W3CDTF">2020-03-26T15:39:51Z</dcterms:modified>
</cp:coreProperties>
</file>