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sk1" sheetId="1" state="visible" r:id="rId2"/>
    <sheet name="task2.1" sheetId="2" state="visible" r:id="rId3"/>
    <sheet name="task2.2" sheetId="3" state="visible" r:id="rId4"/>
  </sheets>
  <definedNames>
    <definedName function="false" hidden="false" localSheetId="1" name="solver_adj" vbProcedure="false">'task2.1'!$B$78:$K$80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'task2.1'!$B$78:$D$78</definedName>
    <definedName function="false" hidden="false" localSheetId="1" name="solver_lhs10" vbProcedure="false">'task2.1'!$G$79</definedName>
    <definedName function="false" hidden="false" localSheetId="1" name="solver_lhs11" vbProcedure="false">'task2.1'!$H$78</definedName>
    <definedName function="false" hidden="false" localSheetId="1" name="solver_lhs12" vbProcedure="false">'task2.1'!$H$79</definedName>
    <definedName function="false" hidden="false" localSheetId="1" name="solver_lhs13" vbProcedure="false">'task2.1'!$H$79</definedName>
    <definedName function="false" hidden="false" localSheetId="1" name="solver_lhs14" vbProcedure="false">'task2.1'!$I$79</definedName>
    <definedName function="false" hidden="false" localSheetId="1" name="solver_lhs15" vbProcedure="false">'task2.1'!$I$79</definedName>
    <definedName function="false" hidden="false" localSheetId="1" name="solver_lhs16" vbProcedure="false">'task2.1'!$J$79</definedName>
    <definedName function="false" hidden="false" localSheetId="1" name="solver_lhs17" vbProcedure="false">'task2.1'!$J$79</definedName>
    <definedName function="false" hidden="false" localSheetId="1" name="solver_lhs18" vbProcedure="false">'task2.1'!$J$79</definedName>
    <definedName function="false" hidden="false" localSheetId="1" name="solver_lhs19" vbProcedure="false">'task2.1'!$K$79</definedName>
    <definedName function="false" hidden="false" localSheetId="1" name="solver_lhs2" vbProcedure="false">'task2.1'!$B$78:$K$80</definedName>
    <definedName function="false" hidden="false" localSheetId="1" name="solver_lhs20" vbProcedure="false">'task2.1'!$K$79</definedName>
    <definedName function="false" hidden="false" localSheetId="1" name="solver_lhs21" vbProcedure="false">'task2.1'!$K$79</definedName>
    <definedName function="false" hidden="false" localSheetId="1" name="solver_lhs3" vbProcedure="false">'task2.1'!$B$81:$K$81</definedName>
    <definedName function="false" hidden="false" localSheetId="1" name="solver_lhs4" vbProcedure="false">'task2.1'!$B$81:$K$81</definedName>
    <definedName function="false" hidden="false" localSheetId="1" name="solver_lhs5" vbProcedure="false">'task2.1'!$E$78</definedName>
    <definedName function="false" hidden="false" localSheetId="1" name="solver_lhs6" vbProcedure="false">'task2.1'!$E$79</definedName>
    <definedName function="false" hidden="false" localSheetId="1" name="solver_lhs7" vbProcedure="false">'task2.1'!$F$78</definedName>
    <definedName function="false" hidden="false" localSheetId="1" name="solver_lhs8" vbProcedure="false">'task2.1'!$F$79</definedName>
    <definedName function="false" hidden="false" localSheetId="1" name="solver_lhs9" vbProcedure="false">'task2.1'!$G$78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21</definedName>
    <definedName function="false" hidden="false" localSheetId="1" name="solver_nwt" vbProcedure="false">1</definedName>
    <definedName function="false" hidden="false" localSheetId="1" name="solver_opt" vbProcedure="false">'task2.1'!$B$83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2</definedName>
    <definedName function="false" hidden="false" localSheetId="1" name="solver_rel10" vbProcedure="false">3</definedName>
    <definedName function="false" hidden="false" localSheetId="1" name="solver_rel11" vbProcedure="false">2</definedName>
    <definedName function="false" hidden="false" localSheetId="1" name="solver_rel12" vbProcedure="false">1</definedName>
    <definedName function="false" hidden="false" localSheetId="1" name="solver_rel13" vbProcedure="false">3</definedName>
    <definedName function="false" hidden="false" localSheetId="1" name="solver_rel14" vbProcedure="false">3</definedName>
    <definedName function="false" hidden="false" localSheetId="1" name="solver_rel15" vbProcedure="false">3</definedName>
    <definedName function="false" hidden="false" localSheetId="1" name="solver_rel16" vbProcedure="false">1</definedName>
    <definedName function="false" hidden="false" localSheetId="1" name="solver_rel17" vbProcedure="false">3</definedName>
    <definedName function="false" hidden="false" localSheetId="1" name="solver_rel18" vbProcedure="false">3</definedName>
    <definedName function="false" hidden="false" localSheetId="1" name="solver_rel19" vbProcedure="false">1</definedName>
    <definedName function="false" hidden="false" localSheetId="1" name="solver_rel2" vbProcedure="false">3</definedName>
    <definedName function="false" hidden="false" localSheetId="1" name="solver_rel20" vbProcedure="false">3</definedName>
    <definedName function="false" hidden="false" localSheetId="1" name="solver_rel21" vbProcedure="false">3</definedName>
    <definedName function="false" hidden="false" localSheetId="1" name="solver_rel3" vbProcedure="false">2</definedName>
    <definedName function="false" hidden="false" localSheetId="1" name="solver_rel4" vbProcedure="false">3</definedName>
    <definedName function="false" hidden="false" localSheetId="1" name="solver_rel5" vbProcedure="false">2</definedName>
    <definedName function="false" hidden="false" localSheetId="1" name="solver_rel6" vbProcedure="false">3</definedName>
    <definedName function="false" hidden="false" localSheetId="1" name="solver_rel7" vbProcedure="false">2</definedName>
    <definedName function="false" hidden="false" localSheetId="1" name="solver_rel8" vbProcedure="false">3</definedName>
    <definedName function="false" hidden="false" localSheetId="1" name="solver_rel9" vbProcedure="false">2</definedName>
    <definedName function="false" hidden="false" localSheetId="1" name="solver_rhs1" vbProcedure="false">0</definedName>
    <definedName function="false" hidden="false" localSheetId="1" name="solver_rhs10" vbProcedure="false">'task2.1'!$C$78</definedName>
    <definedName function="false" hidden="false" localSheetId="1" name="solver_rhs11" vbProcedure="false">'task2.1'!$C$79</definedName>
    <definedName function="false" hidden="false" localSheetId="1" name="solver_rhs12" vbProcedure="false">56</definedName>
    <definedName function="false" hidden="false" localSheetId="1" name="solver_rhs13" vbProcedure="false">'task2.1'!$C$78</definedName>
    <definedName function="false" hidden="false" localSheetId="1" name="solver_rhs14" vbProcedure="false">'task2.1'!$D$78</definedName>
    <definedName function="false" hidden="false" localSheetId="1" name="solver_rhs15" vbProcedure="false">'task2.1'!$G$78</definedName>
    <definedName function="false" hidden="false" localSheetId="1" name="solver_rhs16" vbProcedure="false">56</definedName>
    <definedName function="false" hidden="false" localSheetId="1" name="solver_rhs17" vbProcedure="false">'task2.1'!$D$78</definedName>
    <definedName function="false" hidden="false" localSheetId="1" name="solver_rhs18" vbProcedure="false">'task2.1'!$G$78</definedName>
    <definedName function="false" hidden="false" localSheetId="1" name="solver_rhs19" vbProcedure="false">56</definedName>
    <definedName function="false" hidden="false" localSheetId="1" name="solver_rhs2" vbProcedure="false">0</definedName>
    <definedName function="false" hidden="false" localSheetId="1" name="solver_rhs20" vbProcedure="false">'task2.1'!$F$78</definedName>
    <definedName function="false" hidden="false" localSheetId="1" name="solver_rhs21" vbProcedure="false">'task2.1'!$I$78</definedName>
    <definedName function="false" hidden="false" localSheetId="1" name="solver_rhs3" vbProcedure="false">'task2.1'!$B$82:$K$82</definedName>
    <definedName function="false" hidden="false" localSheetId="1" name="solver_rhs4" vbProcedure="false">'task2.1'!$B$76:$K$76</definedName>
    <definedName function="false" hidden="false" localSheetId="1" name="solver_rhs5" vbProcedure="false">'task2.1'!$B$79</definedName>
    <definedName function="false" hidden="false" localSheetId="1" name="solver_rhs6" vbProcedure="false">'task2.1'!$B$78</definedName>
    <definedName function="false" hidden="false" localSheetId="1" name="solver_rhs7" vbProcedure="false">'task2.1'!$B$79</definedName>
    <definedName function="false" hidden="false" localSheetId="1" name="solver_rhs8" vbProcedure="false">'task2.1'!$B$78</definedName>
    <definedName function="false" hidden="false" localSheetId="1" name="solver_rhs9" vbProcedure="false">'task2.1'!$C$79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2</definedName>
    <definedName function="false" hidden="false" localSheetId="1" name="solver_val" vbProcedure="false">0</definedName>
    <definedName function="false" hidden="fals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<sst xmlns="http://schemas.openxmlformats.org/spreadsheetml/2006/main" count="220" uniqueCount="98">
  <si>
    <t xml:space="preserve">Коефициенты</t>
  </si>
  <si>
    <t xml:space="preserve">Целевая функция:</t>
  </si>
  <si>
    <t xml:space="preserve">Значения</t>
  </si>
  <si>
    <t xml:space="preserve">&lt;= </t>
  </si>
  <si>
    <t xml:space="preserve">Задание 2.1</t>
  </si>
  <si>
    <t xml:space="preserve"> </t>
  </si>
  <si>
    <t xml:space="preserve">Параметры</t>
  </si>
  <si>
    <t xml:space="preserve">Работы</t>
  </si>
  <si>
    <t xml:space="preserve">Срок выполнени проекта t0</t>
  </si>
  <si>
    <t xml:space="preserve">tij</t>
  </si>
  <si>
    <t xml:space="preserve">dij</t>
  </si>
  <si>
    <t xml:space="preserve">kij</t>
  </si>
  <si>
    <t xml:space="preserve">События</t>
  </si>
  <si>
    <t xml:space="preserve">t(p)</t>
  </si>
  <si>
    <t xml:space="preserve">t(п)</t>
  </si>
  <si>
    <t xml:space="preserve">Rn(i)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</si>
  <si>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PH</t>
    </r>
    <r>
      <rPr>
        <sz val="11"/>
        <color rgb="FF000000"/>
        <rFont val="Calibri"/>
        <family val="2"/>
        <charset val="1"/>
      </rPr>
      <t xml:space="preserve">(i,j)=t</t>
    </r>
    <r>
      <rPr>
        <vertAlign val="subscript"/>
        <sz val="11"/>
        <color rgb="FF000000"/>
        <rFont val="Calibri"/>
        <family val="2"/>
        <charset val="204"/>
      </rPr>
      <t xml:space="preserve">Р</t>
    </r>
    <r>
      <rPr>
        <sz val="11"/>
        <color rgb="FF000000"/>
        <rFont val="Calibri"/>
        <family val="2"/>
        <charset val="1"/>
      </rPr>
      <t xml:space="preserve">(i)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</si>
  <si>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PO</t>
    </r>
    <r>
      <rPr>
        <sz val="11"/>
        <color rgb="FF000000"/>
        <rFont val="Calibri"/>
        <family val="2"/>
        <charset val="1"/>
      </rPr>
      <t xml:space="preserve">(i,j)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</si>
  <si>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ПО</t>
    </r>
    <r>
      <rPr>
        <sz val="11"/>
        <color rgb="FF000000"/>
        <rFont val="Calibri"/>
        <family val="2"/>
        <charset val="1"/>
      </rPr>
      <t xml:space="preserve">(i,j)=t</t>
    </r>
    <r>
      <rPr>
        <vertAlign val="subscript"/>
        <sz val="11"/>
        <color rgb="FF000000"/>
        <rFont val="Calibri"/>
        <family val="2"/>
        <charset val="204"/>
      </rPr>
      <t xml:space="preserve">П</t>
    </r>
    <r>
      <rPr>
        <sz val="11"/>
        <color rgb="FF000000"/>
        <rFont val="Calibri"/>
        <family val="2"/>
        <charset val="1"/>
      </rPr>
      <t xml:space="preserve">(j)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</si>
  <si>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ПН</t>
    </r>
    <r>
      <rPr>
        <sz val="11"/>
        <color rgb="FF000000"/>
        <rFont val="Calibri"/>
        <family val="2"/>
        <charset val="1"/>
      </rPr>
      <t xml:space="preserve">(i,j)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</si>
  <si>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204"/>
      </rPr>
      <t xml:space="preserve">П</t>
    </r>
    <r>
      <rPr>
        <sz val="11"/>
        <color rgb="FF000000"/>
        <rFont val="Calibri"/>
        <family val="2"/>
        <charset val="1"/>
      </rPr>
      <t xml:space="preserve">(i,j)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</si>
  <si>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204"/>
      </rPr>
      <t xml:space="preserve">Н</t>
    </r>
    <r>
      <rPr>
        <sz val="11"/>
        <color rgb="FF000000"/>
        <rFont val="Calibri"/>
        <family val="2"/>
        <charset val="1"/>
      </rPr>
      <t xml:space="preserve">(i,j)</t>
    </r>
  </si>
  <si>
    <t xml:space="preserve">R'(i,j)</t>
  </si>
  <si>
    <t xml:space="preserve">R''(i,j) Резерв времени для каждой работы</t>
  </si>
  <si>
    <t xml:space="preserve"> ( 1, 2 )</t>
  </si>
  <si>
    <t xml:space="preserve"> ( 1, 3 )</t>
  </si>
  <si>
    <t xml:space="preserve"> ( 1, 4 )</t>
  </si>
  <si>
    <t xml:space="preserve"> ( 2, 4 )</t>
  </si>
  <si>
    <t xml:space="preserve"> ( 2, 5 )</t>
  </si>
  <si>
    <t xml:space="preserve"> ( 3, 4 )</t>
  </si>
  <si>
    <t xml:space="preserve"> ( 3, 6 )</t>
  </si>
  <si>
    <t xml:space="preserve"> ( 4, 5 )</t>
  </si>
  <si>
    <t xml:space="preserve"> ( 4, 6 )</t>
  </si>
  <si>
    <t xml:space="preserve"> ( 5, 6 )</t>
  </si>
  <si>
    <t xml:space="preserve">Путь из 1 в 2</t>
  </si>
  <si>
    <t xml:space="preserve">Путь из 1 в 3</t>
  </si>
  <si>
    <t xml:space="preserve">Путь из 1 в 4</t>
  </si>
  <si>
    <t xml:space="preserve">Путь из 1 в 5</t>
  </si>
  <si>
    <t xml:space="preserve">Путь из 1 в 6</t>
  </si>
  <si>
    <t xml:space="preserve">Путь из 2 в 4</t>
  </si>
  <si>
    <t xml:space="preserve">Путь из 2 в 5</t>
  </si>
  <si>
    <t xml:space="preserve">Путь из 2 в 6</t>
  </si>
  <si>
    <t xml:space="preserve">Путь из 3 в 4</t>
  </si>
  <si>
    <t xml:space="preserve">Путь из 3 в 5</t>
  </si>
  <si>
    <t xml:space="preserve">Путь из 3 в 6</t>
  </si>
  <si>
    <t xml:space="preserve">Путь из 4 в 5</t>
  </si>
  <si>
    <t xml:space="preserve">Путь из 4 в 6</t>
  </si>
  <si>
    <t xml:space="preserve">Путь из 5 в 6</t>
  </si>
  <si>
    <t xml:space="preserve"> 1 - 2</t>
  </si>
  <si>
    <t xml:space="preserve"> 1 - 3</t>
  </si>
  <si>
    <t xml:space="preserve"> 1 - 4</t>
  </si>
  <si>
    <t xml:space="preserve"> 1 - 2 - 5</t>
  </si>
  <si>
    <t xml:space="preserve"> 1 - 3 - 6</t>
  </si>
  <si>
    <t xml:space="preserve"> 2 - 4</t>
  </si>
  <si>
    <t xml:space="preserve"> 2 - 5</t>
  </si>
  <si>
    <t xml:space="preserve">  2 - 4 - 6</t>
  </si>
  <si>
    <t xml:space="preserve"> 3 - 4</t>
  </si>
  <si>
    <t xml:space="preserve"> 3 - 4 - 5</t>
  </si>
  <si>
    <t xml:space="preserve">  3 - 6</t>
  </si>
  <si>
    <t xml:space="preserve">  4 - 5</t>
  </si>
  <si>
    <t xml:space="preserve">  4 - 6</t>
  </si>
  <si>
    <t xml:space="preserve"> 5 - 6</t>
  </si>
  <si>
    <t xml:space="preserve"> 1 - 2 - 4</t>
  </si>
  <si>
    <t xml:space="preserve"> 1 - 4 - 5</t>
  </si>
  <si>
    <t xml:space="preserve"> 1 - 4 - 6</t>
  </si>
  <si>
    <t xml:space="preserve"> 2 - 4 - 5</t>
  </si>
  <si>
    <t xml:space="preserve">  2 - 5 - 6</t>
  </si>
  <si>
    <t xml:space="preserve">  3 - 4 - 6</t>
  </si>
  <si>
    <t xml:space="preserve">  4 - 5 - 6</t>
  </si>
  <si>
    <t xml:space="preserve"> 1 - 3 - 4</t>
  </si>
  <si>
    <t xml:space="preserve"> 1-2-4-5</t>
  </si>
  <si>
    <t xml:space="preserve"> 1-2-4-6</t>
  </si>
  <si>
    <t xml:space="preserve">  2-4-5-6</t>
  </si>
  <si>
    <t xml:space="preserve"> 3-4-5-6</t>
  </si>
  <si>
    <t xml:space="preserve"> 1-3-4-5</t>
  </si>
  <si>
    <t xml:space="preserve"> 1-3-4-6</t>
  </si>
  <si>
    <t xml:space="preserve"> 1-2-5-6</t>
  </si>
  <si>
    <t xml:space="preserve"> 1-4-5-6</t>
  </si>
  <si>
    <t xml:space="preserve"> 1-2-4-5-6</t>
  </si>
  <si>
    <t xml:space="preserve"> 1-3-4-5-6</t>
  </si>
  <si>
    <t xml:space="preserve">max</t>
  </si>
  <si>
    <t xml:space="preserve">tкр</t>
  </si>
  <si>
    <t xml:space="preserve">tPH(i,j)=tР(i)</t>
  </si>
  <si>
    <t xml:space="preserve">RП(i,j)</t>
  </si>
  <si>
    <t xml:space="preserve">Критический путь</t>
  </si>
  <si>
    <t xml:space="preserve">Есть резерв</t>
  </si>
  <si>
    <t xml:space="preserve">ColumnA – время до начала работы</t>
  </si>
  <si>
    <t xml:space="preserve">ColumnB – длительность</t>
  </si>
  <si>
    <t xml:space="preserve">ColumnC – Резерв</t>
  </si>
  <si>
    <t xml:space="preserve">I love this life!!!</t>
  </si>
  <si>
    <t xml:space="preserve">toij</t>
  </si>
  <si>
    <t xml:space="preserve">thij</t>
  </si>
  <si>
    <t xml:space="preserve">toij-tнij</t>
  </si>
  <si>
    <t xml:space="preserve">xij</t>
  </si>
  <si>
    <t xml:space="preserve">tij-dij*xij</t>
  </si>
  <si>
    <t xml:space="preserve">t'ij</t>
  </si>
  <si>
    <t xml:space="preserve">z=</t>
  </si>
  <si>
    <t xml:space="preserve">R''(i,j)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</si>
</sst>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m/d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b val="true"/>
      <sz val="11"/>
      <color rgb="FF3F3F3F"/>
      <name val="Calibri"/>
      <family val="2"/>
      <charset val="204"/>
    </font>
    <font>
      <b val="true"/>
      <sz val="11"/>
      <color rgb="FFFA7D00"/>
      <name val="Calibri"/>
      <family val="2"/>
      <charset val="204"/>
    </font>
    <font>
      <vertAlign val="subscript"/>
      <sz val="11"/>
      <color rgb="FF000000"/>
      <name val="Calibri"/>
      <family val="2"/>
      <charset val="204"/>
    </font>
    <font>
      <b val="true"/>
      <sz val="11"/>
      <color rgb="FFC9211E"/>
      <name val="Calibri"/>
      <family val="2"/>
      <charset val="204"/>
    </font>
    <font>
      <sz val="11"/>
      <color rgb="FFC9211E"/>
      <name val="Calibri"/>
      <family val="2"/>
      <charset val="1"/>
    </font>
    <font>
      <sz val="11"/>
      <color rgb="FF000000"/>
      <name val="Calibri"/>
      <family val="2"/>
    </font>
    <font>
      <sz val="26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0000"/>
        <bgColor rgb="FFC9211E"/>
      </patternFill>
    </fill>
    <fill>
      <patternFill patternType="solid">
        <fgColor rgb="FF158466"/>
        <bgColor rgb="FF008080"/>
      </patternFill>
    </fill>
    <fill>
      <patternFill patternType="solid">
        <fgColor rgb="FF00A933"/>
        <bgColor rgb="FF158466"/>
      </patternFill>
    </fill>
    <fill>
      <patternFill patternType="solid">
        <fgColor rgb="FFFFF2CC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6" borderId="2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2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2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2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8" borderId="2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3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9" borderId="2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3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2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Output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2B2B2"/>
      <rgbColor rgb="FF7F7F7F"/>
      <rgbColor rgb="FF5B9BD5"/>
      <rgbColor rgb="FF993366"/>
      <rgbColor rgb="FFFFFFCC"/>
      <rgbColor rgb="FFF2F2F2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C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595959"/>
      <rgbColor rgb="FFA5A5A5"/>
      <rgbColor rgb="FF003366"/>
      <rgbColor rgb="FF00A933"/>
      <rgbColor rgb="FF003300"/>
      <rgbColor rgb="FF333300"/>
      <rgbColor rgb="FFC9211E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линейный график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'task2.1'!$A$1:$A$1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'task2.1'!$A$21:$A$30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'task2.1'!$A$48:$A$57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37</c:v>
                </c:pt>
                <c:pt idx="8">
                  <c:v>37</c:v>
                </c:pt>
                <c:pt idx="9">
                  <c:v>54</c:v>
                </c:pt>
              </c:numCache>
            </c:numRef>
          </c:val>
        </c:ser>
        <c:ser>
          <c:idx val="1"/>
          <c:order val="1"/>
          <c:tx>
            <c:strRef>
              <c:f>'task2.1'!$A$1:$A$1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'task2.1'!$A$21:$A$30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'task2.1'!$B$48:$B$57</c:f>
              <c:numCache>
                <c:formatCode>General</c:formatCode>
                <c:ptCount val="10"/>
                <c:pt idx="0">
                  <c:v>19</c:v>
                </c:pt>
                <c:pt idx="1">
                  <c:v>10</c:v>
                </c:pt>
                <c:pt idx="2">
                  <c:v>35</c:v>
                </c:pt>
                <c:pt idx="3">
                  <c:v>18</c:v>
                </c:pt>
                <c:pt idx="4">
                  <c:v>20</c:v>
                </c:pt>
                <c:pt idx="5">
                  <c:v>9</c:v>
                </c:pt>
                <c:pt idx="6">
                  <c:v>22</c:v>
                </c:pt>
                <c:pt idx="7">
                  <c:v>17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</c:ser>
        <c:ser>
          <c:idx val="2"/>
          <c:order val="2"/>
          <c:tx>
            <c:strRef>
              <c:f>'task2.1'!$A$1:$A$1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'task2.1'!$A$21:$A$30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'task2.1'!$C$48:$C$57</c:f>
              <c:numCache>
                <c:formatCode>General</c:formatCode>
                <c:ptCount val="10"/>
                <c:pt idx="0">
                  <c:v>0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62989225"/>
        <c:axId val="71861100"/>
      </c:barChart>
      <c:catAx>
        <c:axId val="62989225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работы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861100"/>
        <c:crosses val="autoZero"/>
        <c:auto val="1"/>
        <c:lblAlgn val="ctr"/>
        <c:lblOffset val="100"/>
        <c:noMultiLvlLbl val="0"/>
      </c:catAx>
      <c:valAx>
        <c:axId val="718611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98922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линейный график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'task2.2'!$A$21:$A$30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'task2.2'!$A$48:$A$57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37</c:v>
                </c:pt>
                <c:pt idx="8">
                  <c:v>37</c:v>
                </c:pt>
                <c:pt idx="9">
                  <c:v>54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'task2.2'!$A$21:$A$30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'task2.2'!$B$48:$B$57</c:f>
              <c:numCache>
                <c:formatCode>General</c:formatCode>
                <c:ptCount val="10"/>
                <c:pt idx="0">
                  <c:v>19</c:v>
                </c:pt>
                <c:pt idx="1">
                  <c:v>10</c:v>
                </c:pt>
                <c:pt idx="2">
                  <c:v>35</c:v>
                </c:pt>
                <c:pt idx="3">
                  <c:v>18</c:v>
                </c:pt>
                <c:pt idx="4">
                  <c:v>20</c:v>
                </c:pt>
                <c:pt idx="5">
                  <c:v>9</c:v>
                </c:pt>
                <c:pt idx="6">
                  <c:v>22</c:v>
                </c:pt>
                <c:pt idx="7">
                  <c:v>17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'task2.2'!$A$21:$A$30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'task2.2'!$C$48:$C$57</c:f>
              <c:numCache>
                <c:formatCode>General</c:formatCode>
                <c:ptCount val="10"/>
                <c:pt idx="0">
                  <c:v>0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84173514"/>
        <c:axId val="80089161"/>
      </c:barChart>
      <c:catAx>
        <c:axId val="84173514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работы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089161"/>
        <c:crosses val="autoZero"/>
        <c:auto val="1"/>
        <c:lblAlgn val="ctr"/>
        <c:lblOffset val="100"/>
        <c:noMultiLvlLbl val="0"/>
      </c:catAx>
      <c:valAx>
        <c:axId val="800891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17351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426600</xdr:colOff>
      <xdr:row>44</xdr:row>
      <xdr:rowOff>105120</xdr:rowOff>
    </xdr:from>
    <xdr:to>
      <xdr:col>13</xdr:col>
      <xdr:colOff>2221920</xdr:colOff>
      <xdr:row>60</xdr:row>
      <xdr:rowOff>111600</xdr:rowOff>
    </xdr:to>
    <xdr:graphicFrame>
      <xdr:nvGraphicFramePr>
        <xdr:cNvPr id="0" name="Диаграмма 6"/>
        <xdr:cNvGraphicFramePr/>
      </xdr:nvGraphicFramePr>
      <xdr:xfrm>
        <a:off x="4095720" y="7822440"/>
        <a:ext cx="6075720" cy="281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604080</xdr:colOff>
      <xdr:row>43</xdr:row>
      <xdr:rowOff>46440</xdr:rowOff>
    </xdr:from>
    <xdr:to>
      <xdr:col>16</xdr:col>
      <xdr:colOff>564840</xdr:colOff>
      <xdr:row>59</xdr:row>
      <xdr:rowOff>52920</xdr:rowOff>
    </xdr:to>
    <xdr:graphicFrame>
      <xdr:nvGraphicFramePr>
        <xdr:cNvPr id="1" name="Диаграмма 6"/>
        <xdr:cNvGraphicFramePr/>
      </xdr:nvGraphicFramePr>
      <xdr:xfrm>
        <a:off x="4273200" y="7588440"/>
        <a:ext cx="6075720" cy="281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3.8" zeroHeight="false" outlineLevelRow="0" outlineLevelCol="0"/>
  <cols>
    <col collapsed="false" customWidth="true" hidden="false" outlineLevel="0" max="3" min="3" style="0" width="15.99"/>
    <col collapsed="false" customWidth="true" hidden="false" outlineLevel="0" max="10" min="10" style="0" width="17.38"/>
  </cols>
  <sheetData>
    <row r="2" customFormat="false" ht="13.8" hidden="false" customHeight="false" outlineLevel="0" collapsed="false">
      <c r="C2" s="0" t="s">
        <v>0</v>
      </c>
      <c r="D2" s="0" t="n">
        <v>1</v>
      </c>
      <c r="E2" s="0" t="n">
        <v>1</v>
      </c>
      <c r="F2" s="0" t="n">
        <v>1</v>
      </c>
      <c r="G2" s="0" t="n">
        <v>1</v>
      </c>
      <c r="J2" s="0" t="s">
        <v>1</v>
      </c>
    </row>
    <row r="3" customFormat="false" ht="13.8" hidden="false" customHeight="false" outlineLevel="0" collapsed="false">
      <c r="C3" s="0" t="s">
        <v>2</v>
      </c>
      <c r="D3" s="0" t="n">
        <v>0.0185181016965982</v>
      </c>
      <c r="E3" s="0" t="n">
        <v>0</v>
      </c>
      <c r="F3" s="0" t="n">
        <v>0</v>
      </c>
      <c r="G3" s="0" t="n">
        <v>0.0144031614303669</v>
      </c>
      <c r="J3" s="0" t="n">
        <f aca="false">SUMPRODUCT(D2:G2,D3:G3)</f>
        <v>0.0329212631269651</v>
      </c>
    </row>
    <row r="4" customFormat="false" ht="13.8" hidden="false" customHeight="false" outlineLevel="0" collapsed="false">
      <c r="D4" s="0" t="n">
        <v>54</v>
      </c>
      <c r="E4" s="0" t="n">
        <v>36</v>
      </c>
      <c r="F4" s="0" t="n">
        <v>18</v>
      </c>
      <c r="G4" s="0" t="n">
        <v>0</v>
      </c>
      <c r="H4" s="0" t="n">
        <f aca="false">SUMPRODUCT(D4:G4,D$3:G$3)</f>
        <v>0.999977491616305</v>
      </c>
      <c r="I4" s="0" t="s">
        <v>3</v>
      </c>
      <c r="J4" s="0" t="n">
        <v>1</v>
      </c>
    </row>
    <row r="5" customFormat="false" ht="13.8" hidden="false" customHeight="false" outlineLevel="0" collapsed="false">
      <c r="D5" s="0" t="n">
        <v>40</v>
      </c>
      <c r="E5" s="0" t="n">
        <v>54</v>
      </c>
      <c r="F5" s="0" t="n">
        <v>36</v>
      </c>
      <c r="G5" s="0" t="n">
        <v>18</v>
      </c>
      <c r="H5" s="0" t="n">
        <f aca="false">SUMPRODUCT(D5:G5,D$3:G$3)</f>
        <v>0.999980973610533</v>
      </c>
      <c r="I5" s="0" t="s">
        <v>3</v>
      </c>
      <c r="J5" s="0" t="n">
        <v>1</v>
      </c>
    </row>
    <row r="6" customFormat="false" ht="13.8" hidden="false" customHeight="false" outlineLevel="0" collapsed="false">
      <c r="D6" s="0" t="n">
        <v>26</v>
      </c>
      <c r="E6" s="0" t="n">
        <v>40</v>
      </c>
      <c r="F6" s="0" t="n">
        <v>54</v>
      </c>
      <c r="G6" s="0" t="n">
        <v>36</v>
      </c>
      <c r="H6" s="0" t="n">
        <f aca="false">SUMPRODUCT(D6:G6,D$3:G$3)</f>
        <v>0.999984455604762</v>
      </c>
      <c r="I6" s="0" t="s">
        <v>3</v>
      </c>
      <c r="J6" s="0" t="n">
        <v>1</v>
      </c>
    </row>
    <row r="7" customFormat="false" ht="13.8" hidden="false" customHeight="false" outlineLevel="0" collapsed="false">
      <c r="D7" s="0" t="n">
        <v>12</v>
      </c>
      <c r="E7" s="0" t="n">
        <v>26</v>
      </c>
      <c r="F7" s="0" t="n">
        <v>40</v>
      </c>
      <c r="G7" s="0" t="n">
        <v>54</v>
      </c>
      <c r="H7" s="0" t="n">
        <f aca="false">SUMPRODUCT(D7:G7,D$3:G$3)</f>
        <v>0.999987937598991</v>
      </c>
      <c r="I7" s="0" t="s">
        <v>3</v>
      </c>
      <c r="J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AB94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B92" activeCellId="0" sqref="B92"/>
    </sheetView>
  </sheetViews>
  <sheetFormatPr defaultColWidth="8.6796875" defaultRowHeight="13.8" zeroHeight="false" outlineLevelRow="0" outlineLevelCol="0"/>
  <cols>
    <col collapsed="false" customWidth="true" hidden="false" outlineLevel="0" max="14" min="14" style="0" width="38.57"/>
    <col collapsed="false" customWidth="true" hidden="false" outlineLevel="0" max="15" min="15" style="0" width="32.73"/>
  </cols>
  <sheetData>
    <row r="5" customFormat="false" ht="13.8" hidden="false" customHeight="false" outlineLevel="0" collapsed="false">
      <c r="A5" s="1"/>
      <c r="B5" s="1"/>
      <c r="C5" s="1"/>
      <c r="D5" s="1"/>
    </row>
    <row r="9" customFormat="false" ht="13.8" hidden="false" customHeight="false" outlineLevel="0" collapsed="false">
      <c r="A9" s="2" t="s">
        <v>4</v>
      </c>
      <c r="B9" s="2"/>
      <c r="C9" s="2"/>
    </row>
    <row r="10" customFormat="false" ht="13.8" hidden="false" customHeight="false" outlineLevel="0" collapsed="false">
      <c r="A10" s="2"/>
      <c r="B10" s="2" t="s">
        <v>5</v>
      </c>
      <c r="C10" s="2"/>
    </row>
    <row r="13" customFormat="false" ht="14.25" hidden="false" customHeight="true" outlineLevel="0" collapsed="false">
      <c r="A13" s="3" t="s">
        <v>6</v>
      </c>
      <c r="B13" s="4" t="s">
        <v>7</v>
      </c>
      <c r="C13" s="4"/>
      <c r="D13" s="4"/>
      <c r="E13" s="4"/>
      <c r="F13" s="4"/>
      <c r="G13" s="4"/>
      <c r="H13" s="4"/>
      <c r="I13" s="4"/>
      <c r="J13" s="4"/>
      <c r="K13" s="4"/>
      <c r="L13" s="3" t="s">
        <v>8</v>
      </c>
      <c r="M13" s="3"/>
    </row>
    <row r="14" customFormat="false" ht="13.8" hidden="false" customHeight="false" outlineLevel="0" collapsed="false">
      <c r="A14" s="3"/>
      <c r="B14" s="5" t="n">
        <v>1.2</v>
      </c>
      <c r="C14" s="5" t="n">
        <v>1.3</v>
      </c>
      <c r="D14" s="5" t="n">
        <v>1.4</v>
      </c>
      <c r="E14" s="5" t="n">
        <v>2.4</v>
      </c>
      <c r="F14" s="5" t="n">
        <v>2.5</v>
      </c>
      <c r="G14" s="5" t="n">
        <v>3.4</v>
      </c>
      <c r="H14" s="5" t="n">
        <v>3.6</v>
      </c>
      <c r="I14" s="5" t="n">
        <v>4.5</v>
      </c>
      <c r="J14" s="5" t="n">
        <v>4.6</v>
      </c>
      <c r="K14" s="5" t="n">
        <v>5.6</v>
      </c>
      <c r="L14" s="3"/>
      <c r="M14" s="3"/>
    </row>
    <row r="15" customFormat="false" ht="13.8" hidden="false" customHeight="false" outlineLevel="0" collapsed="false">
      <c r="A15" s="6" t="s">
        <v>9</v>
      </c>
      <c r="B15" s="6" t="n">
        <v>19</v>
      </c>
      <c r="C15" s="6" t="n">
        <v>10</v>
      </c>
      <c r="D15" s="6" t="n">
        <v>35</v>
      </c>
      <c r="E15" s="6" t="n">
        <v>18</v>
      </c>
      <c r="F15" s="6" t="n">
        <v>20</v>
      </c>
      <c r="G15" s="6" t="n">
        <v>9</v>
      </c>
      <c r="H15" s="6" t="n">
        <v>22</v>
      </c>
      <c r="I15" s="6" t="n">
        <v>17</v>
      </c>
      <c r="J15" s="6" t="n">
        <v>20</v>
      </c>
      <c r="K15" s="6" t="n">
        <v>18</v>
      </c>
      <c r="L15" s="7" t="n">
        <v>60</v>
      </c>
      <c r="M15" s="7"/>
    </row>
    <row r="16" customFormat="false" ht="13.8" hidden="false" customHeight="false" outlineLevel="0" collapsed="false">
      <c r="A16" s="6" t="s">
        <v>10</v>
      </c>
      <c r="B16" s="6" t="n">
        <v>16</v>
      </c>
      <c r="C16" s="6" t="n">
        <v>5</v>
      </c>
      <c r="D16" s="6" t="n">
        <v>25</v>
      </c>
      <c r="E16" s="6" t="n">
        <v>13</v>
      </c>
      <c r="F16" s="6" t="n">
        <v>15</v>
      </c>
      <c r="G16" s="6" t="n">
        <v>6</v>
      </c>
      <c r="H16" s="6" t="n">
        <v>17</v>
      </c>
      <c r="I16" s="6" t="n">
        <v>13</v>
      </c>
      <c r="J16" s="6" t="n">
        <v>16</v>
      </c>
      <c r="K16" s="6" t="n">
        <v>14</v>
      </c>
      <c r="L16" s="7"/>
      <c r="M16" s="7"/>
    </row>
    <row r="17" customFormat="false" ht="13.8" hidden="false" customHeight="false" outlineLevel="0" collapsed="false">
      <c r="A17" s="6" t="s">
        <v>11</v>
      </c>
      <c r="B17" s="6" t="n">
        <v>0.25</v>
      </c>
      <c r="C17" s="6" t="n">
        <v>0.07</v>
      </c>
      <c r="D17" s="6" t="n">
        <v>0.1</v>
      </c>
      <c r="E17" s="6" t="n">
        <v>0.2</v>
      </c>
      <c r="F17" s="6" t="n">
        <v>0.13</v>
      </c>
      <c r="G17" s="6" t="n">
        <v>0.15</v>
      </c>
      <c r="H17" s="6" t="n">
        <v>0.06</v>
      </c>
      <c r="I17" s="6" t="n">
        <v>0.4</v>
      </c>
      <c r="J17" s="6" t="n">
        <v>0.2</v>
      </c>
      <c r="K17" s="6" t="n">
        <v>0.1</v>
      </c>
      <c r="L17" s="7"/>
      <c r="M17" s="7"/>
    </row>
    <row r="20" customFormat="false" ht="13.8" hidden="false" customHeight="false" outlineLevel="0" collapsed="false">
      <c r="A20" s="8" t="s">
        <v>7</v>
      </c>
      <c r="B20" s="8" t="s">
        <v>9</v>
      </c>
      <c r="C20" s="9" t="s">
        <v>12</v>
      </c>
      <c r="D20" s="9" t="s">
        <v>13</v>
      </c>
      <c r="E20" s="9" t="s">
        <v>14</v>
      </c>
      <c r="F20" s="9" t="s">
        <v>15</v>
      </c>
      <c r="G20" s="10" t="s">
        <v>16</v>
      </c>
      <c r="H20" s="10" t="s">
        <v>17</v>
      </c>
      <c r="I20" s="10" t="s">
        <v>18</v>
      </c>
      <c r="J20" s="10" t="s">
        <v>19</v>
      </c>
      <c r="K20" s="10" t="s">
        <v>20</v>
      </c>
      <c r="L20" s="10" t="s">
        <v>21</v>
      </c>
      <c r="M20" s="10" t="s">
        <v>22</v>
      </c>
      <c r="N20" s="10" t="s">
        <v>23</v>
      </c>
    </row>
    <row r="21" customFormat="false" ht="13.8" hidden="false" customHeight="false" outlineLevel="0" collapsed="false">
      <c r="A21" s="8" t="s">
        <v>24</v>
      </c>
      <c r="B21" s="8" t="n">
        <v>19</v>
      </c>
      <c r="C21" s="9" t="n">
        <v>1</v>
      </c>
      <c r="D21" s="9" t="n">
        <v>0</v>
      </c>
      <c r="E21" s="9" t="n">
        <f aca="false">$B$43-J42</f>
        <v>0</v>
      </c>
      <c r="F21" s="9" t="n">
        <f aca="false">E21-D21</f>
        <v>0</v>
      </c>
      <c r="G21" s="10" t="n">
        <f aca="false">D21</f>
        <v>0</v>
      </c>
      <c r="H21" s="10" t="n">
        <f aca="false">B21+G21</f>
        <v>19</v>
      </c>
      <c r="I21" s="10" t="n">
        <f aca="false">E22</f>
        <v>19</v>
      </c>
      <c r="J21" s="10" t="n">
        <f aca="false">I21-B21</f>
        <v>0</v>
      </c>
      <c r="K21" s="10" t="n">
        <f aca="false">I21-G21-B21</f>
        <v>0</v>
      </c>
      <c r="L21" s="10" t="n">
        <f aca="false">D22-E21-B21</f>
        <v>0</v>
      </c>
      <c r="M21" s="10" t="n">
        <f aca="false">E22-E21-B21</f>
        <v>0</v>
      </c>
      <c r="N21" s="10" t="n">
        <f aca="false">J21-G21</f>
        <v>0</v>
      </c>
    </row>
    <row r="22" customFormat="false" ht="13.8" hidden="false" customHeight="false" outlineLevel="0" collapsed="false">
      <c r="A22" s="8" t="s">
        <v>25</v>
      </c>
      <c r="B22" s="8" t="n">
        <v>10</v>
      </c>
      <c r="C22" s="9" t="n">
        <v>2</v>
      </c>
      <c r="D22" s="9" t="n">
        <f aca="false">B21</f>
        <v>19</v>
      </c>
      <c r="E22" s="9" t="n">
        <f aca="false">$B$43-MAX(L42:P42)</f>
        <v>19</v>
      </c>
      <c r="F22" s="9" t="n">
        <f aca="false">E22-D22</f>
        <v>0</v>
      </c>
      <c r="G22" s="10" t="n">
        <f aca="false">D21</f>
        <v>0</v>
      </c>
      <c r="H22" s="10" t="n">
        <f aca="false">B22+G22</f>
        <v>10</v>
      </c>
      <c r="I22" s="10" t="n">
        <f aca="false">E23</f>
        <v>28</v>
      </c>
      <c r="J22" s="10" t="n">
        <f aca="false">I22-B22</f>
        <v>18</v>
      </c>
      <c r="K22" s="10" t="n">
        <f aca="false">I22-G22-B22</f>
        <v>18</v>
      </c>
      <c r="L22" s="10" t="n">
        <f aca="false">D23-E21-B22</f>
        <v>0</v>
      </c>
      <c r="M22" s="10" t="n">
        <f aca="false">E23-E21-B22</f>
        <v>18</v>
      </c>
      <c r="N22" s="10" t="n">
        <f aca="false">J22-G22</f>
        <v>18</v>
      </c>
    </row>
    <row r="23" customFormat="false" ht="13.8" hidden="false" customHeight="false" outlineLevel="0" collapsed="false">
      <c r="A23" s="8" t="s">
        <v>26</v>
      </c>
      <c r="B23" s="8" t="n">
        <v>35</v>
      </c>
      <c r="C23" s="9" t="n">
        <v>3</v>
      </c>
      <c r="D23" s="9" t="n">
        <f aca="false">B22</f>
        <v>10</v>
      </c>
      <c r="E23" s="9" t="n">
        <f aca="false">$B$43-MAX(R42:V42)</f>
        <v>28</v>
      </c>
      <c r="F23" s="9" t="n">
        <f aca="false">E23-D23</f>
        <v>18</v>
      </c>
      <c r="G23" s="10" t="n">
        <f aca="false">D21</f>
        <v>0</v>
      </c>
      <c r="H23" s="10" t="n">
        <f aca="false">B23+G23</f>
        <v>35</v>
      </c>
      <c r="I23" s="10" t="n">
        <f aca="false">E24</f>
        <v>37</v>
      </c>
      <c r="J23" s="10" t="n">
        <f aca="false">I23-B23</f>
        <v>2</v>
      </c>
      <c r="K23" s="10" t="n">
        <f aca="false">I23-G23-B23</f>
        <v>2</v>
      </c>
      <c r="L23" s="10" t="n">
        <f aca="false">D24-E21-B23</f>
        <v>2</v>
      </c>
      <c r="M23" s="10" t="n">
        <f aca="false">E24-E21-B23</f>
        <v>2</v>
      </c>
      <c r="N23" s="10" t="n">
        <f aca="false">J23-G23</f>
        <v>2</v>
      </c>
    </row>
    <row r="24" customFormat="false" ht="13.8" hidden="false" customHeight="false" outlineLevel="0" collapsed="false">
      <c r="A24" s="8" t="s">
        <v>27</v>
      </c>
      <c r="B24" s="8" t="n">
        <v>18</v>
      </c>
      <c r="C24" s="9" t="n">
        <v>4</v>
      </c>
      <c r="D24" s="9" t="n">
        <v>37</v>
      </c>
      <c r="E24" s="9" t="n">
        <f aca="false">$B$43-MAX(X42:Z42)</f>
        <v>37</v>
      </c>
      <c r="F24" s="9" t="n">
        <f aca="false">E24-D24</f>
        <v>0</v>
      </c>
      <c r="G24" s="10" t="n">
        <f aca="false">D22</f>
        <v>19</v>
      </c>
      <c r="H24" s="10" t="n">
        <f aca="false">B24+G24</f>
        <v>37</v>
      </c>
      <c r="I24" s="10" t="n">
        <f aca="false">E24</f>
        <v>37</v>
      </c>
      <c r="J24" s="10" t="n">
        <f aca="false">I24-B24</f>
        <v>19</v>
      </c>
      <c r="K24" s="10" t="n">
        <f aca="false">I24-G24-B24</f>
        <v>0</v>
      </c>
      <c r="L24" s="10" t="n">
        <f aca="false">D24-E22-B24</f>
        <v>0</v>
      </c>
      <c r="M24" s="10" t="n">
        <f aca="false">E24-E22-B24</f>
        <v>0</v>
      </c>
      <c r="N24" s="10" t="n">
        <f aca="false">J24-G24</f>
        <v>0</v>
      </c>
    </row>
    <row r="25" customFormat="false" ht="13.8" hidden="false" customHeight="false" outlineLevel="0" collapsed="false">
      <c r="A25" s="8" t="s">
        <v>28</v>
      </c>
      <c r="B25" s="8" t="n">
        <v>20</v>
      </c>
      <c r="C25" s="9" t="n">
        <v>5</v>
      </c>
      <c r="D25" s="9" t="n">
        <v>54</v>
      </c>
      <c r="E25" s="9" t="n">
        <f aca="false">$B$43-AB42</f>
        <v>54</v>
      </c>
      <c r="F25" s="9" t="n">
        <f aca="false">E25-D25</f>
        <v>0</v>
      </c>
      <c r="G25" s="10" t="n">
        <f aca="false">D22</f>
        <v>19</v>
      </c>
      <c r="H25" s="10" t="n">
        <f aca="false">B25+G25</f>
        <v>39</v>
      </c>
      <c r="I25" s="10" t="n">
        <f aca="false">E25</f>
        <v>54</v>
      </c>
      <c r="J25" s="10" t="n">
        <f aca="false">I25-B25</f>
        <v>34</v>
      </c>
      <c r="K25" s="10" t="n">
        <f aca="false">I25-G25-B25</f>
        <v>15</v>
      </c>
      <c r="L25" s="10" t="n">
        <f aca="false">D25-E22-B25</f>
        <v>15</v>
      </c>
      <c r="M25" s="10" t="n">
        <f aca="false">E25-E22-B25</f>
        <v>15</v>
      </c>
      <c r="N25" s="10" t="n">
        <f aca="false">J25-G25</f>
        <v>15</v>
      </c>
    </row>
    <row r="26" customFormat="false" ht="13.8" hidden="false" customHeight="false" outlineLevel="0" collapsed="false">
      <c r="A26" s="8" t="s">
        <v>29</v>
      </c>
      <c r="B26" s="8" t="n">
        <v>9</v>
      </c>
      <c r="C26" s="9" t="n">
        <v>6</v>
      </c>
      <c r="D26" s="9" t="n">
        <v>72</v>
      </c>
      <c r="E26" s="9" t="n">
        <f aca="false">$B$43</f>
        <v>72</v>
      </c>
      <c r="F26" s="9" t="n">
        <f aca="false">E26-D26</f>
        <v>0</v>
      </c>
      <c r="G26" s="10" t="n">
        <f aca="false">D23</f>
        <v>10</v>
      </c>
      <c r="H26" s="10" t="n">
        <f aca="false">B26+G26</f>
        <v>19</v>
      </c>
      <c r="I26" s="10" t="n">
        <f aca="false">E24</f>
        <v>37</v>
      </c>
      <c r="J26" s="10" t="n">
        <f aca="false">I26-B26</f>
        <v>28</v>
      </c>
      <c r="K26" s="10" t="n">
        <f aca="false">I26-G26-B26</f>
        <v>18</v>
      </c>
      <c r="L26" s="10" t="n">
        <f aca="false">D24-E23-B26</f>
        <v>0</v>
      </c>
      <c r="M26" s="10" t="n">
        <f aca="false">E24-E23-B26</f>
        <v>0</v>
      </c>
      <c r="N26" s="10" t="n">
        <f aca="false">J26-G26</f>
        <v>18</v>
      </c>
    </row>
    <row r="27" customFormat="false" ht="13.8" hidden="false" customHeight="false" outlineLevel="0" collapsed="false">
      <c r="A27" s="8" t="s">
        <v>30</v>
      </c>
      <c r="B27" s="8" t="n">
        <v>22</v>
      </c>
      <c r="C27" s="11"/>
      <c r="D27" s="11"/>
      <c r="E27" s="11"/>
      <c r="F27" s="11"/>
      <c r="G27" s="10" t="n">
        <f aca="false">D23</f>
        <v>10</v>
      </c>
      <c r="H27" s="10" t="n">
        <f aca="false">B27+G27</f>
        <v>32</v>
      </c>
      <c r="I27" s="10" t="n">
        <f aca="false">E26</f>
        <v>72</v>
      </c>
      <c r="J27" s="10" t="n">
        <f aca="false">I27-B27</f>
        <v>50</v>
      </c>
      <c r="K27" s="10" t="n">
        <f aca="false">I27-G27-B27</f>
        <v>40</v>
      </c>
      <c r="L27" s="10" t="n">
        <f aca="false">D26-E23-B27</f>
        <v>22</v>
      </c>
      <c r="M27" s="10" t="n">
        <f aca="false">E26-E23-B27</f>
        <v>22</v>
      </c>
      <c r="N27" s="10" t="n">
        <f aca="false">J27-G27</f>
        <v>40</v>
      </c>
    </row>
    <row r="28" customFormat="false" ht="13.8" hidden="false" customHeight="false" outlineLevel="0" collapsed="false">
      <c r="A28" s="8" t="s">
        <v>31</v>
      </c>
      <c r="B28" s="8" t="n">
        <v>17</v>
      </c>
      <c r="C28" s="11"/>
      <c r="D28" s="11"/>
      <c r="E28" s="11"/>
      <c r="F28" s="11"/>
      <c r="G28" s="10" t="n">
        <f aca="false">D24</f>
        <v>37</v>
      </c>
      <c r="H28" s="10" t="n">
        <f aca="false">B28+G28</f>
        <v>54</v>
      </c>
      <c r="I28" s="10" t="n">
        <f aca="false">E25</f>
        <v>54</v>
      </c>
      <c r="J28" s="10" t="n">
        <f aca="false">I28-B28</f>
        <v>37</v>
      </c>
      <c r="K28" s="10" t="n">
        <f aca="false">I28-G28-B28</f>
        <v>0</v>
      </c>
      <c r="L28" s="10" t="n">
        <f aca="false">D25-E24-B28</f>
        <v>0</v>
      </c>
      <c r="M28" s="10" t="n">
        <f aca="false">E25-E24-B28</f>
        <v>0</v>
      </c>
      <c r="N28" s="10" t="n">
        <f aca="false">J28-G28</f>
        <v>0</v>
      </c>
    </row>
    <row r="29" customFormat="false" ht="13.8" hidden="false" customHeight="false" outlineLevel="0" collapsed="false">
      <c r="A29" s="8" t="s">
        <v>32</v>
      </c>
      <c r="B29" s="8" t="n">
        <v>20</v>
      </c>
      <c r="C29" s="11"/>
      <c r="D29" s="11"/>
      <c r="E29" s="11"/>
      <c r="F29" s="11"/>
      <c r="G29" s="10" t="n">
        <f aca="false">D24</f>
        <v>37</v>
      </c>
      <c r="H29" s="10" t="n">
        <f aca="false">B29+G29</f>
        <v>57</v>
      </c>
      <c r="I29" s="10" t="n">
        <f aca="false">E26</f>
        <v>72</v>
      </c>
      <c r="J29" s="10" t="n">
        <f aca="false">I29-B29</f>
        <v>52</v>
      </c>
      <c r="K29" s="10" t="n">
        <f aca="false">I29-G29-B29</f>
        <v>15</v>
      </c>
      <c r="L29" s="10" t="n">
        <f aca="false">D26-E24-B29</f>
        <v>15</v>
      </c>
      <c r="M29" s="10" t="n">
        <f aca="false">E26-E24-B29</f>
        <v>15</v>
      </c>
      <c r="N29" s="10" t="n">
        <f aca="false">J29-G29</f>
        <v>15</v>
      </c>
    </row>
    <row r="30" customFormat="false" ht="13.8" hidden="false" customHeight="false" outlineLevel="0" collapsed="false">
      <c r="A30" s="8" t="s">
        <v>33</v>
      </c>
      <c r="B30" s="8" t="n">
        <v>18</v>
      </c>
      <c r="C30" s="11"/>
      <c r="D30" s="11"/>
      <c r="E30" s="11"/>
      <c r="F30" s="11"/>
      <c r="G30" s="10" t="n">
        <f aca="false">D25</f>
        <v>54</v>
      </c>
      <c r="H30" s="10" t="n">
        <f aca="false">B30+G30</f>
        <v>72</v>
      </c>
      <c r="I30" s="10" t="n">
        <f aca="false">E26</f>
        <v>72</v>
      </c>
      <c r="J30" s="10" t="n">
        <f aca="false">I30-B30</f>
        <v>54</v>
      </c>
      <c r="K30" s="10" t="n">
        <f aca="false">I30-G30-B30</f>
        <v>0</v>
      </c>
      <c r="L30" s="10" t="n">
        <f aca="false">D26-E25-B30</f>
        <v>0</v>
      </c>
      <c r="M30" s="10" t="n">
        <f aca="false">E26-E25-B30</f>
        <v>0</v>
      </c>
      <c r="N30" s="10" t="n">
        <f aca="false">J30-G30</f>
        <v>0</v>
      </c>
    </row>
    <row r="32" customFormat="false" ht="13.8" hidden="false" customHeight="false" outlineLevel="0" collapsed="false">
      <c r="A32" s="12" t="s">
        <v>34</v>
      </c>
      <c r="B32" s="12"/>
      <c r="C32" s="13" t="s">
        <v>35</v>
      </c>
      <c r="D32" s="13"/>
      <c r="E32" s="13" t="s">
        <v>36</v>
      </c>
      <c r="F32" s="13"/>
      <c r="G32" s="13" t="s">
        <v>37</v>
      </c>
      <c r="H32" s="13"/>
      <c r="I32" s="13" t="s">
        <v>38</v>
      </c>
      <c r="J32" s="13"/>
      <c r="K32" s="13" t="s">
        <v>39</v>
      </c>
      <c r="L32" s="13"/>
      <c r="M32" s="13" t="s">
        <v>40</v>
      </c>
      <c r="N32" s="13"/>
      <c r="O32" s="13" t="s">
        <v>41</v>
      </c>
      <c r="P32" s="13"/>
      <c r="Q32" s="13" t="s">
        <v>42</v>
      </c>
      <c r="R32" s="13"/>
      <c r="S32" s="13" t="s">
        <v>43</v>
      </c>
      <c r="T32" s="13"/>
      <c r="U32" s="13" t="s">
        <v>44</v>
      </c>
      <c r="V32" s="13"/>
      <c r="W32" s="13" t="s">
        <v>45</v>
      </c>
      <c r="X32" s="13"/>
      <c r="Y32" s="13" t="s">
        <v>46</v>
      </c>
      <c r="Z32" s="13"/>
      <c r="AA32" s="13" t="s">
        <v>47</v>
      </c>
      <c r="AB32" s="13"/>
    </row>
    <row r="33" customFormat="false" ht="13.8" hidden="false" customHeight="false" outlineLevel="0" collapsed="false">
      <c r="A33" s="14" t="s">
        <v>48</v>
      </c>
      <c r="B33" s="15" t="n">
        <f aca="false">B21</f>
        <v>19</v>
      </c>
      <c r="C33" s="15" t="s">
        <v>49</v>
      </c>
      <c r="D33" s="15" t="n">
        <f aca="false">B22</f>
        <v>10</v>
      </c>
      <c r="E33" s="15" t="s">
        <v>50</v>
      </c>
      <c r="F33" s="15" t="n">
        <f aca="false">B23</f>
        <v>35</v>
      </c>
      <c r="G33" s="15" t="s">
        <v>51</v>
      </c>
      <c r="H33" s="15" t="n">
        <f aca="false">B21+B25</f>
        <v>39</v>
      </c>
      <c r="I33" s="15" t="s">
        <v>52</v>
      </c>
      <c r="J33" s="15" t="n">
        <f aca="false">B22+B27</f>
        <v>32</v>
      </c>
      <c r="K33" s="15" t="s">
        <v>53</v>
      </c>
      <c r="L33" s="15" t="n">
        <f aca="false">B24</f>
        <v>18</v>
      </c>
      <c r="M33" s="15" t="s">
        <v>54</v>
      </c>
      <c r="N33" s="15" t="n">
        <f aca="false">B25</f>
        <v>20</v>
      </c>
      <c r="O33" s="15" t="s">
        <v>55</v>
      </c>
      <c r="P33" s="15" t="n">
        <f aca="false">B24+B29</f>
        <v>38</v>
      </c>
      <c r="Q33" s="15" t="s">
        <v>56</v>
      </c>
      <c r="R33" s="15" t="n">
        <f aca="false">B26</f>
        <v>9</v>
      </c>
      <c r="S33" s="15" t="s">
        <v>57</v>
      </c>
      <c r="T33" s="15" t="n">
        <f aca="false">B26+B28</f>
        <v>26</v>
      </c>
      <c r="U33" s="15" t="s">
        <v>58</v>
      </c>
      <c r="V33" s="15" t="n">
        <f aca="false">B27</f>
        <v>22</v>
      </c>
      <c r="W33" s="15" t="s">
        <v>59</v>
      </c>
      <c r="X33" s="15" t="n">
        <f aca="false">B28</f>
        <v>17</v>
      </c>
      <c r="Y33" s="15" t="s">
        <v>60</v>
      </c>
      <c r="Z33" s="15" t="n">
        <f aca="false">B29</f>
        <v>20</v>
      </c>
      <c r="AA33" s="15" t="s">
        <v>61</v>
      </c>
      <c r="AB33" s="15" t="n">
        <f aca="false">B30</f>
        <v>18</v>
      </c>
    </row>
    <row r="34" customFormat="false" ht="13.8" hidden="false" customHeight="false" outlineLevel="0" collapsed="false">
      <c r="E34" s="15" t="s">
        <v>62</v>
      </c>
      <c r="F34" s="15" t="n">
        <f aca="false">B21+B24</f>
        <v>37</v>
      </c>
      <c r="G34" s="15" t="s">
        <v>63</v>
      </c>
      <c r="H34" s="15" t="n">
        <f aca="false">B23+B28</f>
        <v>52</v>
      </c>
      <c r="I34" s="15" t="s">
        <v>64</v>
      </c>
      <c r="J34" s="15" t="n">
        <f aca="false">B23+B29</f>
        <v>55</v>
      </c>
      <c r="M34" s="16" t="s">
        <v>65</v>
      </c>
      <c r="N34" s="15" t="n">
        <f aca="false">B24+B28</f>
        <v>35</v>
      </c>
      <c r="O34" s="15" t="s">
        <v>66</v>
      </c>
      <c r="P34" s="15" t="n">
        <f aca="false">B25+B30</f>
        <v>38</v>
      </c>
      <c r="U34" s="15" t="s">
        <v>67</v>
      </c>
      <c r="V34" s="15" t="n">
        <f aca="false">B26+B29</f>
        <v>29</v>
      </c>
      <c r="Y34" s="15" t="s">
        <v>68</v>
      </c>
      <c r="Z34" s="15" t="n">
        <f aca="false">B28+B30</f>
        <v>35</v>
      </c>
    </row>
    <row r="35" customFormat="false" ht="13.8" hidden="false" customHeight="false" outlineLevel="0" collapsed="false">
      <c r="E35" s="15" t="s">
        <v>69</v>
      </c>
      <c r="F35" s="15" t="n">
        <f aca="false">B22+B26</f>
        <v>19</v>
      </c>
      <c r="G35" s="15" t="s">
        <v>70</v>
      </c>
      <c r="H35" s="15" t="n">
        <f aca="false">B21+B24+B28</f>
        <v>54</v>
      </c>
      <c r="I35" s="15" t="s">
        <v>71</v>
      </c>
      <c r="J35" s="15" t="n">
        <f aca="false">B21+B24+B29</f>
        <v>57</v>
      </c>
      <c r="O35" s="15" t="s">
        <v>72</v>
      </c>
      <c r="P35" s="15" t="n">
        <f aca="false">B24+B28+B30</f>
        <v>53</v>
      </c>
      <c r="U35" s="15" t="s">
        <v>73</v>
      </c>
      <c r="V35" s="15" t="n">
        <f aca="false">B26+B28+B30</f>
        <v>44</v>
      </c>
    </row>
    <row r="36" customFormat="false" ht="13.8" hidden="false" customHeight="false" outlineLevel="0" collapsed="false">
      <c r="G36" s="15" t="s">
        <v>74</v>
      </c>
      <c r="H36" s="15" t="n">
        <f aca="false">B22+B26+B28</f>
        <v>36</v>
      </c>
      <c r="I36" s="15" t="s">
        <v>75</v>
      </c>
      <c r="J36" s="15" t="n">
        <f aca="false">B22+B26+B29</f>
        <v>39</v>
      </c>
    </row>
    <row r="37" customFormat="false" ht="13.8" hidden="false" customHeight="false" outlineLevel="0" collapsed="false">
      <c r="I37" s="15" t="s">
        <v>76</v>
      </c>
      <c r="J37" s="15" t="n">
        <f aca="false">B21+B25+B30</f>
        <v>57</v>
      </c>
    </row>
    <row r="38" customFormat="false" ht="13.8" hidden="false" customHeight="false" outlineLevel="0" collapsed="false">
      <c r="I38" s="15" t="s">
        <v>77</v>
      </c>
      <c r="J38" s="15" t="n">
        <f aca="false">B23+B28+B30</f>
        <v>70</v>
      </c>
    </row>
    <row r="39" customFormat="false" ht="13.8" hidden="false" customHeight="false" outlineLevel="0" collapsed="false">
      <c r="I39" s="15" t="s">
        <v>78</v>
      </c>
      <c r="J39" s="15" t="n">
        <f aca="false">B21+B24+B28+B30</f>
        <v>72</v>
      </c>
    </row>
    <row r="40" customFormat="false" ht="13.8" hidden="false" customHeight="false" outlineLevel="0" collapsed="false">
      <c r="I40" s="15" t="s">
        <v>79</v>
      </c>
      <c r="J40" s="15" t="n">
        <f aca="false">B22+B26+B28+B30</f>
        <v>54</v>
      </c>
    </row>
    <row r="42" customFormat="false" ht="13.8" hidden="false" customHeight="false" outlineLevel="0" collapsed="false">
      <c r="A42" s="15" t="s">
        <v>80</v>
      </c>
      <c r="B42" s="17" t="n">
        <f aca="false">MAX(B33)</f>
        <v>19</v>
      </c>
      <c r="C42" s="15"/>
      <c r="D42" s="17" t="n">
        <f aca="false">MAX(D33)</f>
        <v>10</v>
      </c>
      <c r="E42" s="15"/>
      <c r="F42" s="17" t="n">
        <f aca="false">MAX(F33:F35)</f>
        <v>37</v>
      </c>
      <c r="G42" s="15"/>
      <c r="H42" s="17" t="n">
        <f aca="false">MAX(H33:H36)</f>
        <v>54</v>
      </c>
      <c r="I42" s="15"/>
      <c r="J42" s="17" t="n">
        <f aca="false">MAX(J33:J40)</f>
        <v>72</v>
      </c>
      <c r="K42" s="15"/>
      <c r="L42" s="17" t="n">
        <f aca="false">MAX(L33:L40)</f>
        <v>18</v>
      </c>
      <c r="M42" s="15"/>
      <c r="N42" s="17" t="n">
        <f aca="false">MAX(N33:N40)</f>
        <v>35</v>
      </c>
      <c r="O42" s="15"/>
      <c r="P42" s="17" t="n">
        <f aca="false">MAX(P33:P40)</f>
        <v>53</v>
      </c>
      <c r="Q42" s="15"/>
      <c r="R42" s="17" t="n">
        <f aca="false">MAX(R33:R40)</f>
        <v>9</v>
      </c>
      <c r="S42" s="15"/>
      <c r="T42" s="17" t="n">
        <f aca="false">MAX(T33:T40)</f>
        <v>26</v>
      </c>
      <c r="U42" s="15"/>
      <c r="V42" s="17" t="n">
        <f aca="false">MAX(V33:V40)</f>
        <v>44</v>
      </c>
      <c r="W42" s="15"/>
      <c r="X42" s="17" t="n">
        <f aca="false">MAX(X33:X40)</f>
        <v>17</v>
      </c>
      <c r="Y42" s="15"/>
      <c r="Z42" s="17" t="n">
        <f aca="false">MAX(Z33:Z40)</f>
        <v>35</v>
      </c>
      <c r="AA42" s="15"/>
      <c r="AB42" s="17" t="n">
        <f aca="false">MAX(AB33:AB40)</f>
        <v>18</v>
      </c>
    </row>
    <row r="43" customFormat="false" ht="13.8" hidden="false" customHeight="false" outlineLevel="0" collapsed="false">
      <c r="A43" s="18" t="s">
        <v>81</v>
      </c>
      <c r="B43" s="18" t="n">
        <f aca="false">MAX(B42:AB42)</f>
        <v>72</v>
      </c>
    </row>
    <row r="47" customFormat="false" ht="13.8" hidden="false" customHeight="false" outlineLevel="0" collapsed="false">
      <c r="A47" s="19" t="s">
        <v>82</v>
      </c>
      <c r="B47" s="19" t="s">
        <v>9</v>
      </c>
      <c r="C47" s="19" t="s">
        <v>83</v>
      </c>
      <c r="D47" s="20"/>
      <c r="E47" s="20"/>
    </row>
    <row r="48" customFormat="false" ht="13.8" hidden="false" customHeight="false" outlineLevel="0" collapsed="false">
      <c r="A48" s="21" t="n">
        <v>0</v>
      </c>
      <c r="B48" s="22" t="n">
        <v>19</v>
      </c>
      <c r="C48" s="19" t="n">
        <v>0</v>
      </c>
      <c r="D48" s="23" t="s">
        <v>84</v>
      </c>
      <c r="E48" s="23"/>
    </row>
    <row r="49" customFormat="false" ht="13.8" hidden="false" customHeight="false" outlineLevel="0" collapsed="false">
      <c r="A49" s="21" t="n">
        <v>0</v>
      </c>
      <c r="B49" s="22" t="n">
        <v>10</v>
      </c>
      <c r="C49" s="19" t="n">
        <v>18</v>
      </c>
      <c r="D49" s="23" t="s">
        <v>85</v>
      </c>
      <c r="E49" s="23"/>
    </row>
    <row r="50" customFormat="false" ht="13.8" hidden="false" customHeight="false" outlineLevel="0" collapsed="false">
      <c r="A50" s="21" t="n">
        <v>0</v>
      </c>
      <c r="B50" s="22" t="n">
        <v>35</v>
      </c>
      <c r="C50" s="19" t="n">
        <v>2</v>
      </c>
      <c r="D50" s="23" t="s">
        <v>85</v>
      </c>
      <c r="E50" s="23"/>
    </row>
    <row r="51" customFormat="false" ht="13.8" hidden="false" customHeight="false" outlineLevel="0" collapsed="false">
      <c r="A51" s="21" t="n">
        <v>19</v>
      </c>
      <c r="B51" s="22" t="n">
        <v>18</v>
      </c>
      <c r="C51" s="19" t="n">
        <v>0</v>
      </c>
      <c r="D51" s="23" t="s">
        <v>84</v>
      </c>
      <c r="E51" s="23"/>
      <c r="O51" s="0" t="s">
        <v>86</v>
      </c>
    </row>
    <row r="52" customFormat="false" ht="13.8" hidden="false" customHeight="false" outlineLevel="0" collapsed="false">
      <c r="A52" s="21" t="n">
        <v>19</v>
      </c>
      <c r="B52" s="22" t="n">
        <v>20</v>
      </c>
      <c r="C52" s="19" t="n">
        <v>15</v>
      </c>
      <c r="D52" s="23" t="s">
        <v>85</v>
      </c>
      <c r="E52" s="23"/>
      <c r="O52" s="24" t="s">
        <v>87</v>
      </c>
    </row>
    <row r="53" customFormat="false" ht="13.8" hidden="false" customHeight="false" outlineLevel="0" collapsed="false">
      <c r="A53" s="21" t="n">
        <v>10</v>
      </c>
      <c r="B53" s="22" t="n">
        <v>9</v>
      </c>
      <c r="C53" s="19" t="n">
        <v>0</v>
      </c>
      <c r="D53" s="23" t="s">
        <v>84</v>
      </c>
      <c r="E53" s="23"/>
      <c r="O53" s="24" t="s">
        <v>88</v>
      </c>
    </row>
    <row r="54" customFormat="false" ht="13.8" hidden="false" customHeight="false" outlineLevel="0" collapsed="false">
      <c r="A54" s="21" t="n">
        <v>10</v>
      </c>
      <c r="B54" s="22" t="n">
        <v>22</v>
      </c>
      <c r="C54" s="19" t="n">
        <v>22</v>
      </c>
      <c r="D54" s="23" t="s">
        <v>85</v>
      </c>
      <c r="E54" s="23"/>
    </row>
    <row r="55" customFormat="false" ht="13.8" hidden="false" customHeight="false" outlineLevel="0" collapsed="false">
      <c r="A55" s="21" t="n">
        <v>37</v>
      </c>
      <c r="B55" s="22" t="n">
        <v>17</v>
      </c>
      <c r="C55" s="19" t="n">
        <v>0</v>
      </c>
      <c r="D55" s="23" t="s">
        <v>84</v>
      </c>
      <c r="E55" s="23"/>
    </row>
    <row r="56" customFormat="false" ht="13.8" hidden="false" customHeight="false" outlineLevel="0" collapsed="false">
      <c r="A56" s="21" t="n">
        <v>37</v>
      </c>
      <c r="B56" s="22" t="n">
        <v>20</v>
      </c>
      <c r="C56" s="19" t="n">
        <v>15</v>
      </c>
      <c r="D56" s="23" t="s">
        <v>85</v>
      </c>
      <c r="E56" s="23"/>
    </row>
    <row r="57" customFormat="false" ht="13.8" hidden="false" customHeight="false" outlineLevel="0" collapsed="false">
      <c r="A57" s="21" t="n">
        <v>54</v>
      </c>
      <c r="B57" s="22" t="n">
        <v>18</v>
      </c>
      <c r="C57" s="19" t="n">
        <v>0</v>
      </c>
      <c r="D57" s="23" t="s">
        <v>84</v>
      </c>
      <c r="E57" s="23"/>
    </row>
    <row r="62" customFormat="false" ht="14.25" hidden="false" customHeight="true" outlineLevel="0" collapsed="false">
      <c r="A62" s="25" t="s">
        <v>89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customFormat="false" ht="13.8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customFormat="false" ht="13.8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customFormat="false" ht="13.8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customFormat="false" ht="13.8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customFormat="false" ht="13.8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customFormat="false" ht="13.8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customFormat="false" ht="13.8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customFormat="false" ht="13.8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customFormat="false" ht="13.8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customFormat="false" ht="13.8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customFormat="false" ht="13.8" hidden="false" customHeight="tru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customFormat="false" ht="13.8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customFormat="false" ht="13.8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customFormat="false" ht="13.8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customFormat="false" ht="13.8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customFormat="false" ht="13.8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customFormat="false" ht="13.8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customFormat="false" ht="13.8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customFormat="false" ht="13.8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customFormat="false" ht="13.8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customFormat="false" ht="13.8" hidden="false" customHeight="false" outlineLevel="0" collapsed="false">
      <c r="A83" s="26"/>
      <c r="B83" s="27"/>
      <c r="C83" s="28"/>
    </row>
    <row r="85" customFormat="false" ht="13.8" hidden="false" customHeight="true" outlineLevel="0" collapsed="false">
      <c r="A85" s="29" t="s">
        <v>9</v>
      </c>
      <c r="B85" s="29" t="n">
        <v>10</v>
      </c>
      <c r="C85" s="29" t="n">
        <v>13</v>
      </c>
      <c r="D85" s="29" t="n">
        <v>24</v>
      </c>
      <c r="E85" s="29" t="n">
        <v>9</v>
      </c>
      <c r="F85" s="29" t="n">
        <v>11</v>
      </c>
      <c r="G85" s="29" t="n">
        <v>17</v>
      </c>
      <c r="H85" s="29" t="n">
        <v>10</v>
      </c>
      <c r="I85" s="29" t="n">
        <v>15</v>
      </c>
      <c r="J85" s="29" t="n">
        <v>15</v>
      </c>
      <c r="K85" s="29" t="n">
        <v>20</v>
      </c>
      <c r="L85" s="30" t="s">
        <v>8</v>
      </c>
      <c r="M85" s="30"/>
    </row>
    <row r="86" customFormat="false" ht="13.8" hidden="false" customHeight="false" outlineLevel="0" collapsed="false">
      <c r="A86" s="29" t="s">
        <v>10</v>
      </c>
      <c r="B86" s="29" t="n">
        <v>5</v>
      </c>
      <c r="C86" s="29" t="n">
        <v>9</v>
      </c>
      <c r="D86" s="29" t="n">
        <v>11</v>
      </c>
      <c r="E86" s="29" t="n">
        <v>6</v>
      </c>
      <c r="F86" s="29" t="n">
        <v>9</v>
      </c>
      <c r="G86" s="29" t="n">
        <v>12</v>
      </c>
      <c r="H86" s="29" t="n">
        <v>7</v>
      </c>
      <c r="I86" s="29" t="n">
        <v>13</v>
      </c>
      <c r="J86" s="29" t="n">
        <v>13</v>
      </c>
      <c r="K86" s="29" t="n">
        <v>15</v>
      </c>
      <c r="L86" s="30"/>
      <c r="M86" s="30"/>
    </row>
    <row r="87" customFormat="false" ht="13.8" hidden="false" customHeight="false" outlineLevel="0" collapsed="false">
      <c r="A87" s="29" t="s">
        <v>11</v>
      </c>
      <c r="B87" s="29" t="n">
        <v>0.08</v>
      </c>
      <c r="C87" s="29" t="n">
        <v>0.25</v>
      </c>
      <c r="D87" s="29" t="n">
        <v>0.1</v>
      </c>
      <c r="E87" s="29" t="n">
        <v>0.15</v>
      </c>
      <c r="F87" s="29" t="n">
        <v>0.3</v>
      </c>
      <c r="G87" s="29" t="n">
        <v>0.2</v>
      </c>
      <c r="H87" s="29" t="n">
        <v>0.08</v>
      </c>
      <c r="I87" s="29" t="n">
        <v>0.4</v>
      </c>
      <c r="J87" s="29" t="n">
        <v>0.2</v>
      </c>
      <c r="K87" s="29" t="n">
        <v>0.1</v>
      </c>
      <c r="L87" s="31" t="n">
        <v>60</v>
      </c>
      <c r="M87" s="31"/>
    </row>
    <row r="88" customFormat="false" ht="13.8" hidden="false" customHeight="false" outlineLevel="0" collapsed="false">
      <c r="A88" s="29" t="s">
        <v>90</v>
      </c>
      <c r="B88" s="29" t="n">
        <v>16</v>
      </c>
      <c r="C88" s="29" t="n">
        <v>9</v>
      </c>
      <c r="D88" s="29" t="n">
        <v>24</v>
      </c>
      <c r="E88" s="29" t="n">
        <v>24</v>
      </c>
      <c r="F88" s="29" t="n">
        <v>39</v>
      </c>
      <c r="G88" s="29" t="n">
        <v>24</v>
      </c>
      <c r="H88" s="29" t="n">
        <v>19</v>
      </c>
      <c r="I88" s="29" t="n">
        <v>39</v>
      </c>
      <c r="J88" s="29" t="n">
        <v>39</v>
      </c>
      <c r="K88" s="29" t="n">
        <v>56</v>
      </c>
      <c r="L88" s="31"/>
      <c r="M88" s="31"/>
    </row>
    <row r="89" customFormat="false" ht="13.8" hidden="false" customHeight="false" outlineLevel="0" collapsed="false">
      <c r="A89" s="29" t="s">
        <v>91</v>
      </c>
      <c r="B89" s="29" t="n">
        <v>0</v>
      </c>
      <c r="C89" s="29" t="n">
        <v>0</v>
      </c>
      <c r="D89" s="29" t="n">
        <v>0</v>
      </c>
      <c r="E89" s="29" t="n">
        <v>15</v>
      </c>
      <c r="F89" s="29" t="n">
        <v>28</v>
      </c>
      <c r="G89" s="29" t="n">
        <v>9</v>
      </c>
      <c r="H89" s="29" t="n">
        <v>9</v>
      </c>
      <c r="I89" s="29" t="n">
        <v>24</v>
      </c>
      <c r="J89" s="29" t="n">
        <v>24</v>
      </c>
      <c r="K89" s="29" t="n">
        <v>39</v>
      </c>
      <c r="L89" s="31"/>
      <c r="M89" s="31"/>
    </row>
    <row r="90" customFormat="false" ht="13.8" hidden="false" customHeight="false" outlineLevel="0" collapsed="false">
      <c r="A90" s="29" t="s">
        <v>92</v>
      </c>
      <c r="B90" s="29" t="n">
        <f aca="false">B88-B89</f>
        <v>16</v>
      </c>
      <c r="C90" s="29" t="n">
        <f aca="false">C88-C89</f>
        <v>9</v>
      </c>
      <c r="D90" s="29" t="n">
        <f aca="false">D88-D89</f>
        <v>24</v>
      </c>
      <c r="E90" s="29" t="n">
        <f aca="false">E88-E89</f>
        <v>9</v>
      </c>
      <c r="F90" s="29" t="n">
        <f aca="false">F88-F89</f>
        <v>11</v>
      </c>
      <c r="G90" s="29" t="n">
        <f aca="false">G88-G89</f>
        <v>15</v>
      </c>
      <c r="H90" s="29" t="n">
        <f aca="false">H88-H89</f>
        <v>10</v>
      </c>
      <c r="I90" s="29" t="n">
        <f aca="false">I88-I89</f>
        <v>15</v>
      </c>
      <c r="J90" s="29" t="n">
        <f aca="false">J88-J89</f>
        <v>15</v>
      </c>
      <c r="K90" s="29" t="n">
        <f aca="false">K88-K89</f>
        <v>17</v>
      </c>
      <c r="L90" s="31"/>
      <c r="M90" s="31"/>
    </row>
    <row r="91" customFormat="false" ht="13.8" hidden="false" customHeight="false" outlineLevel="0" collapsed="false">
      <c r="A91" s="29" t="s">
        <v>93</v>
      </c>
      <c r="B91" s="29" t="n">
        <v>0</v>
      </c>
      <c r="C91" s="29" t="n">
        <v>16</v>
      </c>
      <c r="D91" s="29" t="n">
        <v>0</v>
      </c>
      <c r="E91" s="29" t="n">
        <v>0</v>
      </c>
      <c r="F91" s="29" t="n">
        <v>0</v>
      </c>
      <c r="G91" s="29" t="n">
        <v>10</v>
      </c>
      <c r="H91" s="29" t="n">
        <v>0</v>
      </c>
      <c r="I91" s="29" t="n">
        <v>0</v>
      </c>
      <c r="J91" s="29" t="n">
        <v>0</v>
      </c>
      <c r="K91" s="29" t="n">
        <v>29.9999999999996</v>
      </c>
      <c r="L91" s="31"/>
      <c r="M91" s="31"/>
    </row>
    <row r="92" customFormat="false" ht="13.8" hidden="false" customHeight="false" outlineLevel="0" collapsed="false">
      <c r="A92" s="29" t="s">
        <v>94</v>
      </c>
      <c r="B92" s="29" t="n">
        <f aca="false">10-0.08*B91</f>
        <v>10</v>
      </c>
      <c r="C92" s="29" t="n">
        <f aca="false">13-0.25*C91</f>
        <v>9</v>
      </c>
      <c r="D92" s="29" t="n">
        <f aca="false">24-0.1*D91</f>
        <v>24</v>
      </c>
      <c r="E92" s="29" t="n">
        <f aca="false">9-0.15*E91</f>
        <v>9</v>
      </c>
      <c r="F92" s="29" t="n">
        <f aca="false">11-0.3*F91</f>
        <v>11</v>
      </c>
      <c r="G92" s="29" t="n">
        <f aca="false">17-0.2*G91</f>
        <v>15</v>
      </c>
      <c r="H92" s="29" t="n">
        <f aca="false">10-0.08*H91</f>
        <v>10</v>
      </c>
      <c r="I92" s="29" t="n">
        <f aca="false">15-0.04*I91</f>
        <v>15</v>
      </c>
      <c r="J92" s="29" t="n">
        <f aca="false">15-0.2*J91</f>
        <v>15</v>
      </c>
      <c r="K92" s="29" t="n">
        <f aca="false">20-0.1*K91</f>
        <v>17</v>
      </c>
      <c r="L92" s="31"/>
      <c r="M92" s="31"/>
    </row>
    <row r="93" customFormat="false" ht="13.8" hidden="false" customHeight="false" outlineLevel="0" collapsed="false">
      <c r="A93" s="29" t="s">
        <v>95</v>
      </c>
      <c r="B93" s="29" t="n">
        <f aca="false">B90</f>
        <v>16</v>
      </c>
      <c r="C93" s="29" t="n">
        <f aca="false">C90</f>
        <v>9</v>
      </c>
      <c r="D93" s="29" t="n">
        <f aca="false">D90</f>
        <v>24</v>
      </c>
      <c r="E93" s="29" t="n">
        <f aca="false">E90</f>
        <v>9</v>
      </c>
      <c r="F93" s="29" t="n">
        <f aca="false">F90</f>
        <v>11</v>
      </c>
      <c r="G93" s="29" t="n">
        <f aca="false">G90</f>
        <v>15</v>
      </c>
      <c r="H93" s="29" t="n">
        <f aca="false">H90</f>
        <v>10</v>
      </c>
      <c r="I93" s="29" t="n">
        <f aca="false">I90</f>
        <v>15</v>
      </c>
      <c r="J93" s="29" t="n">
        <f aca="false">J90</f>
        <v>15</v>
      </c>
      <c r="K93" s="29" t="n">
        <f aca="false">K90</f>
        <v>17</v>
      </c>
      <c r="L93" s="31"/>
      <c r="M93" s="31"/>
    </row>
    <row r="94" customFormat="false" ht="13.8" hidden="false" customHeight="false" outlineLevel="0" collapsed="false">
      <c r="A94" s="32" t="s">
        <v>96</v>
      </c>
      <c r="B94" s="32" t="n">
        <f aca="false">SUM(B91:K91)</f>
        <v>55.9999999999996</v>
      </c>
      <c r="C94" s="33"/>
      <c r="D94" s="33"/>
      <c r="E94" s="33"/>
      <c r="F94" s="33"/>
      <c r="G94" s="33"/>
      <c r="H94" s="33"/>
      <c r="I94" s="33"/>
      <c r="J94" s="33"/>
      <c r="K94" s="33"/>
      <c r="L94" s="31"/>
      <c r="M94" s="31"/>
    </row>
  </sheetData>
  <mergeCells count="33">
    <mergeCell ref="A5:D5"/>
    <mergeCell ref="A9:C10"/>
    <mergeCell ref="A13:A14"/>
    <mergeCell ref="B13:K13"/>
    <mergeCell ref="L13:M14"/>
    <mergeCell ref="L15:M17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A62:N82"/>
    <mergeCell ref="L85:M86"/>
    <mergeCell ref="L87:M9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AB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86" activeCellId="0" sqref="S86"/>
    </sheetView>
  </sheetViews>
  <sheetFormatPr defaultColWidth="11.53515625" defaultRowHeight="13.8" zeroHeight="false" outlineLevelRow="0" outlineLevelCol="0"/>
  <cols>
    <col collapsed="false" customWidth="true" hidden="false" outlineLevel="0" max="28" min="1" style="34" width="8.68"/>
  </cols>
  <sheetData>
    <row r="5" customFormat="false" ht="13.8" hidden="false" customHeight="false" outlineLevel="0" collapsed="false">
      <c r="A5" s="1"/>
      <c r="B5" s="1"/>
      <c r="C5" s="1"/>
      <c r="D5" s="1"/>
    </row>
    <row r="9" customFormat="false" ht="13.8" hidden="false" customHeight="false" outlineLevel="0" collapsed="false">
      <c r="A9" s="2" t="s">
        <v>4</v>
      </c>
      <c r="B9" s="2"/>
      <c r="C9" s="2"/>
    </row>
    <row r="10" customFormat="false" ht="13.8" hidden="false" customHeight="false" outlineLevel="0" collapsed="false">
      <c r="A10" s="2"/>
      <c r="B10" s="2" t="s">
        <v>5</v>
      </c>
      <c r="C10" s="2"/>
    </row>
    <row r="13" customFormat="false" ht="14.25" hidden="false" customHeight="true" outlineLevel="0" collapsed="false">
      <c r="A13" s="3" t="s">
        <v>6</v>
      </c>
      <c r="B13" s="4" t="s">
        <v>7</v>
      </c>
      <c r="C13" s="4"/>
      <c r="D13" s="4"/>
      <c r="E13" s="4"/>
      <c r="F13" s="4"/>
      <c r="G13" s="4"/>
      <c r="H13" s="4"/>
      <c r="I13" s="4"/>
      <c r="J13" s="4"/>
      <c r="K13" s="4"/>
      <c r="L13" s="3" t="s">
        <v>8</v>
      </c>
      <c r="M13" s="3"/>
    </row>
    <row r="14" customFormat="false" ht="13.8" hidden="false" customHeight="false" outlineLevel="0" collapsed="false">
      <c r="A14" s="3"/>
      <c r="B14" s="5" t="n">
        <v>1.2</v>
      </c>
      <c r="C14" s="5" t="n">
        <v>1.3</v>
      </c>
      <c r="D14" s="5" t="n">
        <v>1.4</v>
      </c>
      <c r="E14" s="5" t="n">
        <v>2.4</v>
      </c>
      <c r="F14" s="5" t="n">
        <v>2.5</v>
      </c>
      <c r="G14" s="5" t="n">
        <v>3.4</v>
      </c>
      <c r="H14" s="5" t="n">
        <v>3.6</v>
      </c>
      <c r="I14" s="5" t="n">
        <v>4.5</v>
      </c>
      <c r="J14" s="5" t="n">
        <v>4.6</v>
      </c>
      <c r="K14" s="5" t="n">
        <v>5.6</v>
      </c>
      <c r="L14" s="3"/>
      <c r="M14" s="3"/>
    </row>
    <row r="15" customFormat="false" ht="13.8" hidden="false" customHeight="false" outlineLevel="0" collapsed="false">
      <c r="A15" s="6" t="s">
        <v>9</v>
      </c>
      <c r="B15" s="6" t="n">
        <v>19</v>
      </c>
      <c r="C15" s="6" t="n">
        <v>10</v>
      </c>
      <c r="D15" s="6" t="n">
        <v>35</v>
      </c>
      <c r="E15" s="6" t="n">
        <v>18</v>
      </c>
      <c r="F15" s="6" t="n">
        <v>20</v>
      </c>
      <c r="G15" s="6" t="n">
        <v>9</v>
      </c>
      <c r="H15" s="6" t="n">
        <v>22</v>
      </c>
      <c r="I15" s="6" t="n">
        <v>17</v>
      </c>
      <c r="J15" s="6" t="n">
        <v>20</v>
      </c>
      <c r="K15" s="6" t="n">
        <v>18</v>
      </c>
      <c r="L15" s="7" t="n">
        <v>56</v>
      </c>
      <c r="M15" s="7"/>
    </row>
    <row r="16" customFormat="false" ht="13.8" hidden="false" customHeight="false" outlineLevel="0" collapsed="false">
      <c r="A16" s="6" t="s">
        <v>10</v>
      </c>
      <c r="B16" s="6" t="n">
        <v>16</v>
      </c>
      <c r="C16" s="6" t="n">
        <v>5</v>
      </c>
      <c r="D16" s="6" t="n">
        <v>25</v>
      </c>
      <c r="E16" s="6" t="n">
        <v>13</v>
      </c>
      <c r="F16" s="6" t="n">
        <v>15</v>
      </c>
      <c r="G16" s="6" t="n">
        <v>6</v>
      </c>
      <c r="H16" s="6" t="n">
        <v>17</v>
      </c>
      <c r="I16" s="6" t="n">
        <v>13</v>
      </c>
      <c r="J16" s="6" t="n">
        <v>16</v>
      </c>
      <c r="K16" s="6" t="n">
        <v>14</v>
      </c>
      <c r="L16" s="7"/>
      <c r="M16" s="7"/>
    </row>
    <row r="17" customFormat="false" ht="13.8" hidden="false" customHeight="false" outlineLevel="0" collapsed="false">
      <c r="A17" s="6" t="s">
        <v>11</v>
      </c>
      <c r="B17" s="6" t="n">
        <v>0.25</v>
      </c>
      <c r="C17" s="6" t="n">
        <v>0.07</v>
      </c>
      <c r="D17" s="6" t="n">
        <v>0.1</v>
      </c>
      <c r="E17" s="6" t="n">
        <v>0.2</v>
      </c>
      <c r="F17" s="6" t="n">
        <v>0.13</v>
      </c>
      <c r="G17" s="6" t="n">
        <v>0.15</v>
      </c>
      <c r="H17" s="6" t="n">
        <v>0.06</v>
      </c>
      <c r="I17" s="6" t="n">
        <v>0.4</v>
      </c>
      <c r="J17" s="6" t="n">
        <v>0.2</v>
      </c>
      <c r="K17" s="6" t="n">
        <v>0.1</v>
      </c>
      <c r="L17" s="7"/>
      <c r="M17" s="7"/>
    </row>
    <row r="20" customFormat="false" ht="13.8" hidden="false" customHeight="false" outlineLevel="0" collapsed="false">
      <c r="A20" s="8" t="s">
        <v>7</v>
      </c>
      <c r="B20" s="8" t="s">
        <v>9</v>
      </c>
      <c r="C20" s="9" t="s">
        <v>12</v>
      </c>
      <c r="D20" s="9" t="s">
        <v>13</v>
      </c>
      <c r="E20" s="9" t="s">
        <v>14</v>
      </c>
      <c r="F20" s="9" t="s">
        <v>15</v>
      </c>
      <c r="G20" s="10" t="s">
        <v>16</v>
      </c>
      <c r="H20" s="10" t="s">
        <v>17</v>
      </c>
      <c r="I20" s="10" t="s">
        <v>18</v>
      </c>
      <c r="J20" s="10" t="s">
        <v>19</v>
      </c>
      <c r="K20" s="10" t="s">
        <v>20</v>
      </c>
      <c r="L20" s="10" t="s">
        <v>21</v>
      </c>
      <c r="M20" s="10" t="s">
        <v>22</v>
      </c>
      <c r="N20" s="10" t="s">
        <v>97</v>
      </c>
    </row>
    <row r="21" customFormat="false" ht="13.8" hidden="false" customHeight="false" outlineLevel="0" collapsed="false">
      <c r="A21" s="8" t="s">
        <v>24</v>
      </c>
      <c r="B21" s="8" t="n">
        <v>19</v>
      </c>
      <c r="C21" s="9" t="n">
        <v>1</v>
      </c>
      <c r="D21" s="9" t="n">
        <v>0</v>
      </c>
      <c r="E21" s="9" t="n">
        <f aca="false">$B$43-J42</f>
        <v>0</v>
      </c>
      <c r="F21" s="9" t="n">
        <f aca="false">E21-D21</f>
        <v>0</v>
      </c>
      <c r="G21" s="10" t="n">
        <f aca="false">D21</f>
        <v>0</v>
      </c>
      <c r="H21" s="10" t="n">
        <f aca="false">B21+G21</f>
        <v>19</v>
      </c>
      <c r="I21" s="10" t="n">
        <f aca="false">E22</f>
        <v>19</v>
      </c>
      <c r="J21" s="10" t="n">
        <f aca="false">I21-B21</f>
        <v>0</v>
      </c>
      <c r="K21" s="10" t="n">
        <f aca="false">I21-G21-B21</f>
        <v>0</v>
      </c>
      <c r="L21" s="10" t="n">
        <f aca="false">D22-E21-B21</f>
        <v>0</v>
      </c>
      <c r="M21" s="10" t="n">
        <f aca="false">E22-E21-B21</f>
        <v>0</v>
      </c>
      <c r="N21" s="10" t="n">
        <f aca="false">D22-D21-B21</f>
        <v>0</v>
      </c>
    </row>
    <row r="22" customFormat="false" ht="13.8" hidden="false" customHeight="false" outlineLevel="0" collapsed="false">
      <c r="A22" s="8" t="s">
        <v>25</v>
      </c>
      <c r="B22" s="8" t="n">
        <v>10</v>
      </c>
      <c r="C22" s="9" t="n">
        <v>2</v>
      </c>
      <c r="D22" s="9" t="n">
        <f aca="false">B21</f>
        <v>19</v>
      </c>
      <c r="E22" s="9" t="n">
        <f aca="false">$B$43-MAX(L42:P42)</f>
        <v>19</v>
      </c>
      <c r="F22" s="9" t="n">
        <f aca="false">E22-D22</f>
        <v>0</v>
      </c>
      <c r="G22" s="10" t="n">
        <f aca="false">D21</f>
        <v>0</v>
      </c>
      <c r="H22" s="10" t="n">
        <f aca="false">B22+G22</f>
        <v>10</v>
      </c>
      <c r="I22" s="10" t="n">
        <f aca="false">E23</f>
        <v>28</v>
      </c>
      <c r="J22" s="10" t="n">
        <f aca="false">I22-B22</f>
        <v>18</v>
      </c>
      <c r="K22" s="10" t="n">
        <f aca="false">I22-G22-B22</f>
        <v>18</v>
      </c>
      <c r="L22" s="10" t="n">
        <f aca="false">D23-E21-B22</f>
        <v>0</v>
      </c>
      <c r="M22" s="10" t="n">
        <f aca="false">E23-E21-B22</f>
        <v>18</v>
      </c>
      <c r="N22" s="10" t="n">
        <f aca="false">D23-D21-B22</f>
        <v>0</v>
      </c>
    </row>
    <row r="23" customFormat="false" ht="13.8" hidden="false" customHeight="false" outlineLevel="0" collapsed="false">
      <c r="A23" s="8" t="s">
        <v>26</v>
      </c>
      <c r="B23" s="8" t="n">
        <v>35</v>
      </c>
      <c r="C23" s="9" t="n">
        <v>3</v>
      </c>
      <c r="D23" s="9" t="n">
        <f aca="false">B22</f>
        <v>10</v>
      </c>
      <c r="E23" s="9" t="n">
        <f aca="false">$B$43-MAX(R42:V42)</f>
        <v>28</v>
      </c>
      <c r="F23" s="9" t="n">
        <f aca="false">E23-D23</f>
        <v>18</v>
      </c>
      <c r="G23" s="10" t="n">
        <f aca="false">D21</f>
        <v>0</v>
      </c>
      <c r="H23" s="10" t="n">
        <f aca="false">B23+G23</f>
        <v>35</v>
      </c>
      <c r="I23" s="10" t="n">
        <f aca="false">E24</f>
        <v>37</v>
      </c>
      <c r="J23" s="10" t="n">
        <f aca="false">I23-B23</f>
        <v>2</v>
      </c>
      <c r="K23" s="10" t="n">
        <f aca="false">I23-G23-B23</f>
        <v>2</v>
      </c>
      <c r="L23" s="10" t="n">
        <f aca="false">D24-E21-B23</f>
        <v>2</v>
      </c>
      <c r="M23" s="10" t="n">
        <f aca="false">E24-E21-B23</f>
        <v>2</v>
      </c>
      <c r="N23" s="10" t="n">
        <f aca="false">D24-D21-B23</f>
        <v>2</v>
      </c>
    </row>
    <row r="24" customFormat="false" ht="13.8" hidden="false" customHeight="false" outlineLevel="0" collapsed="false">
      <c r="A24" s="8" t="s">
        <v>27</v>
      </c>
      <c r="B24" s="8" t="n">
        <v>18</v>
      </c>
      <c r="C24" s="9" t="n">
        <v>4</v>
      </c>
      <c r="D24" s="9" t="n">
        <v>37</v>
      </c>
      <c r="E24" s="9" t="n">
        <f aca="false">$B$43-MAX(X42:Z42)</f>
        <v>37</v>
      </c>
      <c r="F24" s="9" t="n">
        <f aca="false">E24-D24</f>
        <v>0</v>
      </c>
      <c r="G24" s="10" t="n">
        <f aca="false">D22</f>
        <v>19</v>
      </c>
      <c r="H24" s="10" t="n">
        <f aca="false">B24+G24</f>
        <v>37</v>
      </c>
      <c r="I24" s="10" t="n">
        <f aca="false">E24</f>
        <v>37</v>
      </c>
      <c r="J24" s="10" t="n">
        <f aca="false">I24-B24</f>
        <v>19</v>
      </c>
      <c r="K24" s="10" t="n">
        <f aca="false">I24-G24-B24</f>
        <v>0</v>
      </c>
      <c r="L24" s="10" t="n">
        <f aca="false">D24-E22-B24</f>
        <v>0</v>
      </c>
      <c r="M24" s="10" t="n">
        <f aca="false">E24-E22-B24</f>
        <v>0</v>
      </c>
      <c r="N24" s="10" t="n">
        <f aca="false">D24-D22-B24</f>
        <v>0</v>
      </c>
    </row>
    <row r="25" customFormat="false" ht="13.8" hidden="false" customHeight="false" outlineLevel="0" collapsed="false">
      <c r="A25" s="8" t="s">
        <v>28</v>
      </c>
      <c r="B25" s="8" t="n">
        <v>20</v>
      </c>
      <c r="C25" s="9" t="n">
        <v>5</v>
      </c>
      <c r="D25" s="9" t="n">
        <v>54</v>
      </c>
      <c r="E25" s="9" t="n">
        <f aca="false">$B$43-AB42</f>
        <v>54</v>
      </c>
      <c r="F25" s="9" t="n">
        <f aca="false">E25-D25</f>
        <v>0</v>
      </c>
      <c r="G25" s="10" t="n">
        <f aca="false">D22</f>
        <v>19</v>
      </c>
      <c r="H25" s="10" t="n">
        <f aca="false">B25+G25</f>
        <v>39</v>
      </c>
      <c r="I25" s="10" t="n">
        <f aca="false">E25</f>
        <v>54</v>
      </c>
      <c r="J25" s="10" t="n">
        <f aca="false">I25-B25</f>
        <v>34</v>
      </c>
      <c r="K25" s="10" t="n">
        <f aca="false">I25-G25-B25</f>
        <v>15</v>
      </c>
      <c r="L25" s="10" t="n">
        <f aca="false">D25-E22-B25</f>
        <v>15</v>
      </c>
      <c r="M25" s="10" t="n">
        <f aca="false">E25-E22-B25</f>
        <v>15</v>
      </c>
      <c r="N25" s="10" t="n">
        <f aca="false">D25-D22-B25</f>
        <v>15</v>
      </c>
    </row>
    <row r="26" customFormat="false" ht="13.8" hidden="false" customHeight="false" outlineLevel="0" collapsed="false">
      <c r="A26" s="8" t="s">
        <v>29</v>
      </c>
      <c r="B26" s="8" t="n">
        <v>9</v>
      </c>
      <c r="C26" s="9" t="n">
        <v>6</v>
      </c>
      <c r="D26" s="9" t="n">
        <v>72</v>
      </c>
      <c r="E26" s="9" t="n">
        <f aca="false">$B$43</f>
        <v>72</v>
      </c>
      <c r="F26" s="9" t="n">
        <f aca="false">E26-D26</f>
        <v>0</v>
      </c>
      <c r="G26" s="10" t="n">
        <f aca="false">D23</f>
        <v>10</v>
      </c>
      <c r="H26" s="10" t="n">
        <f aca="false">B26+G26</f>
        <v>19</v>
      </c>
      <c r="I26" s="10" t="n">
        <f aca="false">E24</f>
        <v>37</v>
      </c>
      <c r="J26" s="10" t="n">
        <f aca="false">I26-B26</f>
        <v>28</v>
      </c>
      <c r="K26" s="10" t="n">
        <f aca="false">I26-G26-B26</f>
        <v>18</v>
      </c>
      <c r="L26" s="10" t="n">
        <f aca="false">D24-E23-B26</f>
        <v>0</v>
      </c>
      <c r="M26" s="10" t="n">
        <f aca="false">E24-E23-B26</f>
        <v>0</v>
      </c>
      <c r="N26" s="10" t="n">
        <f aca="false">D24-D23-B26</f>
        <v>18</v>
      </c>
    </row>
    <row r="27" customFormat="false" ht="13.8" hidden="false" customHeight="false" outlineLevel="0" collapsed="false">
      <c r="A27" s="8" t="s">
        <v>30</v>
      </c>
      <c r="B27" s="8" t="n">
        <v>22</v>
      </c>
      <c r="C27" s="11"/>
      <c r="D27" s="11"/>
      <c r="E27" s="11"/>
      <c r="F27" s="11"/>
      <c r="G27" s="10" t="n">
        <f aca="false">D23</f>
        <v>10</v>
      </c>
      <c r="H27" s="10" t="n">
        <f aca="false">B27+G27</f>
        <v>32</v>
      </c>
      <c r="I27" s="10" t="n">
        <f aca="false">E26</f>
        <v>72</v>
      </c>
      <c r="J27" s="10" t="n">
        <f aca="false">I27-B27</f>
        <v>50</v>
      </c>
      <c r="K27" s="10" t="n">
        <f aca="false">I27-G27-B27</f>
        <v>40</v>
      </c>
      <c r="L27" s="10" t="n">
        <f aca="false">D26-E23-B27</f>
        <v>22</v>
      </c>
      <c r="M27" s="10" t="n">
        <f aca="false">E26-E23-B27</f>
        <v>22</v>
      </c>
      <c r="N27" s="10" t="n">
        <f aca="false">D26-D23-B27</f>
        <v>40</v>
      </c>
    </row>
    <row r="28" customFormat="false" ht="13.8" hidden="false" customHeight="false" outlineLevel="0" collapsed="false">
      <c r="A28" s="8" t="s">
        <v>31</v>
      </c>
      <c r="B28" s="8" t="n">
        <v>17</v>
      </c>
      <c r="C28" s="11"/>
      <c r="D28" s="11"/>
      <c r="E28" s="11"/>
      <c r="F28" s="11"/>
      <c r="G28" s="10" t="n">
        <f aca="false">D24</f>
        <v>37</v>
      </c>
      <c r="H28" s="10" t="n">
        <f aca="false">B28+G28</f>
        <v>54</v>
      </c>
      <c r="I28" s="10" t="n">
        <f aca="false">E25</f>
        <v>54</v>
      </c>
      <c r="J28" s="10" t="n">
        <f aca="false">I28-B28</f>
        <v>37</v>
      </c>
      <c r="K28" s="10" t="n">
        <f aca="false">I28-G28-B28</f>
        <v>0</v>
      </c>
      <c r="L28" s="10" t="n">
        <f aca="false">D25-E24-B28</f>
        <v>0</v>
      </c>
      <c r="M28" s="10" t="n">
        <f aca="false">E25-E24-B28</f>
        <v>0</v>
      </c>
      <c r="N28" s="10" t="n">
        <f aca="false">D25-D24-B28</f>
        <v>0</v>
      </c>
    </row>
    <row r="29" customFormat="false" ht="13.8" hidden="false" customHeight="false" outlineLevel="0" collapsed="false">
      <c r="A29" s="8" t="s">
        <v>32</v>
      </c>
      <c r="B29" s="8" t="n">
        <v>20</v>
      </c>
      <c r="C29" s="11"/>
      <c r="D29" s="11"/>
      <c r="E29" s="11"/>
      <c r="F29" s="11"/>
      <c r="G29" s="10" t="n">
        <f aca="false">D24</f>
        <v>37</v>
      </c>
      <c r="H29" s="10" t="n">
        <f aca="false">B29+G29</f>
        <v>57</v>
      </c>
      <c r="I29" s="10" t="n">
        <f aca="false">E26</f>
        <v>72</v>
      </c>
      <c r="J29" s="10" t="n">
        <f aca="false">I29-B29</f>
        <v>52</v>
      </c>
      <c r="K29" s="10" t="n">
        <f aca="false">I29-G29-B29</f>
        <v>15</v>
      </c>
      <c r="L29" s="10" t="n">
        <f aca="false">D26-E24-B29</f>
        <v>15</v>
      </c>
      <c r="M29" s="10" t="n">
        <f aca="false">E26-E24-B29</f>
        <v>15</v>
      </c>
      <c r="N29" s="10" t="n">
        <f aca="false">D26-D24-B29</f>
        <v>15</v>
      </c>
    </row>
    <row r="30" customFormat="false" ht="13.8" hidden="false" customHeight="false" outlineLevel="0" collapsed="false">
      <c r="A30" s="8" t="s">
        <v>33</v>
      </c>
      <c r="B30" s="8" t="n">
        <v>18</v>
      </c>
      <c r="C30" s="11"/>
      <c r="D30" s="11"/>
      <c r="E30" s="11"/>
      <c r="F30" s="11"/>
      <c r="G30" s="10" t="n">
        <f aca="false">D25</f>
        <v>54</v>
      </c>
      <c r="H30" s="10" t="n">
        <f aca="false">B30+G30</f>
        <v>72</v>
      </c>
      <c r="I30" s="10" t="n">
        <f aca="false">E26</f>
        <v>72</v>
      </c>
      <c r="J30" s="10" t="n">
        <f aca="false">I30-B30</f>
        <v>54</v>
      </c>
      <c r="K30" s="10" t="n">
        <f aca="false">I30-G30-B30</f>
        <v>0</v>
      </c>
      <c r="L30" s="10" t="n">
        <f aca="false">D26-E25-B30</f>
        <v>0</v>
      </c>
      <c r="M30" s="10" t="n">
        <f aca="false">E26-E25-B30</f>
        <v>0</v>
      </c>
      <c r="N30" s="10" t="n">
        <f aca="false">D26-D25-B30</f>
        <v>0</v>
      </c>
    </row>
    <row r="32" customFormat="false" ht="13.8" hidden="false" customHeight="false" outlineLevel="0" collapsed="false">
      <c r="A32" s="12" t="s">
        <v>34</v>
      </c>
      <c r="B32" s="12"/>
      <c r="C32" s="13" t="s">
        <v>35</v>
      </c>
      <c r="D32" s="13"/>
      <c r="E32" s="13" t="s">
        <v>36</v>
      </c>
      <c r="F32" s="13"/>
      <c r="G32" s="13" t="s">
        <v>37</v>
      </c>
      <c r="H32" s="13"/>
      <c r="I32" s="13" t="s">
        <v>38</v>
      </c>
      <c r="J32" s="13"/>
      <c r="K32" s="13" t="s">
        <v>39</v>
      </c>
      <c r="L32" s="13"/>
      <c r="M32" s="13" t="s">
        <v>40</v>
      </c>
      <c r="N32" s="13"/>
      <c r="O32" s="13" t="s">
        <v>41</v>
      </c>
      <c r="P32" s="13"/>
      <c r="Q32" s="13" t="s">
        <v>42</v>
      </c>
      <c r="R32" s="13"/>
      <c r="S32" s="13" t="s">
        <v>43</v>
      </c>
      <c r="T32" s="13"/>
      <c r="U32" s="13" t="s">
        <v>44</v>
      </c>
      <c r="V32" s="13"/>
      <c r="W32" s="13" t="s">
        <v>45</v>
      </c>
      <c r="X32" s="13"/>
      <c r="Y32" s="13" t="s">
        <v>46</v>
      </c>
      <c r="Z32" s="13"/>
      <c r="AA32" s="13" t="s">
        <v>47</v>
      </c>
      <c r="AB32" s="13"/>
    </row>
    <row r="33" customFormat="false" ht="13.8" hidden="false" customHeight="false" outlineLevel="0" collapsed="false">
      <c r="A33" s="14" t="s">
        <v>48</v>
      </c>
      <c r="B33" s="15" t="n">
        <f aca="false">B21</f>
        <v>19</v>
      </c>
      <c r="C33" s="15" t="s">
        <v>49</v>
      </c>
      <c r="D33" s="15" t="n">
        <f aca="false">B22</f>
        <v>10</v>
      </c>
      <c r="E33" s="15" t="s">
        <v>50</v>
      </c>
      <c r="F33" s="15" t="n">
        <f aca="false">B23</f>
        <v>35</v>
      </c>
      <c r="G33" s="15" t="s">
        <v>51</v>
      </c>
      <c r="H33" s="15" t="n">
        <f aca="false">B21+B25</f>
        <v>39</v>
      </c>
      <c r="I33" s="15" t="s">
        <v>52</v>
      </c>
      <c r="J33" s="15" t="n">
        <f aca="false">B22+B27</f>
        <v>32</v>
      </c>
      <c r="K33" s="15" t="s">
        <v>53</v>
      </c>
      <c r="L33" s="15" t="n">
        <f aca="false">B24</f>
        <v>18</v>
      </c>
      <c r="M33" s="15" t="s">
        <v>54</v>
      </c>
      <c r="N33" s="15" t="n">
        <f aca="false">B25</f>
        <v>20</v>
      </c>
      <c r="O33" s="15" t="s">
        <v>55</v>
      </c>
      <c r="P33" s="15" t="n">
        <f aca="false">B24+B29</f>
        <v>38</v>
      </c>
      <c r="Q33" s="15" t="s">
        <v>56</v>
      </c>
      <c r="R33" s="15" t="n">
        <f aca="false">B26</f>
        <v>9</v>
      </c>
      <c r="S33" s="15" t="s">
        <v>57</v>
      </c>
      <c r="T33" s="15" t="n">
        <f aca="false">B26+B28</f>
        <v>26</v>
      </c>
      <c r="U33" s="15" t="s">
        <v>58</v>
      </c>
      <c r="V33" s="15" t="n">
        <f aca="false">B27</f>
        <v>22</v>
      </c>
      <c r="W33" s="15" t="s">
        <v>59</v>
      </c>
      <c r="X33" s="15" t="n">
        <f aca="false">B28</f>
        <v>17</v>
      </c>
      <c r="Y33" s="15" t="s">
        <v>60</v>
      </c>
      <c r="Z33" s="15" t="n">
        <f aca="false">B29</f>
        <v>20</v>
      </c>
      <c r="AA33" s="15" t="s">
        <v>61</v>
      </c>
      <c r="AB33" s="15" t="n">
        <f aca="false">B30</f>
        <v>18</v>
      </c>
    </row>
    <row r="34" customFormat="false" ht="13.8" hidden="false" customHeight="false" outlineLevel="0" collapsed="false">
      <c r="E34" s="15" t="s">
        <v>62</v>
      </c>
      <c r="F34" s="15" t="n">
        <f aca="false">B21+B24</f>
        <v>37</v>
      </c>
      <c r="G34" s="15" t="s">
        <v>63</v>
      </c>
      <c r="H34" s="15" t="n">
        <f aca="false">B23+B28</f>
        <v>52</v>
      </c>
      <c r="I34" s="15" t="s">
        <v>64</v>
      </c>
      <c r="J34" s="15" t="n">
        <f aca="false">B23+B29</f>
        <v>55</v>
      </c>
      <c r="M34" s="16" t="s">
        <v>65</v>
      </c>
      <c r="N34" s="15" t="n">
        <f aca="false">B24+B28</f>
        <v>35</v>
      </c>
      <c r="O34" s="15" t="s">
        <v>66</v>
      </c>
      <c r="P34" s="15" t="n">
        <f aca="false">B25+B30</f>
        <v>38</v>
      </c>
      <c r="U34" s="15" t="s">
        <v>67</v>
      </c>
      <c r="V34" s="15" t="n">
        <f aca="false">B26+B29</f>
        <v>29</v>
      </c>
      <c r="Y34" s="15" t="s">
        <v>68</v>
      </c>
      <c r="Z34" s="15" t="n">
        <f aca="false">B28+B30</f>
        <v>35</v>
      </c>
    </row>
    <row r="35" customFormat="false" ht="13.8" hidden="false" customHeight="false" outlineLevel="0" collapsed="false">
      <c r="E35" s="15" t="s">
        <v>69</v>
      </c>
      <c r="F35" s="15" t="n">
        <f aca="false">B22+B26</f>
        <v>19</v>
      </c>
      <c r="G35" s="15" t="s">
        <v>70</v>
      </c>
      <c r="H35" s="15" t="n">
        <f aca="false">B21+B24+B28</f>
        <v>54</v>
      </c>
      <c r="I35" s="15" t="s">
        <v>71</v>
      </c>
      <c r="J35" s="15" t="n">
        <f aca="false">B21+B24+B29</f>
        <v>57</v>
      </c>
      <c r="O35" s="15" t="s">
        <v>72</v>
      </c>
      <c r="P35" s="15" t="n">
        <f aca="false">B24+B28+B30</f>
        <v>53</v>
      </c>
      <c r="U35" s="15" t="s">
        <v>73</v>
      </c>
      <c r="V35" s="15" t="n">
        <f aca="false">B26+B28+B30</f>
        <v>44</v>
      </c>
    </row>
    <row r="36" customFormat="false" ht="13.8" hidden="false" customHeight="false" outlineLevel="0" collapsed="false">
      <c r="G36" s="15" t="s">
        <v>74</v>
      </c>
      <c r="H36" s="15" t="n">
        <f aca="false">B22+B26+B28</f>
        <v>36</v>
      </c>
      <c r="I36" s="15" t="s">
        <v>75</v>
      </c>
      <c r="J36" s="15" t="n">
        <f aca="false">B22+B26+B29</f>
        <v>39</v>
      </c>
    </row>
    <row r="37" customFormat="false" ht="13.8" hidden="false" customHeight="false" outlineLevel="0" collapsed="false">
      <c r="I37" s="15" t="s">
        <v>76</v>
      </c>
      <c r="J37" s="15" t="n">
        <f aca="false">B21+B25+B30</f>
        <v>57</v>
      </c>
    </row>
    <row r="38" customFormat="false" ht="13.8" hidden="false" customHeight="false" outlineLevel="0" collapsed="false">
      <c r="I38" s="15" t="s">
        <v>77</v>
      </c>
      <c r="J38" s="15" t="n">
        <f aca="false">B23+B28+B30</f>
        <v>70</v>
      </c>
    </row>
    <row r="39" customFormat="false" ht="13.8" hidden="false" customHeight="false" outlineLevel="0" collapsed="false">
      <c r="I39" s="15" t="s">
        <v>78</v>
      </c>
      <c r="J39" s="15" t="n">
        <f aca="false">B21+B24+B28+B30</f>
        <v>72</v>
      </c>
    </row>
    <row r="40" customFormat="false" ht="13.8" hidden="false" customHeight="false" outlineLevel="0" collapsed="false">
      <c r="I40" s="15" t="s">
        <v>79</v>
      </c>
      <c r="J40" s="15" t="n">
        <f aca="false">B22+B26+B28+B30</f>
        <v>54</v>
      </c>
    </row>
    <row r="42" customFormat="false" ht="13.8" hidden="false" customHeight="false" outlineLevel="0" collapsed="false">
      <c r="A42" s="15" t="s">
        <v>80</v>
      </c>
      <c r="B42" s="17" t="n">
        <f aca="false">MAX(B33)</f>
        <v>19</v>
      </c>
      <c r="C42" s="15"/>
      <c r="D42" s="17" t="n">
        <f aca="false">MAX(D33)</f>
        <v>10</v>
      </c>
      <c r="E42" s="15"/>
      <c r="F42" s="17" t="n">
        <f aca="false">MAX(F33:F35)</f>
        <v>37</v>
      </c>
      <c r="G42" s="15"/>
      <c r="H42" s="17" t="n">
        <f aca="false">MAX(H33:H36)</f>
        <v>54</v>
      </c>
      <c r="I42" s="15"/>
      <c r="J42" s="17" t="n">
        <f aca="false">MAX(J33:J40)</f>
        <v>72</v>
      </c>
      <c r="K42" s="15"/>
      <c r="L42" s="17" t="n">
        <f aca="false">MAX(L33:L40)</f>
        <v>18</v>
      </c>
      <c r="M42" s="15"/>
      <c r="N42" s="17" t="n">
        <f aca="false">MAX(N33:N40)</f>
        <v>35</v>
      </c>
      <c r="O42" s="15"/>
      <c r="P42" s="17" t="n">
        <f aca="false">MAX(P33:P40)</f>
        <v>53</v>
      </c>
      <c r="Q42" s="15"/>
      <c r="R42" s="17" t="n">
        <f aca="false">MAX(R33:R40)</f>
        <v>9</v>
      </c>
      <c r="S42" s="15"/>
      <c r="T42" s="17" t="n">
        <f aca="false">MAX(T33:T40)</f>
        <v>26</v>
      </c>
      <c r="U42" s="15"/>
      <c r="V42" s="17" t="n">
        <f aca="false">MAX(V33:V40)</f>
        <v>44</v>
      </c>
      <c r="W42" s="15"/>
      <c r="X42" s="17" t="n">
        <f aca="false">MAX(X33:X40)</f>
        <v>17</v>
      </c>
      <c r="Y42" s="15"/>
      <c r="Z42" s="17" t="n">
        <f aca="false">MAX(Z33:Z40)</f>
        <v>35</v>
      </c>
      <c r="AA42" s="15"/>
      <c r="AB42" s="17" t="n">
        <f aca="false">MAX(AB33:AB40)</f>
        <v>18</v>
      </c>
    </row>
    <row r="43" customFormat="false" ht="13.8" hidden="false" customHeight="false" outlineLevel="0" collapsed="false">
      <c r="A43" s="18" t="s">
        <v>81</v>
      </c>
      <c r="B43" s="18" t="n">
        <f aca="false">MAX(B42:AB42)</f>
        <v>72</v>
      </c>
    </row>
    <row r="47" customFormat="false" ht="13.8" hidden="false" customHeight="false" outlineLevel="0" collapsed="false">
      <c r="A47" s="19" t="s">
        <v>82</v>
      </c>
      <c r="B47" s="19" t="s">
        <v>9</v>
      </c>
      <c r="C47" s="19" t="s">
        <v>83</v>
      </c>
      <c r="D47" s="20"/>
      <c r="E47" s="20"/>
    </row>
    <row r="48" customFormat="false" ht="13.8" hidden="false" customHeight="false" outlineLevel="0" collapsed="false">
      <c r="A48" s="21" t="n">
        <v>0</v>
      </c>
      <c r="B48" s="22" t="n">
        <v>19</v>
      </c>
      <c r="C48" s="19" t="n">
        <v>0</v>
      </c>
      <c r="D48" s="23" t="s">
        <v>84</v>
      </c>
      <c r="E48" s="23"/>
    </row>
    <row r="49" customFormat="false" ht="13.8" hidden="false" customHeight="false" outlineLevel="0" collapsed="false">
      <c r="A49" s="21" t="n">
        <v>0</v>
      </c>
      <c r="B49" s="22" t="n">
        <v>10</v>
      </c>
      <c r="C49" s="19" t="n">
        <v>18</v>
      </c>
      <c r="D49" s="23" t="s">
        <v>85</v>
      </c>
      <c r="E49" s="23"/>
    </row>
    <row r="50" customFormat="false" ht="13.8" hidden="false" customHeight="false" outlineLevel="0" collapsed="false">
      <c r="A50" s="21" t="n">
        <v>0</v>
      </c>
      <c r="B50" s="22" t="n">
        <v>35</v>
      </c>
      <c r="C50" s="19" t="n">
        <v>2</v>
      </c>
      <c r="D50" s="23" t="s">
        <v>85</v>
      </c>
      <c r="E50" s="23"/>
    </row>
    <row r="51" customFormat="false" ht="13.8" hidden="false" customHeight="false" outlineLevel="0" collapsed="false">
      <c r="A51" s="21" t="n">
        <v>19</v>
      </c>
      <c r="B51" s="22" t="n">
        <v>18</v>
      </c>
      <c r="C51" s="19" t="n">
        <v>0</v>
      </c>
      <c r="D51" s="23" t="s">
        <v>84</v>
      </c>
      <c r="E51" s="23"/>
    </row>
    <row r="52" customFormat="false" ht="13.8" hidden="false" customHeight="false" outlineLevel="0" collapsed="false">
      <c r="A52" s="21" t="n">
        <v>19</v>
      </c>
      <c r="B52" s="22" t="n">
        <v>20</v>
      </c>
      <c r="C52" s="19" t="n">
        <v>15</v>
      </c>
      <c r="D52" s="23" t="s">
        <v>85</v>
      </c>
      <c r="E52" s="23"/>
    </row>
    <row r="53" customFormat="false" ht="13.8" hidden="false" customHeight="false" outlineLevel="0" collapsed="false">
      <c r="A53" s="21" t="n">
        <v>10</v>
      </c>
      <c r="B53" s="22" t="n">
        <v>9</v>
      </c>
      <c r="C53" s="19" t="n">
        <v>0</v>
      </c>
      <c r="D53" s="23" t="s">
        <v>84</v>
      </c>
      <c r="E53" s="23"/>
    </row>
    <row r="54" customFormat="false" ht="13.8" hidden="false" customHeight="false" outlineLevel="0" collapsed="false">
      <c r="A54" s="21" t="n">
        <v>10</v>
      </c>
      <c r="B54" s="22" t="n">
        <v>22</v>
      </c>
      <c r="C54" s="19" t="n">
        <v>22</v>
      </c>
      <c r="D54" s="23" t="s">
        <v>85</v>
      </c>
      <c r="E54" s="23"/>
    </row>
    <row r="55" customFormat="false" ht="13.8" hidden="false" customHeight="false" outlineLevel="0" collapsed="false">
      <c r="A55" s="21" t="n">
        <v>37</v>
      </c>
      <c r="B55" s="22" t="n">
        <v>17</v>
      </c>
      <c r="C55" s="19" t="n">
        <v>0</v>
      </c>
      <c r="D55" s="23" t="s">
        <v>84</v>
      </c>
      <c r="E55" s="23"/>
    </row>
    <row r="56" customFormat="false" ht="13.8" hidden="false" customHeight="false" outlineLevel="0" collapsed="false">
      <c r="A56" s="21" t="n">
        <v>37</v>
      </c>
      <c r="B56" s="22" t="n">
        <v>20</v>
      </c>
      <c r="C56" s="19" t="n">
        <v>15</v>
      </c>
      <c r="D56" s="23" t="s">
        <v>85</v>
      </c>
      <c r="E56" s="23"/>
    </row>
    <row r="57" customFormat="false" ht="13.8" hidden="false" customHeight="false" outlineLevel="0" collapsed="false">
      <c r="A57" s="21" t="n">
        <v>54</v>
      </c>
      <c r="B57" s="22" t="n">
        <v>18</v>
      </c>
      <c r="C57" s="19" t="n">
        <v>0</v>
      </c>
      <c r="D57" s="23" t="s">
        <v>84</v>
      </c>
      <c r="E57" s="23"/>
    </row>
    <row r="62" customFormat="false" ht="14.25" hidden="false" customHeight="true" outlineLevel="0" collapsed="false">
      <c r="A62" s="25" t="s">
        <v>89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customFormat="false" ht="13.8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customFormat="false" ht="13.8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customFormat="false" ht="13.8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customFormat="false" ht="13.8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customFormat="false" ht="13.8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customFormat="false" ht="13.8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customFormat="false" ht="13.8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customFormat="false" ht="13.8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customFormat="false" ht="13.8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customFormat="false" ht="13.8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customFormat="false" ht="13.8" hidden="false" customHeight="tru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customFormat="false" ht="13.8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customFormat="false" ht="13.8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customFormat="false" ht="13.8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customFormat="false" ht="13.8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customFormat="false" ht="13.8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customFormat="false" ht="13.8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customFormat="false" ht="13.8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customFormat="false" ht="13.8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customFormat="false" ht="13.8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customFormat="false" ht="13.8" hidden="false" customHeight="false" outlineLevel="0" collapsed="false">
      <c r="A83" s="35"/>
      <c r="B83" s="18"/>
    </row>
    <row r="85" customFormat="false" ht="13.8" hidden="false" customHeight="true" outlineLevel="0" collapsed="false">
      <c r="A85" s="36" t="s">
        <v>9</v>
      </c>
      <c r="B85" s="36" t="n">
        <v>10</v>
      </c>
      <c r="C85" s="36" t="n">
        <v>13</v>
      </c>
      <c r="D85" s="36" t="n">
        <v>24</v>
      </c>
      <c r="E85" s="36" t="n">
        <v>9</v>
      </c>
      <c r="F85" s="36" t="n">
        <v>11</v>
      </c>
      <c r="G85" s="36" t="n">
        <v>17</v>
      </c>
      <c r="H85" s="36" t="n">
        <v>10</v>
      </c>
      <c r="I85" s="36" t="n">
        <v>15</v>
      </c>
      <c r="J85" s="36" t="n">
        <v>15</v>
      </c>
      <c r="K85" s="36" t="n">
        <v>20</v>
      </c>
      <c r="L85" s="37" t="s">
        <v>8</v>
      </c>
      <c r="M85" s="37"/>
      <c r="N85" s="38"/>
    </row>
    <row r="86" customFormat="false" ht="13.8" hidden="false" customHeight="false" outlineLevel="0" collapsed="false">
      <c r="A86" s="36" t="s">
        <v>10</v>
      </c>
      <c r="B86" s="36" t="n">
        <v>16</v>
      </c>
      <c r="C86" s="36" t="n">
        <v>5</v>
      </c>
      <c r="D86" s="36" t="n">
        <v>25</v>
      </c>
      <c r="E86" s="36" t="n">
        <v>13</v>
      </c>
      <c r="F86" s="36" t="n">
        <v>15</v>
      </c>
      <c r="G86" s="36" t="n">
        <v>6</v>
      </c>
      <c r="H86" s="36" t="n">
        <v>17</v>
      </c>
      <c r="I86" s="36" t="n">
        <v>13</v>
      </c>
      <c r="J86" s="36" t="n">
        <v>16</v>
      </c>
      <c r="K86" s="36" t="n">
        <v>14</v>
      </c>
      <c r="L86" s="37"/>
      <c r="M86" s="37"/>
      <c r="N86" s="38"/>
    </row>
    <row r="87" customFormat="false" ht="13.8" hidden="false" customHeight="false" outlineLevel="0" collapsed="false">
      <c r="A87" s="36" t="s">
        <v>11</v>
      </c>
      <c r="B87" s="36" t="n">
        <v>0.08</v>
      </c>
      <c r="C87" s="36" t="n">
        <v>0.25</v>
      </c>
      <c r="D87" s="36" t="n">
        <v>0.1</v>
      </c>
      <c r="E87" s="36" t="n">
        <v>0.15</v>
      </c>
      <c r="F87" s="36" t="n">
        <v>0.3</v>
      </c>
      <c r="G87" s="36" t="n">
        <v>0.2</v>
      </c>
      <c r="H87" s="36" t="n">
        <v>0.08</v>
      </c>
      <c r="I87" s="36" t="n">
        <v>0.4</v>
      </c>
      <c r="J87" s="36" t="n">
        <v>0.2</v>
      </c>
      <c r="K87" s="36" t="n">
        <v>0.1</v>
      </c>
      <c r="L87" s="39" t="n">
        <v>147</v>
      </c>
      <c r="M87" s="39"/>
      <c r="N87" s="38"/>
    </row>
    <row r="88" customFormat="false" ht="13.8" hidden="false" customHeight="false" outlineLevel="0" collapsed="false">
      <c r="A88" s="36" t="s">
        <v>90</v>
      </c>
      <c r="B88" s="36" t="n">
        <v>16</v>
      </c>
      <c r="C88" s="36" t="n">
        <v>9</v>
      </c>
      <c r="D88" s="36" t="n">
        <v>24</v>
      </c>
      <c r="E88" s="36" t="n">
        <v>24</v>
      </c>
      <c r="F88" s="36" t="n">
        <v>39</v>
      </c>
      <c r="G88" s="36" t="n">
        <v>24</v>
      </c>
      <c r="H88" s="36" t="n">
        <v>19</v>
      </c>
      <c r="I88" s="36" t="n">
        <v>39</v>
      </c>
      <c r="J88" s="36" t="n">
        <v>39</v>
      </c>
      <c r="K88" s="36" t="n">
        <v>56</v>
      </c>
      <c r="L88" s="39"/>
      <c r="M88" s="39"/>
      <c r="N88" s="38"/>
    </row>
    <row r="89" customFormat="false" ht="13.8" hidden="false" customHeight="false" outlineLevel="0" collapsed="false">
      <c r="A89" s="36" t="s">
        <v>91</v>
      </c>
      <c r="B89" s="36" t="n">
        <v>0</v>
      </c>
      <c r="C89" s="36" t="n">
        <v>0</v>
      </c>
      <c r="D89" s="36" t="n">
        <v>0</v>
      </c>
      <c r="E89" s="36" t="n">
        <v>15</v>
      </c>
      <c r="F89" s="36" t="n">
        <v>28</v>
      </c>
      <c r="G89" s="36" t="n">
        <v>9</v>
      </c>
      <c r="H89" s="36" t="n">
        <v>9</v>
      </c>
      <c r="I89" s="36" t="n">
        <v>24</v>
      </c>
      <c r="J89" s="36" t="n">
        <v>24</v>
      </c>
      <c r="K89" s="36" t="n">
        <v>39</v>
      </c>
      <c r="L89" s="39"/>
      <c r="M89" s="39"/>
      <c r="N89" s="38"/>
    </row>
    <row r="90" customFormat="false" ht="13.8" hidden="false" customHeight="false" outlineLevel="0" collapsed="false">
      <c r="A90" s="36" t="s">
        <v>92</v>
      </c>
      <c r="B90" s="36" t="n">
        <f aca="false">B88-B89</f>
        <v>16</v>
      </c>
      <c r="C90" s="36" t="n">
        <v>10</v>
      </c>
      <c r="D90" s="36" t="n">
        <v>29</v>
      </c>
      <c r="E90" s="36" t="n">
        <v>13</v>
      </c>
      <c r="F90" s="36" t="n">
        <v>20</v>
      </c>
      <c r="G90" s="36" t="n">
        <v>9</v>
      </c>
      <c r="H90" s="36" t="n">
        <v>22</v>
      </c>
      <c r="I90" s="36" t="n">
        <v>13</v>
      </c>
      <c r="J90" s="36" t="n">
        <v>20</v>
      </c>
      <c r="K90" s="36" t="n">
        <v>14</v>
      </c>
      <c r="L90" s="39"/>
      <c r="M90" s="39"/>
      <c r="N90" s="38"/>
    </row>
    <row r="91" customFormat="false" ht="13.8" hidden="false" customHeight="false" outlineLevel="0" collapsed="false">
      <c r="A91" s="36" t="s">
        <v>93</v>
      </c>
      <c r="B91" s="36" t="n">
        <v>0</v>
      </c>
      <c r="C91" s="36" t="n">
        <v>16</v>
      </c>
      <c r="D91" s="36" t="n">
        <v>0</v>
      </c>
      <c r="E91" s="36" t="n">
        <v>0</v>
      </c>
      <c r="F91" s="36" t="n">
        <v>0</v>
      </c>
      <c r="G91" s="36" t="n">
        <v>10</v>
      </c>
      <c r="H91" s="36" t="n">
        <v>0</v>
      </c>
      <c r="I91" s="36" t="n">
        <v>0</v>
      </c>
      <c r="J91" s="36" t="n">
        <v>0</v>
      </c>
      <c r="K91" s="36" t="n">
        <v>29.9999999999996</v>
      </c>
      <c r="L91" s="39"/>
      <c r="M91" s="39"/>
      <c r="N91" s="38"/>
    </row>
    <row r="92" customFormat="false" ht="13.8" hidden="false" customHeight="false" outlineLevel="0" collapsed="false">
      <c r="A92" s="36" t="s">
        <v>94</v>
      </c>
      <c r="B92" s="36" t="n">
        <v>16</v>
      </c>
      <c r="C92" s="36" t="n">
        <v>10</v>
      </c>
      <c r="D92" s="36" t="n">
        <v>29</v>
      </c>
      <c r="E92" s="36" t="n">
        <v>13</v>
      </c>
      <c r="F92" s="36" t="n">
        <v>20</v>
      </c>
      <c r="G92" s="36" t="n">
        <v>9</v>
      </c>
      <c r="H92" s="36" t="n">
        <v>22</v>
      </c>
      <c r="I92" s="36" t="n">
        <v>13</v>
      </c>
      <c r="J92" s="36" t="n">
        <v>20</v>
      </c>
      <c r="K92" s="36" t="n">
        <v>14</v>
      </c>
      <c r="L92" s="39"/>
      <c r="M92" s="39"/>
      <c r="N92" s="38"/>
    </row>
    <row r="93" customFormat="false" ht="13.8" hidden="false" customHeight="false" outlineLevel="0" collapsed="false">
      <c r="A93" s="36" t="s">
        <v>95</v>
      </c>
      <c r="B93" s="36" t="n">
        <f aca="false">B90</f>
        <v>16</v>
      </c>
      <c r="C93" s="36" t="n">
        <f aca="false">C90</f>
        <v>10</v>
      </c>
      <c r="D93" s="36" t="n">
        <f aca="false">D90</f>
        <v>29</v>
      </c>
      <c r="E93" s="36" t="n">
        <f aca="false">E90</f>
        <v>13</v>
      </c>
      <c r="F93" s="36" t="n">
        <f aca="false">F90</f>
        <v>20</v>
      </c>
      <c r="G93" s="36" t="n">
        <f aca="false">G90</f>
        <v>9</v>
      </c>
      <c r="H93" s="36" t="n">
        <f aca="false">H90</f>
        <v>22</v>
      </c>
      <c r="I93" s="36" t="n">
        <f aca="false">I90</f>
        <v>13</v>
      </c>
      <c r="J93" s="36" t="n">
        <f aca="false">J90</f>
        <v>20</v>
      </c>
      <c r="K93" s="36" t="n">
        <f aca="false">K90</f>
        <v>14</v>
      </c>
      <c r="L93" s="39"/>
      <c r="M93" s="39"/>
      <c r="N93" s="38"/>
    </row>
    <row r="94" customFormat="false" ht="13.8" hidden="false" customHeight="false" outlineLevel="0" collapsed="false">
      <c r="A94" s="40" t="s">
        <v>96</v>
      </c>
      <c r="B94" s="40" t="n">
        <v>147</v>
      </c>
      <c r="C94" s="41"/>
      <c r="D94" s="41"/>
      <c r="E94" s="41"/>
      <c r="F94" s="41"/>
      <c r="G94" s="41"/>
      <c r="H94" s="41"/>
      <c r="I94" s="41"/>
      <c r="J94" s="41"/>
      <c r="K94" s="41"/>
      <c r="L94" s="39"/>
      <c r="M94" s="39"/>
      <c r="N94" s="38"/>
    </row>
  </sheetData>
  <mergeCells count="33">
    <mergeCell ref="A5:D5"/>
    <mergeCell ref="A9:C10"/>
    <mergeCell ref="A13:A14"/>
    <mergeCell ref="B13:K13"/>
    <mergeCell ref="L13:M14"/>
    <mergeCell ref="L15:M17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A62:N82"/>
    <mergeCell ref="L85:M86"/>
    <mergeCell ref="L87:M9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LibreOffice/7.4.0.3$Linux_X86_64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Evgenia Kr</dc:creator>
  <dc:description/>
  <dc:language>en-US</dc:language>
  <cp:lastModifiedBy/>
  <dcterms:modified xsi:type="dcterms:W3CDTF">2022-11-22T22:29:26Z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