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<sst xmlns="http://schemas.openxmlformats.org/spreadsheetml/2006/main" count="70" uniqueCount="30">
  <si>
    <t xml:space="preserve">f (х) = х^2 - 7х + 1</t>
  </si>
  <si>
    <t xml:space="preserve">Метод пассивного поиска</t>
  </si>
  <si>
    <t xml:space="preserve">номер отсчёта</t>
  </si>
  <si>
    <t xml:space="preserve">x</t>
  </si>
  <si>
    <t xml:space="preserve">f(x)</t>
  </si>
  <si>
    <t xml:space="preserve">Минимум:</t>
  </si>
  <si>
    <t xml:space="preserve">Метод дихотомии</t>
  </si>
  <si>
    <t xml:space="preserve">Эпсилон</t>
  </si>
  <si>
    <t xml:space="preserve">Итерация</t>
  </si>
  <si>
    <t xml:space="preserve">x1</t>
  </si>
  <si>
    <t xml:space="preserve">x2</t>
  </si>
  <si>
    <t xml:space="preserve">f1</t>
  </si>
  <si>
    <t xml:space="preserve">      &lt;        &gt;</t>
  </si>
  <si>
    <t xml:space="preserve">f2</t>
  </si>
  <si>
    <t xml:space="preserve">a</t>
  </si>
  <si>
    <t xml:space="preserve">b</t>
  </si>
  <si>
    <t xml:space="preserve">-</t>
  </si>
  <si>
    <t xml:space="preserve">Отрезок локализации: </t>
  </si>
  <si>
    <t xml:space="preserve">от</t>
  </si>
  <si>
    <t xml:space="preserve">до</t>
  </si>
  <si>
    <t xml:space="preserve">точки:</t>
  </si>
  <si>
    <t xml:space="preserve">ф-я:</t>
  </si>
  <si>
    <t xml:space="preserve">Метод Фибоначчи</t>
  </si>
  <si>
    <t xml:space="preserve">ограничение на е</t>
  </si>
  <si>
    <t xml:space="preserve">e</t>
  </si>
  <si>
    <t xml:space="preserve">Числа Ф.</t>
  </si>
  <si>
    <t xml:space="preserve">Точка</t>
  </si>
  <si>
    <t xml:space="preserve">Метод золого сечения</t>
  </si>
  <si>
    <t xml:space="preserve">Ф1</t>
  </si>
  <si>
    <t xml:space="preserve">Ф2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</si>
</sst>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40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N56" activeCellId="0" sqref="N5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11.53"/>
    <col collapsed="false" customWidth="true" hidden="false" outlineLevel="0" max="7" min="7" style="0" width="8.9"/>
    <col collapsed="false" customWidth="true" hidden="false" outlineLevel="0" max="19" min="19" style="0" width="10.47"/>
    <col collapsed="false" customWidth="true" hidden="false" outlineLevel="0" max="20" min="20" style="0" width="11.0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</row>
    <row r="2" customFormat="false" ht="17.35" hidden="false" customHeight="false" outlineLevel="0" collapsed="false">
      <c r="A2" s="1"/>
      <c r="B2" s="1"/>
      <c r="C2" s="1"/>
      <c r="D2" s="1"/>
      <c r="G2" s="2" t="s">
        <v>1</v>
      </c>
      <c r="H2" s="2"/>
      <c r="I2" s="2"/>
      <c r="J2" s="2"/>
    </row>
    <row r="4" customFormat="false" ht="14.25" hidden="false" customHeight="false" outlineLevel="0" collapsed="false">
      <c r="A4" s="0" t="s">
        <v>2</v>
      </c>
      <c r="B4" s="0" t="n">
        <v>1</v>
      </c>
      <c r="C4" s="0" t="n">
        <v>3</v>
      </c>
      <c r="D4" s="0" t="n">
        <v>5</v>
      </c>
      <c r="E4" s="0" t="n">
        <v>7</v>
      </c>
      <c r="F4" s="0" t="n">
        <v>9</v>
      </c>
      <c r="G4" s="0" t="n">
        <v>11</v>
      </c>
      <c r="H4" s="0" t="n">
        <v>13</v>
      </c>
      <c r="I4" s="0" t="n">
        <v>15</v>
      </c>
      <c r="J4" s="0" t="n">
        <v>2</v>
      </c>
      <c r="K4" s="0" t="n">
        <v>4</v>
      </c>
      <c r="L4" s="0" t="n">
        <v>6</v>
      </c>
      <c r="M4" s="0" t="n">
        <v>8</v>
      </c>
      <c r="N4" s="0" t="n">
        <v>10</v>
      </c>
      <c r="O4" s="0" t="n">
        <v>12</v>
      </c>
      <c r="P4" s="0" t="n">
        <v>14</v>
      </c>
      <c r="Q4" s="0" t="n">
        <v>16</v>
      </c>
    </row>
    <row r="5" customFormat="false" ht="13.8" hidden="false" customHeight="false" outlineLevel="0" collapsed="false">
      <c r="A5" s="0" t="s">
        <v>3</v>
      </c>
      <c r="B5" s="0" t="n">
        <f aca="false">8/9*((B4+1)/2) + 0.05</f>
        <v>0.938888888888889</v>
      </c>
      <c r="C5" s="0" t="n">
        <f aca="false">8/9*((C4+1)/2) + 0.05</f>
        <v>1.82777777777778</v>
      </c>
      <c r="D5" s="0" t="n">
        <f aca="false">8/9*((D4+1)/2) + 0.05</f>
        <v>2.71666666666667</v>
      </c>
      <c r="E5" s="0" t="n">
        <f aca="false">8/9*((E4+1)/2) + 0.05</f>
        <v>3.60555555555556</v>
      </c>
      <c r="F5" s="0" t="n">
        <f aca="false">8/9*((F4+1)/2) + 0.05</f>
        <v>4.49444444444444</v>
      </c>
      <c r="G5" s="0" t="n">
        <f aca="false">8/9*((G4+1)/2) + 0.05</f>
        <v>5.38333333333333</v>
      </c>
      <c r="H5" s="0" t="n">
        <f aca="false">8/9*((H4+1)/2) + 0.05</f>
        <v>6.27222222222222</v>
      </c>
      <c r="I5" s="0" t="n">
        <f aca="false">8/9*((I4+1)/2) + 0.05</f>
        <v>7.16111111111111</v>
      </c>
      <c r="J5" s="0" t="n">
        <f aca="false">8/9*J4/2 - 0.05</f>
        <v>0.838888888888889</v>
      </c>
      <c r="K5" s="0" t="n">
        <f aca="false">8/9*K4/2 - 0.05</f>
        <v>1.72777777777778</v>
      </c>
      <c r="L5" s="0" t="n">
        <f aca="false">8/9*L4/2 - 0.05</f>
        <v>2.61666666666667</v>
      </c>
      <c r="M5" s="0" t="n">
        <f aca="false">8/9*M4/2 - 0.05</f>
        <v>3.50555555555556</v>
      </c>
      <c r="N5" s="0" t="n">
        <f aca="false">8/9*N4/2 - 0.05</f>
        <v>4.39444444444445</v>
      </c>
      <c r="O5" s="0" t="n">
        <f aca="false">8/9*O4/2 - 0.05</f>
        <v>5.28333333333333</v>
      </c>
      <c r="P5" s="0" t="n">
        <f aca="false">8/9*P4/2 - 0.05</f>
        <v>6.17222222222222</v>
      </c>
      <c r="Q5" s="0" t="n">
        <f aca="false">8/9*Q4/2 - 0.05</f>
        <v>7.06111111111111</v>
      </c>
    </row>
    <row r="6" customFormat="false" ht="13.8" hidden="false" customHeight="false" outlineLevel="0" collapsed="false">
      <c r="A6" s="0" t="s">
        <v>4</v>
      </c>
      <c r="B6" s="0" t="n">
        <f aca="false">B5*B5-7*B5+1</f>
        <v>-4.69070987654321</v>
      </c>
      <c r="C6" s="0" t="n">
        <f aca="false">C5*C5-7*C5+1</f>
        <v>-8.45367283950617</v>
      </c>
      <c r="D6" s="0" t="n">
        <f aca="false">D5*D5-7*D5+1</f>
        <v>-10.6363888888889</v>
      </c>
      <c r="E6" s="0" t="n">
        <f aca="false">E5*E5-7*E5+1</f>
        <v>-11.2388580246914</v>
      </c>
      <c r="F6" s="0" t="n">
        <f aca="false">F5*F5-7*F5+1</f>
        <v>-10.2610802469136</v>
      </c>
      <c r="G6" s="0" t="n">
        <f aca="false">G5*G5-7*G5+1</f>
        <v>-7.70305555555556</v>
      </c>
      <c r="H6" s="0" t="n">
        <f aca="false">H5*H5-7*H5+1</f>
        <v>-3.56478395061729</v>
      </c>
      <c r="I6" s="0" t="n">
        <f aca="false">I5*I5-7*I5+1</f>
        <v>2.15373456790123</v>
      </c>
      <c r="J6" s="0" t="n">
        <f aca="false">J5*J5-7*J5+1</f>
        <v>-4.16848765432099</v>
      </c>
      <c r="K6" s="0" t="n">
        <f aca="false">K5*K5-7*K5+1</f>
        <v>-8.10922839506173</v>
      </c>
      <c r="L6" s="0" t="n">
        <f aca="false">L5*L5-7*L5+1</f>
        <v>-10.4697222222222</v>
      </c>
      <c r="M6" s="0" t="n">
        <f aca="false">M5*M5-7*M5+1</f>
        <v>-11.2499691358025</v>
      </c>
      <c r="N6" s="0" t="n">
        <f aca="false">N5*N5-7*N5+1</f>
        <v>-10.4499691358025</v>
      </c>
      <c r="O6" s="0" t="n">
        <f aca="false">O5*O5-7*O5+1</f>
        <v>-8.06972222222223</v>
      </c>
      <c r="P6" s="0" t="n">
        <f aca="false">P5*P5-7*P5+1</f>
        <v>-4.10922839506173</v>
      </c>
      <c r="Q6" s="0" t="n">
        <f aca="false">Q5*Q5-7*Q5+1</f>
        <v>1.43151234567901</v>
      </c>
      <c r="T6" s="0" t="s">
        <v>5</v>
      </c>
      <c r="U6" s="0" t="n">
        <f aca="false">MIN(B6:Q6)</f>
        <v>-11.2499691358025</v>
      </c>
    </row>
    <row r="9" customFormat="false" ht="14.25" hidden="false" customHeight="false" outlineLevel="0" collapsed="false">
      <c r="B9" s="0" t="n">
        <v>1</v>
      </c>
      <c r="C9" s="0" t="n">
        <v>2</v>
      </c>
      <c r="D9" s="0" t="n">
        <v>3</v>
      </c>
      <c r="E9" s="0" t="n">
        <v>4</v>
      </c>
      <c r="F9" s="0" t="n">
        <v>5</v>
      </c>
      <c r="G9" s="0" t="n">
        <v>6</v>
      </c>
      <c r="H9" s="0" t="n">
        <v>7</v>
      </c>
      <c r="I9" s="0" t="n">
        <v>8</v>
      </c>
      <c r="J9" s="0" t="n">
        <v>9</v>
      </c>
      <c r="K9" s="0" t="n">
        <v>10</v>
      </c>
      <c r="L9" s="0" t="n">
        <v>11</v>
      </c>
      <c r="M9" s="0" t="n">
        <v>12</v>
      </c>
      <c r="N9" s="0" t="n">
        <v>13</v>
      </c>
      <c r="O9" s="0" t="n">
        <v>14</v>
      </c>
      <c r="P9" s="0" t="n">
        <v>15</v>
      </c>
      <c r="Q9" s="0" t="n">
        <v>16</v>
      </c>
      <c r="R9" s="0" t="n">
        <v>17</v>
      </c>
    </row>
    <row r="10" customFormat="false" ht="14.25" hidden="false" customHeight="false" outlineLevel="0" collapsed="false">
      <c r="A10" s="0" t="s">
        <v>3</v>
      </c>
      <c r="B10" s="0" t="n">
        <f aca="false">4/9*B9</f>
        <v>0.444444444444444</v>
      </c>
      <c r="C10" s="0" t="n">
        <f aca="false">4/9*C9</f>
        <v>0.888888888888889</v>
      </c>
      <c r="D10" s="0" t="n">
        <f aca="false">4/9*D9</f>
        <v>1.33333333333333</v>
      </c>
      <c r="E10" s="0" t="n">
        <f aca="false">4/9*E9</f>
        <v>1.77777777777778</v>
      </c>
      <c r="F10" s="0" t="n">
        <f aca="false">4/9*F9</f>
        <v>2.22222222222222</v>
      </c>
      <c r="G10" s="0" t="n">
        <f aca="false">4/9*G9</f>
        <v>2.66666666666667</v>
      </c>
      <c r="H10" s="0" t="n">
        <f aca="false">4/9*H9</f>
        <v>3.11111111111111</v>
      </c>
      <c r="I10" s="0" t="n">
        <f aca="false">4/9*I9</f>
        <v>3.55555555555556</v>
      </c>
      <c r="J10" s="0" t="n">
        <f aca="false">4/9*J9</f>
        <v>4</v>
      </c>
      <c r="K10" s="0" t="n">
        <f aca="false">4/9*K9</f>
        <v>4.44444444444445</v>
      </c>
      <c r="L10" s="0" t="n">
        <f aca="false">4/9*L9</f>
        <v>4.88888888888889</v>
      </c>
      <c r="M10" s="0" t="n">
        <f aca="false">4/9*M9</f>
        <v>5.33333333333333</v>
      </c>
      <c r="N10" s="0" t="n">
        <f aca="false">4/9*N9</f>
        <v>5.77777777777778</v>
      </c>
      <c r="O10" s="0" t="n">
        <f aca="false">4/9*O9</f>
        <v>6.22222222222222</v>
      </c>
      <c r="P10" s="0" t="n">
        <f aca="false">4/9*P9</f>
        <v>6.66666666666667</v>
      </c>
      <c r="Q10" s="0" t="n">
        <f aca="false">4/9*Q9</f>
        <v>7.11111111111111</v>
      </c>
      <c r="R10" s="0" t="n">
        <f aca="false">4/9*R9</f>
        <v>7.55555555555556</v>
      </c>
      <c r="T10" s="0" t="s">
        <v>5</v>
      </c>
      <c r="U10" s="0" t="n">
        <f aca="false">MIN(B11:R11)</f>
        <v>-11.2469135802469</v>
      </c>
    </row>
    <row r="11" customFormat="false" ht="14.25" hidden="false" customHeight="false" outlineLevel="0" collapsed="false">
      <c r="A11" s="0" t="s">
        <v>4</v>
      </c>
      <c r="B11" s="0" t="n">
        <f aca="false">B10*B10-7*B10+1</f>
        <v>-1.91358024691358</v>
      </c>
      <c r="C11" s="0" t="n">
        <f aca="false">C10*C10-7*C10+1</f>
        <v>-4.4320987654321</v>
      </c>
      <c r="D11" s="0" t="n">
        <f aca="false">D10*D10-7*D10+1</f>
        <v>-6.55555555555555</v>
      </c>
      <c r="E11" s="0" t="n">
        <f aca="false">E10*E10-7*E10+1</f>
        <v>-8.28395061728395</v>
      </c>
      <c r="F11" s="0" t="n">
        <f aca="false">F10*F10-7*F10+1</f>
        <v>-9.61728395061729</v>
      </c>
      <c r="G11" s="0" t="n">
        <f aca="false">G10*G10-7*G10+1</f>
        <v>-10.5555555555556</v>
      </c>
      <c r="H11" s="0" t="n">
        <f aca="false">H10*H10-7*H10+1</f>
        <v>-11.0987654320988</v>
      </c>
      <c r="I11" s="0" t="n">
        <f aca="false">I10*I10-7*I10+1</f>
        <v>-11.2469135802469</v>
      </c>
      <c r="J11" s="0" t="n">
        <f aca="false">J10*J10-7*J10+1</f>
        <v>-11</v>
      </c>
      <c r="K11" s="0" t="n">
        <f aca="false">K10*K10-7*K10+1</f>
        <v>-10.358024691358</v>
      </c>
      <c r="L11" s="0" t="n">
        <f aca="false">L10*L10-7*L10+1</f>
        <v>-9.32098765432099</v>
      </c>
      <c r="M11" s="0" t="n">
        <f aca="false">M10*M10-7*M10+1</f>
        <v>-7.88888888888889</v>
      </c>
      <c r="N11" s="0" t="n">
        <f aca="false">N10*N10-7*N10+1</f>
        <v>-6.06172839506173</v>
      </c>
      <c r="O11" s="0" t="n">
        <f aca="false">O10*O10-7*O10+1</f>
        <v>-3.83950617283951</v>
      </c>
      <c r="P11" s="0" t="n">
        <f aca="false">P10*P10-7*P10+1</f>
        <v>-1.22222222222223</v>
      </c>
      <c r="Q11" s="0" t="n">
        <f aca="false">Q10*Q10-7*Q10+1</f>
        <v>1.79012345679013</v>
      </c>
      <c r="R11" s="0" t="n">
        <f aca="false">R10*R10-7*R10+1</f>
        <v>5.19753086419753</v>
      </c>
    </row>
    <row r="24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8" hidden="false" customHeight="false" outlineLevel="0" collapsed="false">
      <c r="G28" s="2" t="s">
        <v>6</v>
      </c>
      <c r="H28" s="2"/>
      <c r="I28" s="2"/>
      <c r="J28" s="2"/>
    </row>
    <row r="29" customFormat="false" ht="13.8" hidden="false" customHeight="false" outlineLevel="0" collapsed="false"/>
    <row r="30" customFormat="false" ht="13.8" hidden="false" customHeight="false" outlineLevel="0" collapsed="false">
      <c r="E30" s="0" t="s">
        <v>7</v>
      </c>
      <c r="F30" s="0" t="n">
        <v>0.1</v>
      </c>
    </row>
    <row r="31" customFormat="false" ht="13.8" hidden="false" customHeight="false" outlineLevel="0" collapsed="false">
      <c r="B31" s="3" t="s">
        <v>8</v>
      </c>
      <c r="C31" s="3" t="s">
        <v>9</v>
      </c>
      <c r="D31" s="3" t="s">
        <v>10</v>
      </c>
      <c r="E31" s="3" t="s">
        <v>11</v>
      </c>
      <c r="F31" s="3" t="s">
        <v>12</v>
      </c>
      <c r="G31" s="3" t="s">
        <v>13</v>
      </c>
      <c r="H31" s="3" t="s">
        <v>14</v>
      </c>
      <c r="I31" s="3" t="s">
        <v>15</v>
      </c>
    </row>
    <row r="32" customFormat="false" ht="13.8" hidden="false" customHeight="false" outlineLevel="0" collapsed="false">
      <c r="B32" s="3" t="n">
        <v>0</v>
      </c>
      <c r="C32" s="4" t="s">
        <v>16</v>
      </c>
      <c r="D32" s="4" t="s">
        <v>16</v>
      </c>
      <c r="E32" s="3" t="s">
        <v>16</v>
      </c>
      <c r="F32" s="3" t="s">
        <v>16</v>
      </c>
      <c r="G32" s="3" t="s">
        <v>16</v>
      </c>
      <c r="H32" s="3" t="n">
        <v>0</v>
      </c>
      <c r="I32" s="3" t="n">
        <v>8</v>
      </c>
    </row>
    <row r="33" customFormat="false" ht="13.8" hidden="false" customHeight="false" outlineLevel="0" collapsed="false">
      <c r="B33" s="3" t="n">
        <v>1</v>
      </c>
      <c r="C33" s="5" t="n">
        <f aca="false">1/2 *(H32 +I32)-$F$30/2</f>
        <v>3.95</v>
      </c>
      <c r="D33" s="5" t="n">
        <f aca="false">1/2*(H32+I32)+$F$30/2</f>
        <v>4.05</v>
      </c>
      <c r="E33" s="6" t="n">
        <f aca="false">C33*C33-7*C33+1</f>
        <v>-11.0475</v>
      </c>
      <c r="F33" s="6" t="str">
        <f aca="false">IF(E33&lt;G33,"&lt;","&gt;")</f>
        <v>&lt;</v>
      </c>
      <c r="G33" s="6" t="n">
        <f aca="false">D33*D33-7*D33+1</f>
        <v>-10.9475</v>
      </c>
      <c r="H33" s="6" t="n">
        <f aca="false">IF(E33&lt;=G33,H32,C33)</f>
        <v>0</v>
      </c>
      <c r="I33" s="6" t="n">
        <f aca="false">IF(E33&lt;G33,D33,I32)</f>
        <v>4.05</v>
      </c>
    </row>
    <row r="34" customFormat="false" ht="13.8" hidden="false" customHeight="false" outlineLevel="0" collapsed="false">
      <c r="B34" s="3" t="n">
        <v>2</v>
      </c>
      <c r="C34" s="5" t="n">
        <f aca="false">1/2 *(H33 +I33)-$F$30/2</f>
        <v>1.975</v>
      </c>
      <c r="D34" s="5" t="n">
        <f aca="false">1/2*(H33+I33)+$F$30/2</f>
        <v>2.075</v>
      </c>
      <c r="E34" s="6" t="n">
        <f aca="false">C34*C34-7*C34+1</f>
        <v>-8.924375</v>
      </c>
      <c r="F34" s="6" t="str">
        <f aca="false">IF(E34&lt;G34,"&lt;","&gt;")</f>
        <v>&gt;</v>
      </c>
      <c r="G34" s="6" t="n">
        <f aca="false">D34*D34-7*D34+1</f>
        <v>-9.219375</v>
      </c>
      <c r="H34" s="6" t="n">
        <f aca="false">IF(E34&lt;=G34,H33,C34)</f>
        <v>1.975</v>
      </c>
      <c r="I34" s="6" t="n">
        <f aca="false">IF(E34&lt;G34,D34,I33)</f>
        <v>4.05</v>
      </c>
    </row>
    <row r="35" customFormat="false" ht="13.8" hidden="false" customHeight="false" outlineLevel="0" collapsed="false">
      <c r="B35" s="3" t="n">
        <v>3</v>
      </c>
      <c r="C35" s="5" t="n">
        <f aca="false">1/2 *(H34 +I34)-$F$30/2</f>
        <v>2.9625</v>
      </c>
      <c r="D35" s="5" t="n">
        <f aca="false">1/2*(H34+I34)+$F$30/2</f>
        <v>3.0625</v>
      </c>
      <c r="E35" s="6" t="n">
        <f aca="false">C35*C35-7*C35+1</f>
        <v>-10.96109375</v>
      </c>
      <c r="F35" s="6" t="str">
        <f aca="false">IF(E35&lt;G35,"&lt;","&gt;")</f>
        <v>&gt;</v>
      </c>
      <c r="G35" s="6" t="n">
        <f aca="false">D35*D35-7*D35+1</f>
        <v>-11.05859375</v>
      </c>
      <c r="H35" s="6" t="n">
        <f aca="false">IF(E35&lt;=G35,H34,C35)</f>
        <v>2.9625</v>
      </c>
      <c r="I35" s="6" t="n">
        <f aca="false">IF(E35&lt;G35,D35,I34)</f>
        <v>4.05</v>
      </c>
    </row>
    <row r="36" customFormat="false" ht="13.8" hidden="false" customHeight="false" outlineLevel="0" collapsed="false">
      <c r="B36" s="3" t="n">
        <v>4</v>
      </c>
      <c r="C36" s="5" t="n">
        <f aca="false">1/2 *(H35 +I35)-$F$30/2</f>
        <v>3.45625</v>
      </c>
      <c r="D36" s="5" t="n">
        <f aca="false">1/2*(H35+I35)+$F$30/2</f>
        <v>3.55625</v>
      </c>
      <c r="E36" s="6" t="n">
        <f aca="false">C36*C36-7*C36+1</f>
        <v>-11.2480859375</v>
      </c>
      <c r="F36" s="6" t="str">
        <f aca="false">IF(E36&lt;G36,"&lt;","&gt;")</f>
        <v>&lt;</v>
      </c>
      <c r="G36" s="6" t="n">
        <f aca="false">D36*D36-7*D36+1</f>
        <v>-11.2468359375</v>
      </c>
      <c r="H36" s="6" t="n">
        <f aca="false">IF(E36&lt;=G36,H35,C36)</f>
        <v>2.9625</v>
      </c>
      <c r="I36" s="6" t="n">
        <f aca="false">IF(E36&lt;G36,D36,I35)</f>
        <v>3.55625</v>
      </c>
    </row>
    <row r="37" customFormat="false" ht="13.8" hidden="false" customHeight="false" outlineLevel="0" collapsed="false">
      <c r="B37" s="3" t="n">
        <v>5</v>
      </c>
      <c r="C37" s="5" t="n">
        <f aca="false">1/2 *(H36 +I36)-$F$30/2</f>
        <v>3.209375</v>
      </c>
      <c r="D37" s="5" t="n">
        <f aca="false">1/2*(H36+I36)+$F$30/2</f>
        <v>3.309375</v>
      </c>
      <c r="E37" s="6" t="n">
        <f aca="false">C37*C37-7*C37+1</f>
        <v>-11.165537109375</v>
      </c>
      <c r="F37" s="6" t="str">
        <f aca="false">IF(E37&lt;G37,"&lt;","&gt;")</f>
        <v>&gt;</v>
      </c>
      <c r="G37" s="6" t="n">
        <f aca="false">D37*D37-7*D37+1</f>
        <v>-11.213662109375</v>
      </c>
      <c r="H37" s="6" t="n">
        <f aca="false">IF(E37&lt;=G37,H36,C37)</f>
        <v>3.209375</v>
      </c>
      <c r="I37" s="6" t="n">
        <f aca="false">IF(E37&lt;G37,D37,I36)</f>
        <v>3.55625</v>
      </c>
    </row>
    <row r="38" customFormat="false" ht="13.8" hidden="false" customHeight="false" outlineLevel="0" collapsed="false">
      <c r="B38" s="3" t="n">
        <v>6</v>
      </c>
      <c r="C38" s="5" t="n">
        <f aca="false">1/2 *(H37 +I37)-$F$30/2</f>
        <v>3.3328125</v>
      </c>
      <c r="D38" s="5" t="n">
        <f aca="false">1/2*(H37+I37)+$F$30/2</f>
        <v>3.4328125</v>
      </c>
      <c r="E38" s="6" t="n">
        <f aca="false">C38*C38-7*C38+1</f>
        <v>-11.2220483398438</v>
      </c>
      <c r="F38" s="6" t="str">
        <f aca="false">IF(E38&lt;G38,"&lt;","&gt;")</f>
        <v>&gt;</v>
      </c>
      <c r="G38" s="6" t="n">
        <f aca="false">D38*D38-7*D38+1</f>
        <v>-11.2454858398437</v>
      </c>
      <c r="H38" s="6" t="n">
        <f aca="false">IF(E38&lt;=G38,H37,C38)</f>
        <v>3.3328125</v>
      </c>
      <c r="I38" s="6" t="n">
        <f aca="false">IF(E38&lt;G38,D38,I37)</f>
        <v>3.55625</v>
      </c>
    </row>
    <row r="39" customFormat="false" ht="13.8" hidden="false" customHeight="false" outlineLevel="0" collapsed="false">
      <c r="B39" s="3" t="n">
        <v>7</v>
      </c>
      <c r="C39" s="5" t="n">
        <f aca="false">1/2 *(H38 +I38)-$F$30/2</f>
        <v>3.39453125</v>
      </c>
      <c r="D39" s="5" t="n">
        <f aca="false">1/2*(H38+I38)+$F$30/2</f>
        <v>3.49453125</v>
      </c>
      <c r="E39" s="6" t="n">
        <f aca="false">C39*C39-7*C39+1</f>
        <v>-11.2388763427734</v>
      </c>
      <c r="F39" s="6" t="str">
        <f aca="false">IF(E39&lt;G39,"&lt;","&gt;")</f>
        <v>&gt;</v>
      </c>
      <c r="G39" s="6" t="n">
        <f aca="false">D39*D39-7*D39+1</f>
        <v>-11.2499700927734</v>
      </c>
      <c r="H39" s="6" t="n">
        <f aca="false">IF(E39&lt;=G39,H38,C39)</f>
        <v>3.39453125</v>
      </c>
      <c r="I39" s="6" t="n">
        <f aca="false">IF(E39&lt;G39,D39,I38)</f>
        <v>3.55625</v>
      </c>
    </row>
    <row r="40" customFormat="false" ht="13.8" hidden="false" customHeight="false" outlineLevel="0" collapsed="false">
      <c r="B40" s="3" t="n">
        <v>8</v>
      </c>
      <c r="C40" s="5" t="n">
        <f aca="false">1/2 *(H39 +I39)-$F$30/2</f>
        <v>3.425390625</v>
      </c>
      <c r="D40" s="5" t="n">
        <f aca="false">1/2*(H39+I39)+$F$30/2</f>
        <v>3.525390625</v>
      </c>
      <c r="E40" s="6" t="n">
        <f aca="false">C40*C40-7*C40+1</f>
        <v>-11.2444334411621</v>
      </c>
      <c r="F40" s="6" t="str">
        <f aca="false">IF(E40&lt;G40,"&lt;","&gt;")</f>
        <v>&gt;</v>
      </c>
      <c r="G40" s="6" t="n">
        <f aca="false">D40*D40-7*D40+1</f>
        <v>-11.2493553161621</v>
      </c>
      <c r="H40" s="7" t="n">
        <f aca="false">IF(E40&lt;=G40,H39,C40)</f>
        <v>3.425390625</v>
      </c>
      <c r="I40" s="7" t="n">
        <f aca="false">IF(E40&lt;G40,D40,I39)</f>
        <v>3.55625</v>
      </c>
      <c r="K40" s="0" t="s">
        <v>17</v>
      </c>
      <c r="N40" s="0" t="s">
        <v>18</v>
      </c>
      <c r="O40" s="8" t="n">
        <f aca="false">H40</f>
        <v>3.425390625</v>
      </c>
      <c r="P40" s="0" t="s">
        <v>19</v>
      </c>
      <c r="Q40" s="8" t="n">
        <f aca="false">I40</f>
        <v>3.55625</v>
      </c>
    </row>
    <row r="41" customFormat="false" ht="13.8" hidden="false" customHeight="false" outlineLevel="0" collapsed="false">
      <c r="B41" s="3"/>
      <c r="C41" s="5"/>
      <c r="D41" s="5"/>
      <c r="E41" s="6"/>
      <c r="F41" s="6"/>
      <c r="G41" s="6"/>
      <c r="H41" s="6"/>
    </row>
    <row r="42" customFormat="false" ht="13.8" hidden="false" customHeight="false" outlineLevel="0" collapsed="false">
      <c r="B42" s="3"/>
      <c r="C42" s="5"/>
      <c r="D42" s="5"/>
      <c r="E42" s="6"/>
      <c r="F42" s="6"/>
      <c r="G42" s="6"/>
      <c r="H42" s="6"/>
    </row>
    <row r="43" customFormat="false" ht="13.8" hidden="false" customHeight="false" outlineLevel="0" collapsed="false">
      <c r="B43" s="3"/>
      <c r="C43" s="5"/>
      <c r="D43" s="5"/>
      <c r="E43" s="6"/>
      <c r="F43" s="6"/>
      <c r="G43" s="6"/>
      <c r="H43" s="6"/>
    </row>
    <row r="44" customFormat="false" ht="13.8" hidden="false" customHeight="false" outlineLevel="0" collapsed="false">
      <c r="B44" s="3"/>
      <c r="C44" s="5"/>
      <c r="D44" s="5"/>
      <c r="E44" s="6"/>
      <c r="F44" s="6"/>
      <c r="G44" s="6"/>
    </row>
    <row r="45" customFormat="false" ht="13.8" hidden="false" customHeight="false" outlineLevel="0" collapsed="false">
      <c r="B45" s="3"/>
      <c r="C45" s="6"/>
      <c r="D45" s="6"/>
      <c r="E45" s="6"/>
      <c r="F45" s="6"/>
      <c r="G45" s="5"/>
    </row>
    <row r="46" customFormat="false" ht="13.8" hidden="false" customHeight="false" outlineLevel="0" collapsed="false">
      <c r="B46" s="3"/>
      <c r="C46" s="6"/>
      <c r="D46" s="6"/>
      <c r="E46" s="6"/>
      <c r="F46" s="6"/>
      <c r="G46" s="5"/>
    </row>
    <row r="47" customFormat="false" ht="13.8" hidden="false" customHeight="false" outlineLevel="0" collapsed="false">
      <c r="B47" s="3"/>
      <c r="C47" s="6"/>
      <c r="D47" s="6"/>
      <c r="E47" s="6"/>
      <c r="F47" s="6"/>
      <c r="G47" s="5"/>
    </row>
    <row r="48" customFormat="false" ht="13.8" hidden="false" customHeight="false" outlineLevel="0" collapsed="false">
      <c r="B48" s="3"/>
      <c r="C48" s="6"/>
      <c r="D48" s="6"/>
      <c r="E48" s="6"/>
      <c r="F48" s="6"/>
      <c r="G48" s="5"/>
    </row>
    <row r="49" customFormat="false" ht="13.8" hidden="false" customHeight="false" outlineLevel="0" collapsed="false"/>
    <row r="50" customFormat="false" ht="13.8" hidden="false" customHeight="false" outlineLevel="0" collapsed="false">
      <c r="D50" s="0" t="s">
        <v>20</v>
      </c>
      <c r="E50" s="0" t="s">
        <v>21</v>
      </c>
      <c r="G50" s="4"/>
      <c r="H50" s="4"/>
      <c r="I50" s="4"/>
    </row>
    <row r="51" customFormat="false" ht="13.8" hidden="false" customHeight="false" outlineLevel="0" collapsed="false">
      <c r="D51" s="0" t="n">
        <v>3.456</v>
      </c>
      <c r="E51" s="0" t="n">
        <f aca="false">D51*D51-7*D51+1</f>
        <v>-11.248064</v>
      </c>
      <c r="G51" s="9" t="s">
        <v>5</v>
      </c>
      <c r="H51" s="9"/>
      <c r="I51" s="0" t="n">
        <f aca="false">MIN(E51:E56)</f>
        <v>-11.249975</v>
      </c>
    </row>
    <row r="52" customFormat="false" ht="13.8" hidden="false" customHeight="false" outlineLevel="0" collapsed="false">
      <c r="D52" s="3" t="n">
        <v>3.425</v>
      </c>
      <c r="E52" s="0" t="n">
        <f aca="false">D52*D52-7*D52+1</f>
        <v>-11.244375</v>
      </c>
    </row>
    <row r="53" customFormat="false" ht="13.8" hidden="false" customHeight="false" outlineLevel="0" collapsed="false">
      <c r="D53" s="6" t="n">
        <v>3.556</v>
      </c>
      <c r="E53" s="0" t="n">
        <f aca="false">D53*D53-7*D53+1</f>
        <v>-11.246864</v>
      </c>
    </row>
    <row r="54" customFormat="false" ht="13.8" hidden="false" customHeight="false" outlineLevel="0" collapsed="false">
      <c r="D54" s="0" t="n">
        <v>3.433</v>
      </c>
      <c r="E54" s="0" t="n">
        <f aca="false">D54*D54-7*D54+1</f>
        <v>-11.245511</v>
      </c>
    </row>
    <row r="55" customFormat="false" ht="13.8" hidden="false" customHeight="false" outlineLevel="0" collapsed="false">
      <c r="D55" s="10" t="n">
        <v>3.495</v>
      </c>
      <c r="E55" s="10" t="n">
        <f aca="false">D55*D55-7*D55+1</f>
        <v>-11.249975</v>
      </c>
    </row>
    <row r="56" customFormat="false" ht="13.8" hidden="false" customHeight="false" outlineLevel="0" collapsed="false">
      <c r="D56" s="6" t="n">
        <v>3.525</v>
      </c>
      <c r="E56" s="0" t="n">
        <f aca="false">D56*D56-7*D56+1</f>
        <v>-11.249375</v>
      </c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3" customFormat="false" ht="13.8" hidden="false" customHeight="false" outlineLevel="0" collapsed="false"/>
    <row r="64" customFormat="false" ht="14.25" hidden="false" customHeight="false" outlineLevel="0" collapsed="false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customFormat="false" ht="17.35" hidden="false" customHeight="false" outlineLevel="0" collapsed="false">
      <c r="B65" s="3"/>
      <c r="C65" s="3"/>
      <c r="D65" s="3"/>
      <c r="E65" s="3"/>
      <c r="F65" s="3"/>
      <c r="G65" s="2" t="s">
        <v>22</v>
      </c>
      <c r="H65" s="2"/>
      <c r="I65" s="2"/>
      <c r="J65" s="2"/>
      <c r="K65" s="3"/>
      <c r="L65" s="3"/>
    </row>
    <row r="66" customFormat="false" ht="14.25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customFormat="false" ht="14.25" hidden="false" customHeight="false" outlineLevel="0" collapsed="false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customFormat="false" ht="14.25" hidden="false" customHeight="false" outlineLevel="0" collapsed="false">
      <c r="A68" s="3"/>
      <c r="B68" s="3"/>
      <c r="C68" s="3"/>
      <c r="D68" s="3"/>
      <c r="E68" s="11" t="s">
        <v>23</v>
      </c>
      <c r="F68" s="11"/>
      <c r="G68" s="3"/>
      <c r="H68" s="3"/>
      <c r="I68" s="3"/>
      <c r="J68" s="3"/>
      <c r="K68" s="3"/>
      <c r="L68" s="3"/>
    </row>
    <row r="69" customFormat="false" ht="14.25" hidden="false" customHeight="false" outlineLevel="0" collapsed="false">
      <c r="A69" s="3"/>
      <c r="B69" s="3"/>
      <c r="C69" s="3" t="s">
        <v>24</v>
      </c>
      <c r="D69" s="3" t="n">
        <v>0.002</v>
      </c>
      <c r="E69" s="11" t="n">
        <f aca="false">8/K70</f>
        <v>0.00309597523219814</v>
      </c>
      <c r="F69" s="11"/>
      <c r="G69" s="3"/>
      <c r="H69" s="3"/>
      <c r="I69" s="3"/>
      <c r="J69" s="3"/>
      <c r="K69" s="3" t="s">
        <v>25</v>
      </c>
      <c r="L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 t="n">
        <v>17</v>
      </c>
      <c r="K70" s="3" t="n">
        <f aca="false">K71+K72</f>
        <v>2584</v>
      </c>
      <c r="L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 t="n">
        <v>16</v>
      </c>
      <c r="K71" s="3" t="n">
        <f aca="false">K72+K73</f>
        <v>1597</v>
      </c>
      <c r="L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 t="n">
        <v>15</v>
      </c>
      <c r="K72" s="3" t="n">
        <f aca="false">K73+K74</f>
        <v>987</v>
      </c>
      <c r="L72" s="3"/>
    </row>
    <row r="73" customFormat="false" ht="14.25" hidden="false" customHeight="false" outlineLevel="0" collapsed="false">
      <c r="A73" s="3" t="s">
        <v>8</v>
      </c>
      <c r="B73" s="3" t="s">
        <v>9</v>
      </c>
      <c r="C73" s="3" t="s">
        <v>10</v>
      </c>
      <c r="D73" s="3" t="s">
        <v>11</v>
      </c>
      <c r="E73" s="3"/>
      <c r="F73" s="3" t="s">
        <v>13</v>
      </c>
      <c r="G73" s="3" t="s">
        <v>14</v>
      </c>
      <c r="H73" s="3" t="s">
        <v>15</v>
      </c>
      <c r="I73" s="3"/>
      <c r="J73" s="3" t="n">
        <v>14</v>
      </c>
      <c r="K73" s="3" t="n">
        <f aca="false">K74+K75</f>
        <v>610</v>
      </c>
      <c r="L73" s="3"/>
    </row>
    <row r="74" customFormat="false" ht="14.25" hidden="false" customHeight="false" outlineLevel="0" collapsed="false">
      <c r="A74" s="3" t="n">
        <v>0</v>
      </c>
      <c r="B74" s="3" t="s">
        <v>16</v>
      </c>
      <c r="C74" s="3" t="s">
        <v>16</v>
      </c>
      <c r="D74" s="3" t="s">
        <v>16</v>
      </c>
      <c r="E74" s="3"/>
      <c r="F74" s="3" t="s">
        <v>16</v>
      </c>
      <c r="G74" s="3" t="n">
        <v>0</v>
      </c>
      <c r="H74" s="3" t="n">
        <v>8</v>
      </c>
      <c r="I74" s="3"/>
      <c r="J74" s="3" t="n">
        <v>13</v>
      </c>
      <c r="K74" s="3" t="n">
        <f aca="false">K75+K76</f>
        <v>377</v>
      </c>
      <c r="L74" s="3"/>
    </row>
    <row r="75" customFormat="false" ht="13.8" hidden="false" customHeight="false" outlineLevel="0" collapsed="false">
      <c r="A75" s="3" t="n">
        <v>1</v>
      </c>
      <c r="B75" s="12" t="n">
        <f aca="false">G74+(K73/K71)*(H74-G74)-((-1)^($D$68-A75+1)/K71)*$D$69</f>
        <v>3.05572824045085</v>
      </c>
      <c r="C75" s="12" t="n">
        <f aca="false">G74+(K72/K71)*(H74-G74)+((-1)^($D$68-A75+1)/$K$71)*$D$69</f>
        <v>4.94427175954916</v>
      </c>
      <c r="D75" s="13" t="n">
        <f aca="false">B75*B75-7*B75+1</f>
        <v>-11.0526226036671</v>
      </c>
      <c r="E75" s="13" t="str">
        <f aca="false">IF(D75&lt;F75,"&lt;","&gt;")</f>
        <v>&lt;</v>
      </c>
      <c r="F75" s="13" t="n">
        <f aca="false">C75*C75-7*C75+1</f>
        <v>-9.16407908456879</v>
      </c>
      <c r="G75" s="13" t="n">
        <f aca="false">IF(D75&lt;=F75,G74,B75)</f>
        <v>0</v>
      </c>
      <c r="H75" s="13" t="n">
        <f aca="false">IF(D75&lt;=F75,C75,H74)</f>
        <v>4.94427175954916</v>
      </c>
      <c r="I75" s="3"/>
      <c r="J75" s="3" t="n">
        <v>12</v>
      </c>
      <c r="K75" s="3" t="n">
        <f aca="false">K76+K77</f>
        <v>233</v>
      </c>
      <c r="L75" s="3"/>
    </row>
    <row r="76" customFormat="false" ht="13.8" hidden="false" customHeight="false" outlineLevel="0" collapsed="false">
      <c r="A76" s="3" t="n">
        <v>2</v>
      </c>
      <c r="B76" s="12" t="n">
        <f aca="false">IF(D75&lt;=F75,G75+(K74/K72)*(H75-G75)-((-1)^($D$68-A76+1)/K72)*$D$69,C75)</f>
        <v>1.88854351909831</v>
      </c>
      <c r="C76" s="12" t="n">
        <f aca="false">IF(D75&lt;=F75,B75,G75+(K73/K72)*(H75-G75)+((-1)^($D$68-A76+1)/$K$71)*$D$69)</f>
        <v>3.05572824045085</v>
      </c>
      <c r="D76" s="13" t="n">
        <f aca="false">B76*B76-7*B76+1</f>
        <v>-8.65320801015994</v>
      </c>
      <c r="E76" s="13" t="str">
        <f aca="false">IF(D76&lt;F76,"&lt;","&gt;")</f>
        <v>&gt;</v>
      </c>
      <c r="F76" s="13" t="n">
        <f aca="false">C76*C76-7*C76+1</f>
        <v>-11.0526226036671</v>
      </c>
      <c r="G76" s="13" t="n">
        <f aca="false">IF(D76&lt;=F76,G75,B76)</f>
        <v>1.88854351909831</v>
      </c>
      <c r="H76" s="13" t="n">
        <f aca="false">IF(D76&lt;=F76,C76,H75)</f>
        <v>4.94427175954916</v>
      </c>
      <c r="I76" s="3"/>
      <c r="J76" s="3" t="n">
        <v>11</v>
      </c>
      <c r="K76" s="3" t="n">
        <f aca="false">K77+K78</f>
        <v>144</v>
      </c>
      <c r="L76" s="3"/>
    </row>
    <row r="77" customFormat="false" ht="13.8" hidden="false" customHeight="false" outlineLevel="0" collapsed="false">
      <c r="A77" s="3" t="n">
        <v>3</v>
      </c>
      <c r="B77" s="12" t="n">
        <f aca="false">IF(D76&lt;=F76,G76+(K75/K73)*(H76-G76)-((-1)^($D$68-A77+1)/K73)*$D$69,C76)</f>
        <v>3.05572824045085</v>
      </c>
      <c r="C77" s="12" t="n">
        <f aca="false">IF(D76&lt;=F76,B76,G76+(K74/K73)*(H76-G76)+((-1)^($D$68-A77+1)/$K$71)*$D$69)</f>
        <v>3.77708501185625</v>
      </c>
      <c r="D77" s="13" t="n">
        <f aca="false">B77*B77-7*B77+1</f>
        <v>-11.0526226036671</v>
      </c>
      <c r="E77" s="13" t="str">
        <f aca="false">IF(D77&lt;F77,"&lt;","&gt;")</f>
        <v>&gt;</v>
      </c>
      <c r="F77" s="13" t="n">
        <f aca="false">C77*C77-7*C77+1</f>
        <v>-11.1732238962046</v>
      </c>
      <c r="G77" s="13" t="n">
        <f aca="false">IF(D77&lt;=F77,G76,B77)</f>
        <v>3.05572824045085</v>
      </c>
      <c r="H77" s="13" t="n">
        <f aca="false">IF(D77&lt;=F77,C77,H76)</f>
        <v>4.94427175954916</v>
      </c>
      <c r="I77" s="3"/>
      <c r="J77" s="3" t="n">
        <v>10</v>
      </c>
      <c r="K77" s="3" t="n">
        <f aca="false">K78+K79</f>
        <v>89</v>
      </c>
      <c r="L77" s="3"/>
    </row>
    <row r="78" customFormat="false" ht="13.8" hidden="false" customHeight="false" outlineLevel="0" collapsed="false">
      <c r="A78" s="3" t="n">
        <v>4</v>
      </c>
      <c r="B78" s="12" t="n">
        <f aca="false">IF(D77&lt;=F77,G77+(K76/K74)*(H77-G77)-((-1)^($D$68-A78+1)/K74)*$D$69,C77)</f>
        <v>3.77708501185625</v>
      </c>
      <c r="C78" s="12" t="n">
        <f aca="false">IF(D77&lt;=F77,B77,G77+(K75/K74)*(H77-G77)+((-1)^($D$68-A78+1)/$K$71)*$D$69)</f>
        <v>4.22291701449502</v>
      </c>
      <c r="D78" s="13" t="n">
        <f aca="false">B78*B78-7*B78+1</f>
        <v>-11.1732238962046</v>
      </c>
      <c r="E78" s="13" t="str">
        <f aca="false">IF(D78&lt;F78,"&lt;","&gt;")</f>
        <v>&lt;</v>
      </c>
      <c r="F78" s="13" t="n">
        <f aca="false">C78*C78-7*C78+1</f>
        <v>-10.7273909901536</v>
      </c>
      <c r="G78" s="13" t="n">
        <f aca="false">IF(D78&lt;=F78,G77,B78)</f>
        <v>3.05572824045085</v>
      </c>
      <c r="H78" s="13" t="n">
        <f aca="false">IF(D78&lt;=F78,C78,H77)</f>
        <v>4.22291701449502</v>
      </c>
      <c r="I78" s="3"/>
      <c r="J78" s="3" t="n">
        <v>9</v>
      </c>
      <c r="K78" s="3" t="n">
        <f aca="false">K79+K80</f>
        <v>55</v>
      </c>
      <c r="L78" s="3"/>
    </row>
    <row r="79" customFormat="false" ht="13.8" hidden="false" customHeight="false" outlineLevel="0" collapsed="false">
      <c r="A79" s="3" t="n">
        <v>5</v>
      </c>
      <c r="B79" s="12" t="n">
        <f aca="false">IF(D78&lt;=F78,G78+(K77/K75)*(H78-G78)-((-1)^($D$68-A79+1)/K75)*$D$69,C78)</f>
        <v>3.50155571208145</v>
      </c>
      <c r="C79" s="12" t="n">
        <f aca="false">IF(D78&lt;=F78,B78,G78+(K76/K75)*(H78-G78)+((-1)^($D$68-A79+1)/$K$71)*$D$69)</f>
        <v>3.77708501185625</v>
      </c>
      <c r="D79" s="13" t="n">
        <f aca="false">B79*B79-7*B79+1</f>
        <v>-11.2499975797599</v>
      </c>
      <c r="E79" s="13" t="str">
        <f aca="false">IF(D79&lt;F79,"&lt;","&gt;")</f>
        <v>&lt;</v>
      </c>
      <c r="F79" s="13" t="n">
        <f aca="false">C79*C79-7*C79+1</f>
        <v>-11.1732238962046</v>
      </c>
      <c r="G79" s="13" t="n">
        <f aca="false">IF(D79&lt;=F79,G78,B79)</f>
        <v>3.05572824045085</v>
      </c>
      <c r="H79" s="13" t="n">
        <f aca="false">IF(D79&lt;=F79,C79,H78)</f>
        <v>3.77708501185625</v>
      </c>
      <c r="I79" s="3"/>
      <c r="J79" s="3" t="n">
        <v>8</v>
      </c>
      <c r="K79" s="3" t="n">
        <f aca="false">K80+K81</f>
        <v>34</v>
      </c>
      <c r="L79" s="3"/>
    </row>
    <row r="80" customFormat="false" ht="13.8" hidden="false" customHeight="false" outlineLevel="0" collapsed="false">
      <c r="A80" s="3" t="n">
        <v>6</v>
      </c>
      <c r="B80" s="12" t="n">
        <f aca="false">IF(D79&lt;=F79,G79+(K78/K76)*(H79-G79)-((-1)^($D$68-A80+1)/K76)*$D$69,C79)</f>
        <v>3.33126034064041</v>
      </c>
      <c r="C80" s="12" t="n">
        <f aca="false">IF(D79&lt;=F79,B79,G79+(K77/K76)*(H79-G79)+((-1)^($D$68-A80+1)/$K$71)*$D$69)</f>
        <v>3.50155571208145</v>
      </c>
      <c r="D80" s="13" t="n">
        <f aca="false">B80*B80-7*B80+1</f>
        <v>-11.2215269273592</v>
      </c>
      <c r="E80" s="13" t="str">
        <f aca="false">IF(D80&lt;F80,"&lt;","&gt;")</f>
        <v>&gt;</v>
      </c>
      <c r="F80" s="13" t="n">
        <f aca="false">C80*C80-7*C80+1</f>
        <v>-11.2499975797599</v>
      </c>
      <c r="G80" s="13" t="n">
        <f aca="false">IF(D80&lt;=F80,G79,B80)</f>
        <v>3.33126034064041</v>
      </c>
      <c r="H80" s="13" t="n">
        <f aca="false">IF(D80&lt;=F80,C80,H79)</f>
        <v>3.77708501185625</v>
      </c>
      <c r="I80" s="3"/>
      <c r="J80" s="3" t="n">
        <v>7</v>
      </c>
      <c r="K80" s="3" t="n">
        <f aca="false">K81+K82</f>
        <v>21</v>
      </c>
      <c r="L80" s="3"/>
    </row>
    <row r="81" customFormat="false" ht="13.8" hidden="false" customHeight="false" outlineLevel="0" collapsed="false">
      <c r="A81" s="3" t="n">
        <v>7</v>
      </c>
      <c r="B81" s="12" t="n">
        <f aca="false">IF(D80&lt;=F80,G80+(K79/K77)*(H80-G80)-((-1)^($D$68-A81+1)/K77)*$D$69,C80)</f>
        <v>3.50155571208145</v>
      </c>
      <c r="C81" s="12" t="n">
        <f aca="false">IF(D80&lt;=F80,B80,G80+(K78/K77)*(H80-G80)+((-1)^($D$68-A81+1)/$K$71)*$D$69)</f>
        <v>3.60677122126801</v>
      </c>
      <c r="D81" s="13" t="n">
        <f aca="false">B81*B81-7*B81+1</f>
        <v>-11.2499975797599</v>
      </c>
      <c r="E81" s="13" t="str">
        <f aca="false">IF(D81&lt;F81,"&lt;","&gt;")</f>
        <v>&lt;</v>
      </c>
      <c r="F81" s="13" t="n">
        <f aca="false">C81*C81-7*C81+1</f>
        <v>-11.2385999063089</v>
      </c>
      <c r="G81" s="13" t="n">
        <f aca="false">IF(D81&lt;=F81,G80,B81)</f>
        <v>3.33126034064041</v>
      </c>
      <c r="H81" s="13" t="n">
        <f aca="false">IF(D81&lt;=F81,C81,H80)</f>
        <v>3.60677122126801</v>
      </c>
      <c r="I81" s="3"/>
      <c r="J81" s="3" t="n">
        <v>6</v>
      </c>
      <c r="K81" s="3" t="n">
        <f aca="false">K82+K83</f>
        <v>13</v>
      </c>
      <c r="L81" s="3"/>
    </row>
    <row r="82" customFormat="false" ht="13.8" hidden="false" customHeight="false" outlineLevel="0" collapsed="false">
      <c r="A82" s="3" t="n">
        <v>8</v>
      </c>
      <c r="B82" s="12" t="n">
        <f aca="false">IF(D81&lt;=F81,G81+(K80/K78)*(H81-G81)-((-1)^($D$68-A82+1)/K78)*$D$69,C81)</f>
        <v>3.43649176778913</v>
      </c>
      <c r="C82" s="12" t="n">
        <f aca="false">IF(D81&lt;=F81,B81,G81+(K79/K78)*(H81-G81)+((-1)^($D$68-A82+1)/$K$71)*$D$69)</f>
        <v>3.50155571208145</v>
      </c>
      <c r="D82" s="13" t="n">
        <f aca="false">B82*B82-7*B82+1</f>
        <v>-11.2459667044415</v>
      </c>
      <c r="E82" s="13" t="str">
        <f aca="false">IF(D82&lt;F82,"&lt;","&gt;")</f>
        <v>&gt;</v>
      </c>
      <c r="F82" s="13" t="n">
        <f aca="false">C82*C82-7*C82+1</f>
        <v>-11.2499975797599</v>
      </c>
      <c r="G82" s="13" t="n">
        <f aca="false">IF(D82&lt;=F82,G81,B82)</f>
        <v>3.43649176778913</v>
      </c>
      <c r="H82" s="13" t="n">
        <f aca="false">IF(D82&lt;=F82,C82,H81)</f>
        <v>3.60677122126801</v>
      </c>
      <c r="I82" s="3"/>
      <c r="J82" s="3" t="n">
        <v>5</v>
      </c>
      <c r="K82" s="3" t="n">
        <f aca="false">K83+K84</f>
        <v>8</v>
      </c>
      <c r="L82" s="3"/>
    </row>
    <row r="83" customFormat="false" ht="13.8" hidden="false" customHeight="false" outlineLevel="0" collapsed="false">
      <c r="A83" s="3" t="n">
        <v>9</v>
      </c>
      <c r="B83" s="12" t="n">
        <f aca="false">IF(D82&lt;=F82,G82+(K81/K79)*(H82-G82)-((-1)^($D$68-A83+1)/K79)*$D$69,C82)</f>
        <v>3.50155571208145</v>
      </c>
      <c r="C83" s="12" t="n">
        <f aca="false">IF(D82&lt;=F82,B82,G82+(K80/K79)*(H82-G82)+((-1)^($D$68-A83+1)/$K$71)*$D$69)</f>
        <v>3.54166562375659</v>
      </c>
      <c r="D83" s="13" t="n">
        <f aca="false">B83*B83-7*B83+1</f>
        <v>-11.2499975797599</v>
      </c>
      <c r="E83" s="13" t="str">
        <f aca="false">IF(D83&lt;F83,"&lt;","&gt;")</f>
        <v>&lt;</v>
      </c>
      <c r="F83" s="13" t="n">
        <f aca="false">C83*C83-7*C83+1</f>
        <v>-11.248263975797</v>
      </c>
      <c r="G83" s="13" t="n">
        <f aca="false">IF(D83&lt;=F83,G82,B83)</f>
        <v>3.43649176778913</v>
      </c>
      <c r="H83" s="13" t="n">
        <f aca="false">IF(D83&lt;=F83,C83,H82)</f>
        <v>3.54166562375659</v>
      </c>
      <c r="I83" s="3"/>
      <c r="J83" s="3" t="n">
        <v>4</v>
      </c>
      <c r="K83" s="3" t="n">
        <f aca="false">K84+K85</f>
        <v>5</v>
      </c>
      <c r="L83" s="3"/>
    </row>
    <row r="84" customFormat="false" ht="13.8" hidden="false" customHeight="false" outlineLevel="0" collapsed="false">
      <c r="A84" s="3" t="n">
        <v>10</v>
      </c>
      <c r="B84" s="12" t="n">
        <f aca="false">IF(D83&lt;=F83,G83+(K82/K80)*(H83-G83)-((-1)^($D$68-A84+1)/K80)*$D$69,C83)</f>
        <v>3.47665323672912</v>
      </c>
      <c r="C84" s="12" t="n">
        <f aca="false">IF(D83&lt;=F83,B83,G83+(K81/K80)*(H83-G83)+((-1)^($D$68-A84+1)/$K$71)*$D$69)</f>
        <v>3.50155571208145</v>
      </c>
      <c r="D84" s="13" t="n">
        <f aca="false">B84*B84-7*B84+1</f>
        <v>-11.2494549286448</v>
      </c>
      <c r="E84" s="13" t="str">
        <f aca="false">IF(D84&lt;F84,"&lt;","&gt;")</f>
        <v>&gt;</v>
      </c>
      <c r="F84" s="13" t="n">
        <f aca="false">C84*C84-7*C84+1</f>
        <v>-11.2499975797599</v>
      </c>
      <c r="G84" s="13" t="n">
        <f aca="false">IF(D84&lt;=F84,G83,B84)</f>
        <v>3.47665323672912</v>
      </c>
      <c r="H84" s="13" t="n">
        <f aca="false">IF(D84&lt;=F84,C84,H83)</f>
        <v>3.54166562375659</v>
      </c>
      <c r="I84" s="3"/>
      <c r="J84" s="3" t="n">
        <v>3</v>
      </c>
      <c r="K84" s="3" t="n">
        <f aca="false">K85+K86</f>
        <v>3</v>
      </c>
      <c r="L84" s="3"/>
    </row>
    <row r="85" customFormat="false" ht="13.8" hidden="false" customHeight="false" outlineLevel="0" collapsed="false">
      <c r="A85" s="3" t="n">
        <v>11</v>
      </c>
      <c r="B85" s="12" t="n">
        <f aca="false">IF(D84&lt;=F84,G84+(K83/K81)*(H84-G84)-((-1)^($D$68-A85+1)/K81)*$D$69,C84)</f>
        <v>3.50155571208145</v>
      </c>
      <c r="C85" s="12" t="n">
        <f aca="false">IF(D84&lt;=F84,B84,G84+(K82/K81)*(H84-G84)+((-1)^($D$68-A85+1)/$K$71)*$D$69)</f>
        <v>3.51666211186341</v>
      </c>
      <c r="D85" s="13" t="n">
        <f aca="false">B85*B85-7*B85+1</f>
        <v>-11.2499975797599</v>
      </c>
      <c r="E85" s="13" t="str">
        <f aca="false">IF(D85&lt;F85,"&lt;","&gt;")</f>
        <v>&lt;</v>
      </c>
      <c r="F85" s="13" t="n">
        <f aca="false">C85*C85-7*C85+1</f>
        <v>-11.2497223740283</v>
      </c>
      <c r="G85" s="13" t="n">
        <f aca="false">IF(D85&lt;=F85,G84,B85)</f>
        <v>3.47665323672912</v>
      </c>
      <c r="H85" s="13" t="n">
        <f aca="false">IF(D85&lt;=F85,C85,H84)</f>
        <v>3.51666211186341</v>
      </c>
      <c r="I85" s="3"/>
      <c r="J85" s="3" t="n">
        <v>2</v>
      </c>
      <c r="K85" s="3" t="n">
        <f aca="false">K86+K87</f>
        <v>2</v>
      </c>
      <c r="L85" s="3"/>
    </row>
    <row r="86" customFormat="false" ht="13.8" hidden="false" customHeight="false" outlineLevel="0" collapsed="false">
      <c r="A86" s="3" t="n">
        <v>12</v>
      </c>
      <c r="B86" s="12" t="n">
        <f aca="false">IF(D85&lt;=F85,G85+(K84/K82)*(H85-G85)-((-1)^($D$68-A86+1)/K82)*$D$69,C85)</f>
        <v>3.49190656490447</v>
      </c>
      <c r="C86" s="12" t="n">
        <f aca="false">IF(D85&lt;=F85,B85,G85+(K83/K82)*(H85-G85)+((-1)^($D$68-A86+1)/$K$71)*$D$69)</f>
        <v>3.50155571208145</v>
      </c>
      <c r="D86" s="13" t="n">
        <f aca="false">B86*B86-7*B86+1</f>
        <v>-11.2499344963084</v>
      </c>
      <c r="E86" s="13" t="str">
        <f aca="false">IF(D86&lt;F86,"&lt;","&gt;")</f>
        <v>&gt;</v>
      </c>
      <c r="F86" s="13" t="n">
        <f aca="false">C86*C86-7*C86+1</f>
        <v>-11.2499975797599</v>
      </c>
      <c r="G86" s="13" t="n">
        <f aca="false">IF(D86&lt;=F86,G85,B86)</f>
        <v>3.49190656490447</v>
      </c>
      <c r="H86" s="13" t="n">
        <f aca="false">IF(D86&lt;=F86,C86,H85)</f>
        <v>3.51666211186341</v>
      </c>
      <c r="I86" s="3"/>
      <c r="J86" s="3" t="n">
        <v>1</v>
      </c>
      <c r="K86" s="3" t="n">
        <v>1</v>
      </c>
    </row>
    <row r="87" customFormat="false" ht="13.8" hidden="false" customHeight="false" outlineLevel="0" collapsed="false">
      <c r="A87" s="3" t="n">
        <v>13</v>
      </c>
      <c r="B87" s="12" t="n">
        <f aca="false">IF(D86&lt;=F86,G86+(K85/K83)*(H86-G86)-((-1)^($D$68-A87+1)/K83)*$D$69,C86)</f>
        <v>3.50155571208145</v>
      </c>
      <c r="C87" s="12" t="n">
        <f aca="false">IF(D86&lt;=F86,B86,G86+(K84/K83)*(H86-G86)+((-1)^($D$68-A87+1)/$K$71)*$D$69)</f>
        <v>3.50676114542799</v>
      </c>
      <c r="D87" s="13" t="n">
        <f aca="false">B87*B87-7*B87+1</f>
        <v>-11.2499975797599</v>
      </c>
      <c r="E87" s="13" t="str">
        <f aca="false">IF(D87&lt;F87,"&lt;","&gt;")</f>
        <v>&lt;</v>
      </c>
      <c r="F87" s="13" t="n">
        <f aca="false">C87*C87-7*C87+1</f>
        <v>-11.2499542869125</v>
      </c>
      <c r="G87" s="13" t="n">
        <f aca="false">IF(D87&lt;=F87,G86,B87)</f>
        <v>3.49190656490447</v>
      </c>
      <c r="H87" s="13" t="n">
        <f aca="false">IF(D87&lt;=F87,C87,H86)</f>
        <v>3.50676114542799</v>
      </c>
      <c r="I87" s="3"/>
      <c r="J87" s="3" t="n">
        <v>0</v>
      </c>
      <c r="K87" s="3" t="n">
        <v>1</v>
      </c>
    </row>
    <row r="88" customFormat="false" ht="13.8" hidden="false" customHeight="false" outlineLevel="0" collapsed="false">
      <c r="A88" s="3" t="n">
        <v>14</v>
      </c>
      <c r="B88" s="12" t="n">
        <f aca="false">IF(D87&lt;=F87,G87+(K86/K84)*(H87-G87)-((-1)^($D$68-A88+1)/K84)*$D$69,C87)</f>
        <v>3.49752475841231</v>
      </c>
      <c r="C88" s="12" t="n">
        <f aca="false">IF(D87&lt;=F87,B87,G87+(K85/K84)*(H87-G87)+((-1)^($D$68-A88+1)/$K$71)*$D$69)</f>
        <v>3.50155571208145</v>
      </c>
      <c r="D88" s="13" t="n">
        <f aca="false">B88*B88-7*B88+1</f>
        <v>-11.2499938731791</v>
      </c>
      <c r="E88" s="13" t="str">
        <f aca="false">IF(D88&lt;F88,"&lt;","&gt;")</f>
        <v>&gt;</v>
      </c>
      <c r="F88" s="13" t="n">
        <f aca="false">C88*C88-7*C88+1</f>
        <v>-11.2499975797599</v>
      </c>
      <c r="G88" s="13" t="n">
        <f aca="false">IF(D88&lt;=F88,G87,B88)</f>
        <v>3.49752475841231</v>
      </c>
      <c r="H88" s="13" t="n">
        <f aca="false">IF(D88&lt;=F88,C88,H87)</f>
        <v>3.50676114542799</v>
      </c>
      <c r="I88" s="3"/>
      <c r="J88" s="3"/>
      <c r="K88" s="3"/>
    </row>
    <row r="89" customFormat="false" ht="13.8" hidden="false" customHeight="false" outlineLevel="0" collapsed="false">
      <c r="A89" s="3" t="n">
        <v>15</v>
      </c>
      <c r="B89" s="12" t="n">
        <f aca="false">IF(D88&lt;=F88,G88+(K87/K85)*(H88-G88)-((-1)^($D$68-A89+1)/K85)*$D$69,C88)</f>
        <v>3.50155571208145</v>
      </c>
      <c r="C89" s="12" t="n">
        <f aca="false">IF(D88&lt;=F88,B88,G88+(K86/K85)*(H88-G88)+((-1)^($D$68-A89+1)/$K$71)*$D$69)</f>
        <v>3.5021442042683</v>
      </c>
      <c r="D89" s="13" t="n">
        <f aca="false">B89*B89-7*B89+1</f>
        <v>-11.2499975797599</v>
      </c>
      <c r="E89" s="13" t="str">
        <f aca="false">IF(D89&lt;F89,"&lt;","&gt;")</f>
        <v>&lt;</v>
      </c>
      <c r="F89" s="13" t="n">
        <f aca="false">C89*C89-7*C89+1</f>
        <v>-11.2499954023881</v>
      </c>
      <c r="G89" s="14" t="n">
        <f aca="false">IF(D89&lt;=F89,G88,B89)</f>
        <v>3.49752475841231</v>
      </c>
      <c r="H89" s="14" t="n">
        <f aca="false">IF(D89&lt;=F89,C89,H88)</f>
        <v>3.5021442042683</v>
      </c>
      <c r="I89" s="3"/>
      <c r="J89" s="3"/>
      <c r="K89" s="3" t="s">
        <v>17</v>
      </c>
      <c r="L89" s="3"/>
      <c r="M89" s="3"/>
      <c r="N89" s="0" t="s">
        <v>18</v>
      </c>
      <c r="O89" s="15" t="n">
        <f aca="false">G89</f>
        <v>3.49752475841231</v>
      </c>
      <c r="P89" s="0" t="s">
        <v>19</v>
      </c>
      <c r="Q89" s="15" t="n">
        <f aca="false">H89</f>
        <v>3.5021442042683</v>
      </c>
    </row>
    <row r="90" customFormat="false" ht="14.25" hidden="false" customHeight="false" outlineLevel="0" collapsed="false">
      <c r="K90" s="0" t="s">
        <v>26</v>
      </c>
      <c r="L90" s="0" t="n">
        <v>3.5016</v>
      </c>
    </row>
    <row r="91" customFormat="false" ht="13.8" hidden="false" customHeight="false" outlineLevel="0" collapsed="false">
      <c r="K91" s="9" t="s">
        <v>5</v>
      </c>
      <c r="L91" s="9"/>
      <c r="M91" s="0" t="n">
        <f aca="false">L90*L90 - 7 * L90 + 1</f>
        <v>-11.24999744</v>
      </c>
    </row>
    <row r="92" customFormat="false" ht="13.8" hidden="false" customHeight="false" outlineLevel="0" collapsed="false"/>
    <row r="93" customFormat="false" ht="17.35" hidden="false" customHeight="false" outlineLevel="0" collapsed="false">
      <c r="G93" s="2" t="s">
        <v>27</v>
      </c>
      <c r="H93" s="2"/>
      <c r="I93" s="2"/>
      <c r="J93" s="2"/>
    </row>
    <row r="94" customFormat="false" ht="13.8" hidden="false" customHeight="false" outlineLevel="0" collapsed="false">
      <c r="E94" s="3"/>
      <c r="F94" s="3"/>
      <c r="G94" s="3"/>
      <c r="H94" s="3"/>
      <c r="I94" s="3"/>
      <c r="J94" s="3"/>
      <c r="K94" s="3"/>
    </row>
    <row r="95" customFormat="false" ht="13.8" hidden="false" customHeight="false" outlineLevel="0" collapsed="false">
      <c r="E95" s="3"/>
      <c r="F95" s="3"/>
      <c r="G95" s="3"/>
      <c r="H95" s="3"/>
      <c r="I95" s="3"/>
      <c r="J95" s="3"/>
      <c r="K95" s="3"/>
    </row>
    <row r="96" customFormat="false" ht="13.8" hidden="false" customHeight="false" outlineLevel="0" collapsed="false">
      <c r="E96" s="3"/>
      <c r="F96" s="3"/>
      <c r="G96" s="3"/>
      <c r="H96" s="3"/>
      <c r="I96" s="3"/>
      <c r="J96" s="3"/>
      <c r="K96" s="3"/>
    </row>
    <row r="97" customFormat="false" ht="13.8" hidden="false" customHeight="false" outlineLevel="0" collapsed="false">
      <c r="A97" s="3"/>
      <c r="B97" s="13"/>
      <c r="C97" s="13"/>
      <c r="D97" s="13"/>
      <c r="E97" s="3"/>
      <c r="F97" s="13"/>
      <c r="G97" s="3" t="s">
        <v>28</v>
      </c>
      <c r="H97" s="3" t="n">
        <f aca="false">(3-SQRT(5))/2</f>
        <v>0.381966011250105</v>
      </c>
      <c r="I97" s="3"/>
      <c r="J97" s="3"/>
      <c r="K97" s="3"/>
      <c r="L97" s="3"/>
      <c r="M97" s="3"/>
      <c r="N97" s="3"/>
      <c r="O97" s="3"/>
    </row>
    <row r="98" customFormat="false" ht="13.8" hidden="false" customHeight="false" outlineLevel="0" collapsed="false">
      <c r="A98" s="3"/>
      <c r="B98" s="13"/>
      <c r="C98" s="13"/>
      <c r="D98" s="13"/>
      <c r="E98" s="3"/>
      <c r="F98" s="13"/>
      <c r="G98" s="3" t="s">
        <v>29</v>
      </c>
      <c r="H98" s="3" t="n">
        <f aca="false">(SQRT(5)-1)/2</f>
        <v>0.618033988749895</v>
      </c>
      <c r="I98" s="3"/>
      <c r="J98" s="3"/>
      <c r="K98" s="3"/>
      <c r="L98" s="3"/>
      <c r="M98" s="3"/>
      <c r="N98" s="3"/>
      <c r="O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13"/>
      <c r="J101" s="13"/>
      <c r="K101" s="13"/>
      <c r="L101" s="13"/>
      <c r="M101" s="3"/>
      <c r="N101" s="3"/>
      <c r="O101" s="3"/>
    </row>
    <row r="102" customFormat="false" ht="13.8" hidden="false" customHeight="false" outlineLevel="0" collapsed="false">
      <c r="A102" s="3" t="s">
        <v>8</v>
      </c>
      <c r="B102" s="3" t="s">
        <v>9</v>
      </c>
      <c r="C102" s="3" t="s">
        <v>10</v>
      </c>
      <c r="D102" s="3" t="s">
        <v>11</v>
      </c>
      <c r="E102" s="3"/>
      <c r="F102" s="3" t="s">
        <v>13</v>
      </c>
      <c r="G102" s="3" t="s">
        <v>14</v>
      </c>
      <c r="H102" s="3" t="s">
        <v>15</v>
      </c>
      <c r="I102" s="13"/>
      <c r="J102" s="13"/>
      <c r="K102" s="13"/>
      <c r="L102" s="13"/>
      <c r="M102" s="3"/>
      <c r="N102" s="3"/>
      <c r="O102" s="3"/>
    </row>
    <row r="103" customFormat="false" ht="13.8" hidden="false" customHeight="false" outlineLevel="0" collapsed="false">
      <c r="A103" s="3" t="n">
        <v>0</v>
      </c>
      <c r="B103" s="3" t="s">
        <v>16</v>
      </c>
      <c r="C103" s="3" t="s">
        <v>16</v>
      </c>
      <c r="D103" s="3" t="s">
        <v>16</v>
      </c>
      <c r="E103" s="3" t="s">
        <v>16</v>
      </c>
      <c r="F103" s="3" t="s">
        <v>16</v>
      </c>
      <c r="G103" s="3" t="n">
        <v>0</v>
      </c>
      <c r="H103" s="3" t="n">
        <v>8</v>
      </c>
      <c r="I103" s="13"/>
      <c r="J103" s="13"/>
      <c r="K103" s="13"/>
      <c r="L103" s="13"/>
      <c r="M103" s="3"/>
      <c r="N103" s="3"/>
      <c r="O103" s="3"/>
    </row>
    <row r="104" customFormat="false" ht="13.8" hidden="false" customHeight="false" outlineLevel="0" collapsed="false">
      <c r="A104" s="3" t="n">
        <v>1</v>
      </c>
      <c r="B104" s="6" t="n">
        <f aca="false">G103+$H$97*(H103-G103)</f>
        <v>3.05572809000084</v>
      </c>
      <c r="C104" s="6" t="n">
        <f aca="false">G103+$H$98*(H103-G103)</f>
        <v>4.94427190999916</v>
      </c>
      <c r="D104" s="6" t="n">
        <f aca="false">B104*B104-7*B104+1</f>
        <v>-11.0526224699857</v>
      </c>
      <c r="E104" s="6" t="str">
        <f aca="false">IF(D104&lt;=F104,"&lt;=","&gt;")</f>
        <v>&lt;=</v>
      </c>
      <c r="F104" s="6" t="n">
        <f aca="false">C104*C104-7*C104+1</f>
        <v>-9.16407864998738</v>
      </c>
      <c r="G104" s="6" t="n">
        <f aca="false">IF(D104&lt;=F104,G103,B104)</f>
        <v>0</v>
      </c>
      <c r="H104" s="6" t="n">
        <f aca="false">IF(D104&lt;=F104,C104,H103)</f>
        <v>4.94427190999916</v>
      </c>
      <c r="I104" s="13"/>
      <c r="J104" s="13"/>
      <c r="K104" s="13"/>
      <c r="L104" s="13"/>
      <c r="M104" s="3"/>
      <c r="N104" s="3"/>
      <c r="O104" s="3"/>
    </row>
    <row r="105" customFormat="false" ht="13.8" hidden="false" customHeight="false" outlineLevel="0" collapsed="false">
      <c r="A105" s="3" t="n">
        <v>2</v>
      </c>
      <c r="B105" s="6" t="n">
        <f aca="false">IF(D104&lt;=F104,G104+$H$97*(H104-G104),C104)</f>
        <v>1.88854381999832</v>
      </c>
      <c r="C105" s="6" t="n">
        <f aca="false">IF(D104&lt;=F104,B104,G104+$H$98*(H104-G104))</f>
        <v>3.05572809000084</v>
      </c>
      <c r="D105" s="6" t="n">
        <f aca="false">B105*B105-7*B105+1</f>
        <v>-8.65320897993438</v>
      </c>
      <c r="E105" s="6" t="str">
        <f aca="false">IF(D105&lt;=F105,"&lt;=","&gt;")</f>
        <v>&gt;</v>
      </c>
      <c r="F105" s="6" t="n">
        <f aca="false">C105*C105-7*C105+1</f>
        <v>-11.0526224699857</v>
      </c>
      <c r="G105" s="6" t="n">
        <f aca="false">IF(D105&lt;=F105,G104,B105)</f>
        <v>1.88854381999832</v>
      </c>
      <c r="H105" s="6" t="n">
        <f aca="false">IF(D105&lt;=F105,C105,H104)</f>
        <v>4.94427190999916</v>
      </c>
      <c r="I105" s="13"/>
      <c r="J105" s="13"/>
      <c r="K105" s="13"/>
      <c r="L105" s="13"/>
      <c r="M105" s="3"/>
      <c r="N105" s="3"/>
      <c r="O105" s="3"/>
    </row>
    <row r="106" customFormat="false" ht="13.8" hidden="false" customHeight="false" outlineLevel="0" collapsed="false">
      <c r="A106" s="3" t="n">
        <v>3</v>
      </c>
      <c r="B106" s="6" t="n">
        <f aca="false">IF(D105&lt;=F105,G105+$H$97*(H105-G105),C105)</f>
        <v>3.05572809000084</v>
      </c>
      <c r="C106" s="6" t="n">
        <f aca="false">IF(D105&lt;=F105,B105,G105+$H$98*(H105-G105))</f>
        <v>3.77708763999664</v>
      </c>
      <c r="D106" s="6" t="n">
        <f aca="false">B106*B106-7*B106+1</f>
        <v>-11.0526224699857</v>
      </c>
      <c r="E106" s="6" t="str">
        <f aca="false">IF(D106&lt;=F106,"&lt;=","&gt;")</f>
        <v>&gt;</v>
      </c>
      <c r="F106" s="6" t="n">
        <f aca="false">C106*C106-7*C106+1</f>
        <v>-11.1732224397611</v>
      </c>
      <c r="G106" s="6" t="n">
        <f aca="false">IF(D106&lt;=F106,G105,B106)</f>
        <v>3.05572809000084</v>
      </c>
      <c r="H106" s="6" t="n">
        <f aca="false">IF(D106&lt;=F106,C106,H105)</f>
        <v>4.94427190999916</v>
      </c>
      <c r="I106" s="13"/>
      <c r="J106" s="13"/>
      <c r="K106" s="13"/>
      <c r="L106" s="13"/>
      <c r="M106" s="3"/>
      <c r="N106" s="3"/>
      <c r="O106" s="3"/>
    </row>
    <row r="107" customFormat="false" ht="13.8" hidden="false" customHeight="false" outlineLevel="0" collapsed="false">
      <c r="A107" s="3" t="n">
        <v>4</v>
      </c>
      <c r="B107" s="6" t="n">
        <f aca="false">IF(D106&lt;=F106,G106+$H$97*(H106-G106),C106)</f>
        <v>3.77708763999664</v>
      </c>
      <c r="C107" s="6" t="n">
        <f aca="false">IF(D106&lt;=F106,B106,G106+$H$98*(H106-G106))</f>
        <v>4.22291236000337</v>
      </c>
      <c r="D107" s="6" t="n">
        <f aca="false">B107*B107-7*B107+1</f>
        <v>-11.1732224397611</v>
      </c>
      <c r="E107" s="6" t="str">
        <f aca="false">IF(D107&lt;=F107,"&lt;=","&gt;")</f>
        <v>&lt;=</v>
      </c>
      <c r="F107" s="6" t="n">
        <f aca="false">C107*C107-7*C107+1</f>
        <v>-10.7273977197544</v>
      </c>
      <c r="G107" s="6" t="n">
        <f aca="false">IF(D107&lt;=F107,G106,B107)</f>
        <v>3.05572809000084</v>
      </c>
      <c r="H107" s="6" t="n">
        <f aca="false">IF(D107&lt;=F107,C107,H106)</f>
        <v>4.22291236000337</v>
      </c>
      <c r="I107" s="13"/>
      <c r="J107" s="13"/>
      <c r="K107" s="13"/>
      <c r="L107" s="13"/>
      <c r="M107" s="3"/>
      <c r="N107" s="3"/>
      <c r="O107" s="3"/>
    </row>
    <row r="108" customFormat="false" ht="13.8" hidden="false" customHeight="false" outlineLevel="0" collapsed="false">
      <c r="A108" s="3" t="n">
        <v>5</v>
      </c>
      <c r="B108" s="6" t="n">
        <f aca="false">IF(D107&lt;=F107,G107+$H$97*(H107-G107),C107)</f>
        <v>3.50155281000757</v>
      </c>
      <c r="C108" s="6" t="n">
        <f aca="false">IF(D107&lt;=F107,B107,G107+$H$98*(H107-G107))</f>
        <v>3.77708763999664</v>
      </c>
      <c r="D108" s="6" t="n">
        <f aca="false">B108*B108-7*B108+1</f>
        <v>-11.2499975887811</v>
      </c>
      <c r="E108" s="6" t="str">
        <f aca="false">IF(D108&lt;=F108,"&lt;=","&gt;")</f>
        <v>&lt;=</v>
      </c>
      <c r="F108" s="6" t="n">
        <f aca="false">C108*C108-7*C108+1</f>
        <v>-11.1732224397611</v>
      </c>
      <c r="G108" s="6" t="n">
        <f aca="false">IF(D108&lt;=F108,G107,B108)</f>
        <v>3.05572809000084</v>
      </c>
      <c r="H108" s="6" t="n">
        <f aca="false">IF(D108&lt;=F108,C108,H107)</f>
        <v>3.77708763999664</v>
      </c>
      <c r="I108" s="13"/>
      <c r="J108" s="13"/>
      <c r="K108" s="13"/>
      <c r="L108" s="13"/>
      <c r="M108" s="3"/>
      <c r="N108" s="3"/>
      <c r="O108" s="3"/>
    </row>
    <row r="109" customFormat="false" ht="13.8" hidden="false" customHeight="false" outlineLevel="0" collapsed="false">
      <c r="A109" s="3" t="n">
        <v>6</v>
      </c>
      <c r="B109" s="6" t="n">
        <f aca="false">IF(D108&lt;=F108,G108+$H$97*(H108-G108),C108)</f>
        <v>3.33126291998991</v>
      </c>
      <c r="C109" s="6" t="n">
        <f aca="false">IF(D108&lt;=F108,B108,G108+$H$98*(H108-G108))</f>
        <v>3.50155281000757</v>
      </c>
      <c r="D109" s="6" t="n">
        <f aca="false">B109*B109-7*B109+1</f>
        <v>-11.2215277978297</v>
      </c>
      <c r="E109" s="6" t="str">
        <f aca="false">IF(D109&lt;=F109,"&lt;=","&gt;")</f>
        <v>&gt;</v>
      </c>
      <c r="F109" s="6" t="n">
        <f aca="false">C109*C109-7*C109+1</f>
        <v>-11.2499975887811</v>
      </c>
      <c r="G109" s="6" t="n">
        <f aca="false">IF(D109&lt;=F109,G108,B109)</f>
        <v>3.33126291998991</v>
      </c>
      <c r="H109" s="6" t="n">
        <f aca="false">IF(D109&lt;=F109,C109,H108)</f>
        <v>3.77708763999664</v>
      </c>
      <c r="I109" s="13"/>
      <c r="J109" s="13"/>
      <c r="K109" s="13"/>
      <c r="L109" s="13"/>
      <c r="M109" s="3"/>
      <c r="N109" s="3"/>
      <c r="O109" s="3"/>
    </row>
    <row r="110" customFormat="false" ht="13.8" hidden="false" customHeight="false" outlineLevel="0" collapsed="false">
      <c r="A110" s="3" t="n">
        <v>7</v>
      </c>
      <c r="B110" s="6" t="n">
        <f aca="false">IF(D109&lt;=F109,G109+$H$97*(H109-G109),C109)</f>
        <v>3.50155281000757</v>
      </c>
      <c r="C110" s="6" t="n">
        <f aca="false">IF(D109&lt;=F109,B109,G109+$H$98*(H109-G109))</f>
        <v>3.60679774997897</v>
      </c>
      <c r="D110" s="6" t="n">
        <f aca="false">B110*B110-7*B110+1</f>
        <v>-11.2499975887811</v>
      </c>
      <c r="E110" s="6" t="str">
        <f aca="false">IF(D110&lt;=F110,"&lt;=","&gt;")</f>
        <v>&lt;=</v>
      </c>
      <c r="F110" s="6" t="n">
        <f aca="false">C110*C110-7*C110+1</f>
        <v>-11.2385942405994</v>
      </c>
      <c r="G110" s="6" t="n">
        <f aca="false">IF(D110&lt;=F110,G109,B110)</f>
        <v>3.33126291998991</v>
      </c>
      <c r="H110" s="6" t="n">
        <f aca="false">IF(D110&lt;=F110,C110,H109)</f>
        <v>3.60679774997897</v>
      </c>
      <c r="I110" s="13"/>
      <c r="J110" s="13"/>
      <c r="K110" s="13"/>
      <c r="L110" s="13"/>
      <c r="M110" s="3"/>
      <c r="N110" s="3"/>
      <c r="O110" s="3"/>
    </row>
    <row r="111" customFormat="false" ht="13.8" hidden="false" customHeight="false" outlineLevel="0" collapsed="false">
      <c r="A111" s="3" t="n">
        <v>8</v>
      </c>
      <c r="B111" s="6" t="n">
        <f aca="false">IF(D110&lt;=F110,G110+$H$97*(H110-G110),C110)</f>
        <v>3.4365078599613</v>
      </c>
      <c r="C111" s="6" t="n">
        <f aca="false">IF(D110&lt;=F110,B110,G110+$H$98*(H110-G110))</f>
        <v>3.50155281000757</v>
      </c>
      <c r="D111" s="6" t="n">
        <f aca="false">B111*B111-7*B111+1</f>
        <v>-11.2459687481533</v>
      </c>
      <c r="E111" s="6" t="str">
        <f aca="false">IF(D111&lt;=F111,"&lt;=","&gt;")</f>
        <v>&gt;</v>
      </c>
      <c r="F111" s="6" t="n">
        <f aca="false">C111*C111-7*C111+1</f>
        <v>-11.2499975887811</v>
      </c>
      <c r="G111" s="6" t="n">
        <f aca="false">IF(D111&lt;=F111,G110,B111)</f>
        <v>3.4365078599613</v>
      </c>
      <c r="H111" s="6" t="n">
        <f aca="false">IF(D111&lt;=F111,C111,H110)</f>
        <v>3.60679774997897</v>
      </c>
      <c r="I111" s="13"/>
      <c r="J111" s="13"/>
      <c r="K111" s="13"/>
      <c r="L111" s="13"/>
      <c r="M111" s="3"/>
      <c r="N111" s="3"/>
      <c r="O111" s="3"/>
    </row>
    <row r="112" customFormat="false" ht="13.8" hidden="false" customHeight="false" outlineLevel="0" collapsed="false">
      <c r="A112" s="3" t="n">
        <v>9</v>
      </c>
      <c r="B112" s="6" t="n">
        <f aca="false">IF(D111&lt;=F111,G111+$H$97*(H111-G111),C111)</f>
        <v>3.50155281000757</v>
      </c>
      <c r="C112" s="6" t="n">
        <f aca="false">IF(D111&lt;=F111,B111,G111+$H$98*(H111-G111))</f>
        <v>3.5417527999327</v>
      </c>
      <c r="D112" s="6" t="n">
        <f aca="false">B112*B112-7*B112+1</f>
        <v>-11.2499975887811</v>
      </c>
      <c r="E112" s="6" t="str">
        <f aca="false">IF(D112&lt;=F112,"&lt;=","&gt;")</f>
        <v>&lt;=</v>
      </c>
      <c r="F112" s="6" t="n">
        <f aca="false">C112*C112-7*C112+1</f>
        <v>-11.2482567036978</v>
      </c>
      <c r="G112" s="6" t="n">
        <f aca="false">IF(D112&lt;=F112,G111,B112)</f>
        <v>3.4365078599613</v>
      </c>
      <c r="H112" s="6" t="n">
        <f aca="false">IF(D112&lt;=F112,C112,H111)</f>
        <v>3.5417527999327</v>
      </c>
      <c r="I112" s="13"/>
      <c r="J112" s="13"/>
      <c r="K112" s="13"/>
      <c r="L112" s="13"/>
      <c r="M112" s="3"/>
      <c r="N112" s="3"/>
      <c r="O112" s="3"/>
    </row>
    <row r="113" customFormat="false" ht="13.8" hidden="false" customHeight="false" outlineLevel="0" collapsed="false">
      <c r="A113" s="3" t="n">
        <v>10</v>
      </c>
      <c r="B113" s="6" t="n">
        <f aca="false">IF(D112&lt;=F112,G112+$H$97*(H112-G112),C112)</f>
        <v>3.47670784988644</v>
      </c>
      <c r="C113" s="6" t="n">
        <f aca="false">IF(D112&lt;=F112,B112,G112+$H$98*(H112-G112))</f>
        <v>3.50155281000757</v>
      </c>
      <c r="D113" s="6" t="n">
        <f aca="false">B113*B113-7*B113+1</f>
        <v>-11.2494574757431</v>
      </c>
      <c r="E113" s="6" t="str">
        <f aca="false">IF(D113&lt;=F113,"&lt;=","&gt;")</f>
        <v>&gt;</v>
      </c>
      <c r="F113" s="6" t="n">
        <f aca="false">C113*C113-7*C113+1</f>
        <v>-11.2499975887811</v>
      </c>
      <c r="G113" s="6" t="n">
        <f aca="false">IF(D113&lt;=F113,G112,B113)</f>
        <v>3.47670784988644</v>
      </c>
      <c r="H113" s="6" t="n">
        <f aca="false">IF(D113&lt;=F113,C113,H112)</f>
        <v>3.5417527999327</v>
      </c>
      <c r="I113" s="13"/>
      <c r="J113" s="13"/>
      <c r="K113" s="13"/>
      <c r="L113" s="13"/>
      <c r="M113" s="3"/>
      <c r="N113" s="3"/>
      <c r="O113" s="3"/>
    </row>
    <row r="114" customFormat="false" ht="13.8" hidden="false" customHeight="false" outlineLevel="0" collapsed="false">
      <c r="A114" s="3" t="n">
        <v>11</v>
      </c>
      <c r="B114" s="6" t="n">
        <f aca="false">IF(D113&lt;=F113,G113+$H$97*(H113-G113),C113)</f>
        <v>3.50155281000757</v>
      </c>
      <c r="C114" s="6" t="n">
        <f aca="false">IF(D113&lt;=F113,B113,G113+$H$98*(H113-G113))</f>
        <v>3.51690783981157</v>
      </c>
      <c r="D114" s="6" t="n">
        <f aca="false">B114*B114-7*B114+1</f>
        <v>-11.2499975887811</v>
      </c>
      <c r="E114" s="6" t="str">
        <f aca="false">IF(D114&lt;=F114,"&lt;=","&gt;")</f>
        <v>&lt;=</v>
      </c>
      <c r="F114" s="6" t="n">
        <f aca="false">C114*C114-7*C114+1</f>
        <v>-11.2497141249529</v>
      </c>
      <c r="G114" s="6" t="n">
        <f aca="false">IF(D114&lt;=F114,G113,B114)</f>
        <v>3.47670784988644</v>
      </c>
      <c r="H114" s="6" t="n">
        <f aca="false">IF(D114&lt;=F114,C114,H113)</f>
        <v>3.51690783981157</v>
      </c>
      <c r="I114" s="13"/>
      <c r="J114" s="13"/>
      <c r="K114" s="13"/>
      <c r="L114" s="13"/>
      <c r="M114" s="3"/>
      <c r="N114" s="3"/>
      <c r="O114" s="3"/>
    </row>
    <row r="115" customFormat="false" ht="13.8" hidden="false" customHeight="false" outlineLevel="0" collapsed="false">
      <c r="A115" s="3" t="n">
        <v>12</v>
      </c>
      <c r="B115" s="6" t="n">
        <f aca="false">IF(D114&lt;=F114,G114+$H$97*(H114-G114),C114)</f>
        <v>3.49206287969043</v>
      </c>
      <c r="C115" s="6" t="n">
        <f aca="false">IF(D114&lt;=F114,B114,G114+$H$98*(H114-G114))</f>
        <v>3.50155281000757</v>
      </c>
      <c r="D115" s="6" t="n">
        <f aca="false">B115*B115-7*B115+1</f>
        <v>-11.2499370021212</v>
      </c>
      <c r="E115" s="6" t="str">
        <f aca="false">IF(D115&lt;=F115,"&lt;=","&gt;")</f>
        <v>&gt;</v>
      </c>
      <c r="F115" s="6" t="n">
        <f aca="false">C115*C115-7*C115+1</f>
        <v>-11.2499975887811</v>
      </c>
      <c r="G115" s="6" t="n">
        <f aca="false">IF(D115&lt;=F115,G114,B115)</f>
        <v>3.49206287969043</v>
      </c>
      <c r="H115" s="6" t="n">
        <f aca="false">IF(D115&lt;=F115,C115,H114)</f>
        <v>3.51690783981157</v>
      </c>
      <c r="I115" s="13"/>
      <c r="J115" s="13"/>
      <c r="K115" s="13"/>
      <c r="L115" s="13"/>
      <c r="M115" s="3"/>
      <c r="N115" s="3"/>
      <c r="O115" s="3"/>
    </row>
    <row r="116" customFormat="false" ht="13.8" hidden="false" customHeight="false" outlineLevel="0" collapsed="false">
      <c r="A116" s="3" t="n">
        <v>13</v>
      </c>
      <c r="B116" s="6" t="n">
        <f aca="false">IF(D115&lt;=F115,G115+$H$97*(H115-G115),C115)</f>
        <v>3.50155281000757</v>
      </c>
      <c r="C116" s="6" t="n">
        <f aca="false">IF(D115&lt;=F115,B115,G115+$H$98*(H115-G115))</f>
        <v>3.50741790949443</v>
      </c>
      <c r="D116" s="6" t="n">
        <f aca="false">B116*B116-7*B116+1</f>
        <v>-11.2499975887811</v>
      </c>
      <c r="E116" s="6" t="str">
        <f aca="false">IF(D116&lt;=F116,"&lt;=","&gt;")</f>
        <v>&lt;=</v>
      </c>
      <c r="F116" s="6" t="n">
        <f aca="false">C116*C116-7*C116+1</f>
        <v>-11.2499449746187</v>
      </c>
      <c r="G116" s="6" t="n">
        <f aca="false">IF(D116&lt;=F116,G115,B116)</f>
        <v>3.49206287969043</v>
      </c>
      <c r="H116" s="6" t="n">
        <f aca="false">IF(D116&lt;=F116,C116,H115)</f>
        <v>3.50741790949443</v>
      </c>
      <c r="K116" s="3" t="s">
        <v>17</v>
      </c>
      <c r="L116" s="3"/>
      <c r="M116" s="3"/>
      <c r="N116" s="0" t="s">
        <v>18</v>
      </c>
      <c r="O116" s="15" t="n">
        <f aca="false">G118</f>
        <v>3.49792797917729</v>
      </c>
      <c r="P116" s="0" t="s">
        <v>19</v>
      </c>
      <c r="Q116" s="15" t="n">
        <f aca="false">H118</f>
        <v>3.50379307866415</v>
      </c>
    </row>
    <row r="117" customFormat="false" ht="13.8" hidden="false" customHeight="false" outlineLevel="0" collapsed="false">
      <c r="A117" s="3" t="n">
        <v>14</v>
      </c>
      <c r="B117" s="6" t="n">
        <f aca="false">IF(D116&lt;=F116,G116+$H$97*(H116-G116),C116)</f>
        <v>3.49792797917729</v>
      </c>
      <c r="C117" s="6" t="n">
        <f aca="false">IF(D116&lt;=F116,B116,G116+$H$98*(H116-G116))</f>
        <v>3.50155281000757</v>
      </c>
      <c r="D117" s="6" t="n">
        <f aca="false">B117*B117-7*B117+1</f>
        <v>-11.2499957067297</v>
      </c>
      <c r="E117" s="6" t="str">
        <f aca="false">IF(D117&lt;=F117,"&lt;=","&gt;")</f>
        <v>&gt;</v>
      </c>
      <c r="F117" s="6" t="n">
        <f aca="false">C117*C117-7*C117+1</f>
        <v>-11.2499975887811</v>
      </c>
      <c r="G117" s="6" t="n">
        <f aca="false">IF(D117&lt;=F117,G116,B117)</f>
        <v>3.49792797917729</v>
      </c>
      <c r="H117" s="6" t="n">
        <f aca="false">IF(D117&lt;=F117,C117,H116)</f>
        <v>3.50741790949443</v>
      </c>
      <c r="K117" s="0" t="s">
        <v>26</v>
      </c>
      <c r="L117" s="0" t="n">
        <v>3.502</v>
      </c>
    </row>
    <row r="118" customFormat="false" ht="13.8" hidden="false" customHeight="false" outlineLevel="0" collapsed="false">
      <c r="A118" s="3" t="n">
        <v>15</v>
      </c>
      <c r="B118" s="6" t="n">
        <f aca="false">IF(D117&lt;=F117,G117+$H$97*(H117-G117),C117)</f>
        <v>3.50155281000757</v>
      </c>
      <c r="C118" s="6" t="n">
        <f aca="false">IF(D117&lt;=F117,B117,G117+$H$98*(H117-G117))</f>
        <v>3.50379307866415</v>
      </c>
      <c r="D118" s="6" t="n">
        <f aca="false">B118*B118-7*B118+1</f>
        <v>-11.2499975887811</v>
      </c>
      <c r="E118" s="6" t="str">
        <f aca="false">IF(D118&lt;=F118,"&lt;=","&gt;")</f>
        <v>&lt;=</v>
      </c>
      <c r="F118" s="6" t="n">
        <f aca="false">C118*C118-7*C118+1</f>
        <v>-11.2499856125542</v>
      </c>
      <c r="G118" s="7" t="n">
        <f aca="false">IF(D118&lt;=F118,G117,B118)</f>
        <v>3.49792797917729</v>
      </c>
      <c r="H118" s="7" t="n">
        <f aca="false">IF(D118&lt;=F118,C118,H117)</f>
        <v>3.50379307866415</v>
      </c>
      <c r="K118" s="9" t="s">
        <v>5</v>
      </c>
      <c r="L118" s="9"/>
      <c r="M118" s="0" t="n">
        <f aca="false">L117*L117 - 7 * L117 + 1</f>
        <v>-11.249996</v>
      </c>
    </row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</sheetData>
  <mergeCells count="14">
    <mergeCell ref="A1:D2"/>
    <mergeCell ref="G2:J2"/>
    <mergeCell ref="T5:V5"/>
    <mergeCell ref="G28:J28"/>
    <mergeCell ref="K40:M40"/>
    <mergeCell ref="G51:H51"/>
    <mergeCell ref="G65:J65"/>
    <mergeCell ref="E68:F68"/>
    <mergeCell ref="E69:F69"/>
    <mergeCell ref="K89:M89"/>
    <mergeCell ref="K91:L91"/>
    <mergeCell ref="G93:J93"/>
    <mergeCell ref="K116:M116"/>
    <mergeCell ref="K118:L1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2022-11-28T15:07:53Z</dcterms:created>
  <dc:creator>User</dc:creator>
  <dc:description/>
  <dc:language>en-US</dc:language>
  <cp:lastModifiedBy/>
  <dcterms:modified xsi:type="dcterms:W3CDTF">2022-11-30T09:30:16Z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